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1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drawings/drawing12.xml" ContentType="application/vnd.openxmlformats-officedocument.drawing+xml"/>
  <Override PartName="/xl/charts/chart18.xml" ContentType="application/vnd.openxmlformats-officedocument.drawingml.chart+xml"/>
  <Override PartName="/xl/drawings/drawing13.xml" ContentType="application/vnd.openxmlformats-officedocument.drawing+xml"/>
  <Override PartName="/xl/charts/chart19.xml" ContentType="application/vnd.openxmlformats-officedocument.drawingml.chart+xml"/>
  <Override PartName="/xl/drawings/drawing14.xml" ContentType="application/vnd.openxmlformats-officedocument.drawing+xml"/>
  <Override PartName="/xl/charts/chart20.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7.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8.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9.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2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drawings/drawing21.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22.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23.xml" ContentType="application/vnd.openxmlformats-officedocument.drawing+xml"/>
  <Override PartName="/xl/charts/chart37.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38.xml" ContentType="application/vnd.openxmlformats-officedocument.drawingml.chart+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195" windowWidth="20730" windowHeight="6240" firstSheet="13" activeTab="15"/>
  </bookViews>
  <sheets>
    <sheet name="Fig 1.1" sheetId="6" r:id="rId1"/>
    <sheet name="Fig 1.2" sheetId="7" r:id="rId2"/>
    <sheet name="Fig 1.3" sheetId="30" r:id="rId3"/>
    <sheet name="Fig 1.4" sheetId="9" r:id="rId4"/>
    <sheet name="Fig 1.5" sheetId="10" r:id="rId5"/>
    <sheet name="Fig 1.6" sheetId="11" r:id="rId6"/>
    <sheet name="Fig 1.7" sheetId="12" r:id="rId7"/>
    <sheet name="Tab 1.8" sheetId="13" r:id="rId8"/>
    <sheet name="Tab 1.9" sheetId="14" r:id="rId9"/>
    <sheet name="Fig 1.10" sheetId="19" r:id="rId10"/>
    <sheet name="Fig 1.11" sheetId="15" r:id="rId11"/>
    <sheet name="Fig 1.12" sheetId="16" r:id="rId12"/>
    <sheet name="Tab 1.13" sheetId="17" r:id="rId13"/>
    <sheet name="Fig 1.14" sheetId="20" r:id="rId14"/>
    <sheet name="Fig 1.15" sheetId="31" r:id="rId15"/>
    <sheet name="Fig 1.16" sheetId="21" r:id="rId16"/>
    <sheet name="Fig 1.17" sheetId="29" r:id="rId17"/>
    <sheet name="Fig 1.18" sheetId="22" r:id="rId18"/>
    <sheet name="Fig 1.19" sheetId="23" r:id="rId19"/>
    <sheet name="Fig 1.20" sheetId="24" r:id="rId20"/>
    <sheet name="Fig 1.21" sheetId="25" r:id="rId21"/>
    <sheet name="Fig 1.22" sheetId="26" r:id="rId22"/>
    <sheet name="Fig 1.23" sheetId="27" r:id="rId23"/>
    <sheet name="Fig 1.24" sheetId="28" r:id="rId24"/>
    <sheet name="Fig 1.25" sheetId="1" r:id="rId25"/>
    <sheet name="Fig 1.26" sheetId="3" r:id="rId26"/>
    <sheet name="Tab 1.27" sheetId="5" r:id="rId27"/>
    <sheet name="Tab 1.28" sheetId="4" r:id="rId28"/>
  </sheets>
  <externalReferences>
    <externalReference r:id="rId29"/>
    <externalReference r:id="rId30"/>
    <externalReference r:id="rId31"/>
  </externalReferences>
  <definedNames>
    <definedName name="Année">[1]TX!$C$8</definedName>
    <definedName name="bisous" localSheetId="24" hidden="1">{"TABL1",#N/A,TRUE,"TABLX";"TABL2",#N/A,TRUE,"TABLX"}</definedName>
    <definedName name="bisous" localSheetId="25" hidden="1">{"TABL1",#N/A,TRUE,"TABLX";"TABL2",#N/A,TRUE,"TABLX"}</definedName>
    <definedName name="bisous" hidden="1">{"TABL1",#N/A,TRUE,"TABLX";"TABL2",#N/A,TRUE,"TABLX"}</definedName>
    <definedName name="euro">[2]SOMMAIRE!$C$131</definedName>
    <definedName name="Probaa" localSheetId="18">#REF!</definedName>
    <definedName name="Probaa" localSheetId="19">#REF!</definedName>
    <definedName name="Probaa" localSheetId="20">#REF!</definedName>
    <definedName name="Probaa" localSheetId="21">#REF!</definedName>
    <definedName name="Probaa" localSheetId="22">#REF!</definedName>
    <definedName name="Probaa" localSheetId="23">#REF!</definedName>
    <definedName name="Probaa">#REF!</definedName>
    <definedName name="wrn.Rapport." localSheetId="24" hidden="1">{"TABL1",#N/A,TRUE,"TABLX";"TABL2",#N/A,TRUE,"TABLX"}</definedName>
    <definedName name="wrn.Rapport." localSheetId="25" hidden="1">{"TABL1",#N/A,TRUE,"TABLX";"TABL2",#N/A,TRUE,"TABLX"}</definedName>
    <definedName name="wrn.Rapport." hidden="1">{"TABL1",#N/A,TRUE,"TABLX";"TABL2",#N/A,TRUE,"TABLX"}</definedName>
    <definedName name="x" localSheetId="25" hidden="1">{"TABL1",#N/A,TRUE,"TABLX";"TABL2",#N/A,TRUE,"TABLX"}</definedName>
    <definedName name="x" hidden="1">{"TABL1",#N/A,TRUE,"TABLX";"TABL2",#N/A,TRUE,"TABLX"}</definedName>
    <definedName name="years" localSheetId="24">[3]txcot!#REF!</definedName>
    <definedName name="years" localSheetId="25">[3]txcot!#REF!</definedName>
    <definedName name="years">[3]txcot!#REF!</definedName>
  </definedNames>
  <calcPr calcId="145621"/>
</workbook>
</file>

<file path=xl/calcChain.xml><?xml version="1.0" encoding="utf-8"?>
<calcChain xmlns="http://schemas.openxmlformats.org/spreadsheetml/2006/main">
  <c r="V73" i="27" l="1"/>
  <c r="U73" i="27"/>
  <c r="T73" i="27"/>
  <c r="S73" i="27"/>
  <c r="R73" i="27"/>
  <c r="Q73" i="27"/>
  <c r="P73" i="27"/>
  <c r="O73" i="27"/>
  <c r="N73" i="27"/>
  <c r="M73" i="27"/>
  <c r="L73" i="27"/>
  <c r="K73" i="27"/>
  <c r="J73" i="27"/>
  <c r="I73" i="27"/>
  <c r="H73" i="27"/>
  <c r="G73" i="27"/>
  <c r="F73" i="27"/>
  <c r="E73" i="27"/>
  <c r="D73" i="27"/>
  <c r="C73" i="27"/>
  <c r="V59" i="27"/>
  <c r="U59" i="27"/>
  <c r="T59" i="27"/>
  <c r="S59" i="27"/>
  <c r="R59" i="27"/>
  <c r="Q59" i="27"/>
  <c r="P59" i="27"/>
  <c r="O59" i="27"/>
  <c r="N59" i="27"/>
  <c r="M59" i="27"/>
  <c r="L59" i="27"/>
  <c r="K59" i="27"/>
  <c r="J59" i="27"/>
  <c r="I59" i="27"/>
  <c r="H59" i="27"/>
  <c r="G59" i="27"/>
  <c r="F59" i="27"/>
  <c r="E59" i="27"/>
  <c r="D59" i="27"/>
  <c r="C59" i="27"/>
  <c r="V14" i="27"/>
  <c r="U14" i="27"/>
  <c r="T14" i="27"/>
  <c r="S14" i="27"/>
  <c r="R14" i="27"/>
  <c r="Q14" i="27"/>
  <c r="P14" i="27"/>
  <c r="O14" i="27"/>
  <c r="N14" i="27"/>
  <c r="M14" i="27"/>
  <c r="L14" i="27"/>
  <c r="K14" i="27"/>
  <c r="J14" i="27"/>
  <c r="I14" i="27"/>
  <c r="H14" i="27"/>
  <c r="G14" i="27"/>
  <c r="F14" i="27"/>
  <c r="E14" i="27"/>
  <c r="D14" i="27"/>
  <c r="C14" i="27"/>
  <c r="CT56" i="26"/>
  <c r="CS56" i="26"/>
  <c r="CR56" i="26"/>
  <c r="CQ56" i="26"/>
  <c r="CP56" i="26"/>
  <c r="CO56" i="26"/>
  <c r="CN56" i="26"/>
  <c r="CM56" i="26"/>
  <c r="CL56" i="26"/>
  <c r="CK56" i="26"/>
  <c r="CJ56" i="26"/>
  <c r="CI56" i="26"/>
  <c r="CH56" i="26"/>
  <c r="CG56" i="26"/>
  <c r="CF56" i="26"/>
  <c r="CE56" i="26"/>
  <c r="CD56" i="26"/>
  <c r="CC56" i="26"/>
  <c r="CB56" i="26"/>
  <c r="CA56" i="26"/>
  <c r="BZ56" i="26"/>
  <c r="BY56" i="26"/>
  <c r="BX56" i="26"/>
  <c r="BW56" i="26"/>
  <c r="BV56" i="26"/>
  <c r="BU56" i="26"/>
  <c r="BT56" i="26"/>
  <c r="BS56" i="26"/>
  <c r="BR56" i="26"/>
  <c r="BQ56" i="26"/>
  <c r="BP56" i="26"/>
  <c r="BO56" i="26"/>
  <c r="BN56" i="26"/>
  <c r="BM56" i="26"/>
  <c r="BL56" i="26"/>
  <c r="BK56" i="26"/>
  <c r="BJ56" i="26"/>
  <c r="BI56" i="26"/>
  <c r="BH56" i="26"/>
  <c r="BG56" i="26"/>
  <c r="BF56" i="26"/>
  <c r="BE56" i="26"/>
  <c r="BD56" i="26"/>
  <c r="BC56" i="26"/>
  <c r="BB56" i="26"/>
  <c r="BA56" i="26"/>
  <c r="AZ56" i="26"/>
  <c r="AY56" i="26"/>
  <c r="AX56" i="26"/>
  <c r="AW56" i="26"/>
  <c r="AV56" i="26"/>
  <c r="AU56" i="26"/>
  <c r="AT56" i="26"/>
  <c r="AS56" i="26"/>
  <c r="AR56" i="26"/>
  <c r="CT7" i="26"/>
  <c r="CS7" i="26"/>
  <c r="CR7" i="26"/>
  <c r="CQ7" i="26"/>
  <c r="CP7" i="26"/>
  <c r="CO7" i="26"/>
  <c r="CN7" i="26"/>
  <c r="CM7" i="26"/>
  <c r="CL7" i="26"/>
  <c r="CK7" i="26"/>
  <c r="CJ7" i="26"/>
  <c r="CI7" i="26"/>
  <c r="CH7" i="26"/>
  <c r="CG7" i="26"/>
  <c r="CF7" i="26"/>
  <c r="CE7" i="26"/>
  <c r="CD7" i="26"/>
  <c r="CC7" i="26"/>
  <c r="CB7" i="26"/>
  <c r="CA7" i="26"/>
  <c r="BZ7" i="26"/>
  <c r="BY7" i="26"/>
  <c r="BX7" i="26"/>
  <c r="BW7" i="26"/>
  <c r="BV7" i="26"/>
  <c r="BU7" i="26"/>
  <c r="BT7" i="26"/>
  <c r="BS7" i="26"/>
  <c r="BR7" i="26"/>
  <c r="BQ7" i="26"/>
  <c r="BP7" i="26"/>
  <c r="BO7" i="26"/>
  <c r="BN7" i="26"/>
  <c r="BM7" i="26"/>
  <c r="BL7" i="26"/>
  <c r="BK7" i="26"/>
  <c r="BJ7" i="26"/>
  <c r="BI7" i="26"/>
  <c r="BH7" i="26"/>
  <c r="BG7" i="26"/>
  <c r="BF7" i="26"/>
  <c r="BE7" i="26"/>
  <c r="BD7" i="26"/>
  <c r="BC7" i="26"/>
  <c r="BB7" i="26"/>
  <c r="BA7" i="26"/>
  <c r="AZ7" i="26"/>
  <c r="AY7" i="26"/>
  <c r="AX7" i="26"/>
  <c r="AW7" i="26"/>
  <c r="AV7" i="26"/>
  <c r="AU7" i="26"/>
  <c r="AT7" i="26"/>
  <c r="AS7" i="26"/>
  <c r="AR7" i="26"/>
  <c r="CT7" i="25"/>
  <c r="CS7" i="25"/>
  <c r="CR7" i="25"/>
  <c r="CQ7" i="25"/>
  <c r="CP7" i="25"/>
  <c r="CO7" i="25"/>
  <c r="CN7" i="25"/>
  <c r="CM7" i="25"/>
  <c r="CL7" i="25"/>
  <c r="CK7" i="25"/>
  <c r="CJ7" i="25"/>
  <c r="CI7" i="25"/>
  <c r="CH7" i="25"/>
  <c r="CG7" i="25"/>
  <c r="CF7" i="25"/>
  <c r="CE7" i="25"/>
  <c r="CD7" i="25"/>
  <c r="CC7" i="25"/>
  <c r="CB7" i="25"/>
  <c r="CA7" i="25"/>
  <c r="BZ7" i="25"/>
  <c r="BY7" i="25"/>
  <c r="BX7" i="25"/>
  <c r="BW7" i="25"/>
  <c r="BV7" i="25"/>
  <c r="BU7" i="25"/>
  <c r="BT7" i="25"/>
  <c r="BS7" i="25"/>
  <c r="BR7" i="25"/>
  <c r="BQ7" i="25"/>
  <c r="BP7" i="25"/>
  <c r="BO7" i="25"/>
  <c r="BN7" i="25"/>
  <c r="BM7" i="25"/>
  <c r="BL7" i="25"/>
  <c r="BK7" i="25"/>
  <c r="BJ7" i="25"/>
  <c r="BI7" i="25"/>
  <c r="BH7" i="25"/>
  <c r="BG7" i="25"/>
  <c r="BF7" i="25"/>
  <c r="BE7" i="25"/>
  <c r="BD7" i="25"/>
  <c r="BC7" i="25"/>
  <c r="BB7" i="25"/>
  <c r="BA7" i="25"/>
  <c r="AZ7" i="25"/>
  <c r="AY7" i="25"/>
  <c r="AX7" i="25"/>
  <c r="AW7" i="25"/>
  <c r="AV7" i="25"/>
  <c r="AU7" i="25"/>
  <c r="AT7" i="25"/>
  <c r="AS7" i="25"/>
  <c r="AR7" i="25"/>
  <c r="CT7" i="24"/>
  <c r="CS7" i="24"/>
  <c r="CR7" i="24"/>
  <c r="CQ7" i="24"/>
  <c r="CP7" i="24"/>
  <c r="CO7" i="24"/>
  <c r="CN7" i="24"/>
  <c r="CM7" i="24"/>
  <c r="CL7" i="24"/>
  <c r="CK7" i="24"/>
  <c r="CJ7" i="24"/>
  <c r="CI7" i="24"/>
  <c r="CH7" i="24"/>
  <c r="CG7" i="24"/>
  <c r="CF7" i="24"/>
  <c r="CE7" i="24"/>
  <c r="CD7" i="24"/>
  <c r="CC7" i="24"/>
  <c r="CB7" i="24"/>
  <c r="CA7" i="24"/>
  <c r="BZ7" i="24"/>
  <c r="BY7" i="24"/>
  <c r="BX7" i="24"/>
  <c r="BW7" i="24"/>
  <c r="BV7" i="24"/>
  <c r="BU7" i="24"/>
  <c r="BT7" i="24"/>
  <c r="BS7" i="24"/>
  <c r="BR7" i="24"/>
  <c r="BQ7" i="24"/>
  <c r="BP7" i="24"/>
  <c r="BO7" i="24"/>
  <c r="BN7" i="24"/>
  <c r="BM7" i="24"/>
  <c r="BL7" i="24"/>
  <c r="BK7" i="24"/>
  <c r="BJ7" i="24"/>
  <c r="BI7" i="24"/>
  <c r="BH7" i="24"/>
  <c r="BG7" i="24"/>
  <c r="BF7" i="24"/>
  <c r="BE7" i="24"/>
  <c r="BD7" i="24"/>
  <c r="BC7" i="24"/>
  <c r="BB7" i="24"/>
  <c r="BA7" i="24"/>
  <c r="AZ7" i="24"/>
  <c r="AY7" i="24"/>
  <c r="AX7" i="24"/>
  <c r="AW7" i="24"/>
  <c r="AV7" i="24"/>
  <c r="AU7" i="24"/>
  <c r="AT7" i="24"/>
  <c r="AS7" i="24"/>
  <c r="AR7" i="24"/>
  <c r="CT7" i="23"/>
  <c r="CS7" i="23"/>
  <c r="CR7" i="23"/>
  <c r="CQ7" i="23"/>
  <c r="CP7" i="23"/>
  <c r="CO7" i="23"/>
  <c r="CN7" i="23"/>
  <c r="CM7" i="23"/>
  <c r="CL7" i="23"/>
  <c r="CK7" i="23"/>
  <c r="CJ7" i="23"/>
  <c r="CI7" i="23"/>
  <c r="CH7" i="23"/>
  <c r="CG7" i="23"/>
  <c r="CF7" i="23"/>
  <c r="CE7" i="23"/>
  <c r="CD7" i="23"/>
  <c r="CC7" i="23"/>
  <c r="CB7" i="23"/>
  <c r="CA7" i="23"/>
  <c r="BZ7" i="23"/>
  <c r="BY7" i="23"/>
  <c r="BX7" i="23"/>
  <c r="BW7" i="23"/>
  <c r="BV7" i="23"/>
  <c r="BU7" i="23"/>
  <c r="BT7" i="23"/>
  <c r="BS7" i="23"/>
  <c r="BR7" i="23"/>
  <c r="BQ7" i="23"/>
  <c r="BP7" i="23"/>
  <c r="BO7" i="23"/>
  <c r="BN7" i="23"/>
  <c r="BM7" i="23"/>
  <c r="BL7" i="23"/>
  <c r="BK7" i="23"/>
  <c r="BJ7" i="23"/>
  <c r="BI7" i="23"/>
  <c r="BH7" i="23"/>
  <c r="BG7" i="23"/>
  <c r="BF7" i="23"/>
  <c r="BE7" i="23"/>
  <c r="BD7" i="23"/>
  <c r="BC7" i="23"/>
  <c r="BB7" i="23"/>
  <c r="BA7" i="23"/>
  <c r="AZ7" i="23"/>
  <c r="AY7" i="23"/>
  <c r="AX7" i="23"/>
  <c r="AW7" i="23"/>
  <c r="AV7" i="23"/>
  <c r="AU7" i="23"/>
  <c r="AT7" i="23"/>
  <c r="AS7" i="23"/>
  <c r="AR7" i="23"/>
  <c r="CT64" i="26" l="1"/>
  <c r="CT65" i="26"/>
  <c r="F60" i="27"/>
  <c r="V60" i="27"/>
  <c r="P60" i="27"/>
  <c r="BP65" i="26"/>
  <c r="K15" i="27"/>
  <c r="O15" i="27"/>
  <c r="R60" i="27"/>
  <c r="J60" i="27"/>
  <c r="BP63" i="26"/>
  <c r="CT63" i="26"/>
  <c r="BP64" i="26"/>
  <c r="G15" i="27"/>
  <c r="S15" i="27"/>
  <c r="N60" i="27"/>
  <c r="C15" i="27"/>
  <c r="F74" i="27"/>
  <c r="J74" i="27"/>
  <c r="N74" i="27"/>
  <c r="R74" i="27"/>
  <c r="V74" i="27"/>
  <c r="J15" i="27"/>
  <c r="R15" i="27"/>
  <c r="G60" i="27"/>
  <c r="S60" i="27"/>
  <c r="D60" i="27"/>
  <c r="H60" i="27"/>
  <c r="L60" i="27"/>
  <c r="T60" i="27"/>
  <c r="C74" i="27"/>
  <c r="G74" i="27"/>
  <c r="K74" i="27"/>
  <c r="O74" i="27"/>
  <c r="S74" i="27"/>
  <c r="D15" i="27"/>
  <c r="H15" i="27"/>
  <c r="L15" i="27"/>
  <c r="P15" i="27"/>
  <c r="T15" i="27"/>
  <c r="E60" i="27"/>
  <c r="I60" i="27"/>
  <c r="M60" i="27"/>
  <c r="Q60" i="27"/>
  <c r="U60" i="27"/>
  <c r="D74" i="27"/>
  <c r="H74" i="27"/>
  <c r="L74" i="27"/>
  <c r="P74" i="27"/>
  <c r="T74" i="27"/>
  <c r="F15" i="27"/>
  <c r="N15" i="27"/>
  <c r="V15" i="27"/>
  <c r="C60" i="27"/>
  <c r="K60" i="27"/>
  <c r="O60" i="27"/>
  <c r="E15" i="27"/>
  <c r="I15" i="27"/>
  <c r="M15" i="27"/>
  <c r="Q15" i="27"/>
  <c r="U15" i="27"/>
  <c r="E74" i="27"/>
  <c r="I74" i="27"/>
  <c r="M74" i="27"/>
  <c r="Q74" i="27"/>
  <c r="U74" i="27"/>
  <c r="AA8" i="20" l="1"/>
  <c r="AA9" i="20" s="1"/>
  <c r="AA7" i="20"/>
  <c r="AA6" i="20"/>
  <c r="N8" i="11" l="1"/>
  <c r="BS3" i="11"/>
  <c r="BR3" i="11"/>
  <c r="BQ3" i="11"/>
  <c r="BP3" i="11"/>
  <c r="BO3" i="11"/>
  <c r="BN3" i="11"/>
  <c r="BM3" i="11"/>
  <c r="BL3" i="11"/>
  <c r="BK3" i="11"/>
  <c r="BJ3" i="11"/>
  <c r="BI3" i="11"/>
  <c r="BH3" i="11"/>
  <c r="BG3" i="11"/>
  <c r="BF3" i="11"/>
  <c r="BE3" i="11"/>
  <c r="BD3" i="11"/>
  <c r="BC3" i="11"/>
  <c r="BB3" i="11"/>
  <c r="BA3" i="11"/>
  <c r="AZ3" i="11"/>
  <c r="AY3" i="11"/>
  <c r="AX3" i="11"/>
  <c r="AW3" i="11"/>
  <c r="AV3" i="11"/>
  <c r="AU3" i="11"/>
  <c r="AT3" i="11"/>
  <c r="AS3" i="11"/>
  <c r="AR3" i="11"/>
  <c r="AQ3"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B3" i="11"/>
  <c r="C19" i="5" l="1"/>
  <c r="C18" i="5"/>
  <c r="C17" i="5"/>
  <c r="C16" i="5"/>
  <c r="C15" i="5"/>
  <c r="C14" i="5"/>
  <c r="C13" i="5"/>
  <c r="C11" i="5"/>
  <c r="C10" i="5"/>
  <c r="C9" i="5"/>
  <c r="C8" i="5"/>
  <c r="C6" i="5"/>
  <c r="C5" i="5"/>
  <c r="C4" i="5"/>
  <c r="B21" i="5" l="1"/>
  <c r="B12" i="5"/>
  <c r="B28" i="5" l="1"/>
  <c r="B20" i="5"/>
  <c r="B7" i="5"/>
  <c r="Q6" i="1" l="1"/>
  <c r="Q7" i="1"/>
  <c r="Q8" i="1"/>
  <c r="Q9" i="1"/>
  <c r="Q10" i="1"/>
  <c r="Q5" i="1"/>
  <c r="O22" i="3" l="1"/>
  <c r="O21" i="3"/>
  <c r="O20" i="3"/>
  <c r="O19" i="3"/>
  <c r="O18" i="3"/>
  <c r="O17" i="3"/>
  <c r="O16" i="3"/>
  <c r="O15" i="3"/>
  <c r="O14" i="3"/>
  <c r="O13" i="3"/>
  <c r="O12" i="3"/>
  <c r="O11" i="3"/>
  <c r="O10" i="3"/>
  <c r="O9" i="3"/>
  <c r="O8" i="3"/>
  <c r="O7" i="3"/>
  <c r="O6" i="3"/>
</calcChain>
</file>

<file path=xl/sharedStrings.xml><?xml version="1.0" encoding="utf-8"?>
<sst xmlns="http://schemas.openxmlformats.org/spreadsheetml/2006/main" count="488" uniqueCount="294">
  <si>
    <t>Cotisations sociales</t>
  </si>
  <si>
    <t xml:space="preserve">ITAF </t>
  </si>
  <si>
    <t>Subventions d'équilibre</t>
  </si>
  <si>
    <t>Transferts depuis organismes extérieurs</t>
  </si>
  <si>
    <t>Produits de gestion</t>
  </si>
  <si>
    <t>Besoin de financement</t>
  </si>
  <si>
    <t>ITAF et prises en charge Etat</t>
  </si>
  <si>
    <t>Compensation démographique</t>
  </si>
  <si>
    <t>Prises en charge  FSV</t>
  </si>
  <si>
    <t>Transferts entre organismes (externes)</t>
  </si>
  <si>
    <t>Subvention d'équilibre</t>
  </si>
  <si>
    <t xml:space="preserve"> Transferts entre organismes (internes)</t>
  </si>
  <si>
    <t>Produits de gestion, financiers</t>
  </si>
  <si>
    <t>Pour mémoire : total en milliards d'euros</t>
  </si>
  <si>
    <t>NSA comp</t>
  </si>
  <si>
    <t>RSI comp</t>
  </si>
  <si>
    <t>IRCANTEC</t>
  </si>
  <si>
    <t>AGIRC</t>
  </si>
  <si>
    <t>ARRCO</t>
  </si>
  <si>
    <t>NSA base</t>
  </si>
  <si>
    <t>RSI</t>
  </si>
  <si>
    <t>CNAVPL</t>
  </si>
  <si>
    <t>Mines</t>
  </si>
  <si>
    <t>CNIEG</t>
  </si>
  <si>
    <t>RATP</t>
  </si>
  <si>
    <t>SNCF</t>
  </si>
  <si>
    <t>CNRACL</t>
  </si>
  <si>
    <t xml:space="preserve">Régime FPE </t>
  </si>
  <si>
    <t>MSA salariés</t>
  </si>
  <si>
    <t>CNAV</t>
  </si>
  <si>
    <t>CNAVPL comp</t>
  </si>
  <si>
    <t>Population</t>
  </si>
  <si>
    <t>Taux de cotisation apparent</t>
  </si>
  <si>
    <t>Taux de cotisation normalisé à assiette de cotisation comparable</t>
  </si>
  <si>
    <t>Taux de prélèvement d’équilibre</t>
  </si>
  <si>
    <t>Taux de prélèvement d’équilibre corrigé du ratio démographique</t>
  </si>
  <si>
    <t>Taux de prélèvement d’équilibre corrigé du "ratio démographique corrigé"</t>
  </si>
  <si>
    <t>(milliards d’euros)</t>
  </si>
  <si>
    <t>A</t>
  </si>
  <si>
    <t>B</t>
  </si>
  <si>
    <t>C</t>
  </si>
  <si>
    <t>D</t>
  </si>
  <si>
    <t>E</t>
  </si>
  <si>
    <t>F</t>
  </si>
  <si>
    <t>Salariés du secteur privé</t>
  </si>
  <si>
    <t>Fonctionnaires territoriaux et hospitaliers</t>
  </si>
  <si>
    <t>Artisans et commerçants</t>
  </si>
  <si>
    <t>Non-salariés agricoles</t>
  </si>
  <si>
    <t>Tous régimes</t>
  </si>
  <si>
    <t>Réserves des régimes en répartition</t>
  </si>
  <si>
    <t>En milliards d'euros</t>
  </si>
  <si>
    <t>En mois de prestations</t>
  </si>
  <si>
    <t>CNBF</t>
  </si>
  <si>
    <t>Sous total "régimes de base"</t>
  </si>
  <si>
    <t>BDF</t>
  </si>
  <si>
    <r>
      <t>CRPCEN</t>
    </r>
    <r>
      <rPr>
        <i/>
        <sz val="8"/>
        <color theme="1"/>
        <rFont val="Times New Roman"/>
        <family val="1"/>
      </rPr>
      <t> </t>
    </r>
  </si>
  <si>
    <t>Sous total "régimes intégrés"</t>
  </si>
  <si>
    <t>MSA complémentaire</t>
  </si>
  <si>
    <t>RCI</t>
  </si>
  <si>
    <t>CNAVPL complémentaire</t>
  </si>
  <si>
    <r>
      <t>CNBF complémentaire</t>
    </r>
    <r>
      <rPr>
        <i/>
        <sz val="8"/>
        <color theme="1"/>
        <rFont val="Times New Roman"/>
        <family val="1"/>
      </rPr>
      <t> </t>
    </r>
  </si>
  <si>
    <t>Sous total "régimes complémentaires"</t>
  </si>
  <si>
    <t xml:space="preserve">Total des réserves </t>
  </si>
  <si>
    <t>Réserves du FRR 
(en milliards d'euros)</t>
  </si>
  <si>
    <t>Provisions des régimes en capitalisation</t>
  </si>
  <si>
    <t>RAFP</t>
  </si>
  <si>
    <t>CAVP</t>
  </si>
  <si>
    <t>Total des provisions</t>
  </si>
  <si>
    <t>Régime de la FPE</t>
  </si>
  <si>
    <t>Prestations en 2016
 (en M€)</t>
  </si>
  <si>
    <t>Figure 1.1 – Indice conjoncturel de fécondité observé puis projeté</t>
  </si>
  <si>
    <t>Projections : scénario central</t>
  </si>
  <si>
    <t>Projections : fécondité basse</t>
  </si>
  <si>
    <t>Projections : fécondité haute</t>
  </si>
  <si>
    <t>Observé (définitif)</t>
  </si>
  <si>
    <t>Observé (provisoire)</t>
  </si>
  <si>
    <t>Figure 1.2 – Solde migratoire observé puis projeté</t>
  </si>
  <si>
    <t>Projections : migration basse</t>
  </si>
  <si>
    <t>Projections : migration haute</t>
  </si>
  <si>
    <t>Femmes</t>
  </si>
  <si>
    <t>Scénario central</t>
  </si>
  <si>
    <t>Esp vie basse</t>
  </si>
  <si>
    <t>Esp vie haute</t>
  </si>
  <si>
    <t>Hommes</t>
  </si>
  <si>
    <t>Observé</t>
  </si>
  <si>
    <t>observé définitif</t>
  </si>
  <si>
    <t>observé provisoire</t>
  </si>
  <si>
    <t>Champ : France hors Mayotte jusqu'en 2014 et France y compris Mayotte à partir de 2014. Source : Insee, statistiques de l'état civil et estimations de population.</t>
  </si>
  <si>
    <t>http://www.insee.fr/fr/themes/detail.asp?ref_id=bilan-demo</t>
  </si>
  <si>
    <t>http://www.insee.fr/fr/themes/detail.asp?ref_id=bilan-demo&amp;page=donnees-detaillees/bilan-demo/pop_age3d.htm</t>
  </si>
  <si>
    <t>Projections: scénario central</t>
  </si>
  <si>
    <t>Projections: espérance de vie basse</t>
  </si>
  <si>
    <t>Projections: espérance de vie haute</t>
  </si>
  <si>
    <t>rappel : sc. Central proj 2010</t>
  </si>
  <si>
    <t>Précédentes projections INSEE</t>
  </si>
  <si>
    <t>Projections: mortalité basse</t>
  </si>
  <si>
    <t>Projections: mortalité haute</t>
  </si>
  <si>
    <t>Projection pour la France métropolitaine de 2007 à 2060 - espérance de vie à 60 ans</t>
  </si>
  <si>
    <t>Mise à jour : 24/05/2016</t>
  </si>
  <si>
    <t>Bilan démographique 2015</t>
  </si>
  <si>
    <t>Champ : France métropolitaine ; Source : Insee, statistiques de l'état civil et estimations de population.</t>
  </si>
  <si>
    <t>Figure 1.4 – Durée de vie sans limitation d’activité après 65 ans</t>
  </si>
  <si>
    <t>en années</t>
  </si>
  <si>
    <t>en % de l'espérance de vie à 65 ans</t>
  </si>
  <si>
    <t>En années</t>
  </si>
  <si>
    <t>En % de l'espérance de vie à 65 ans</t>
  </si>
  <si>
    <t>Limitations sévères ou modérées, 55-59 ans</t>
  </si>
  <si>
    <t>Limitations sévères ou modérées, 60-64 ans</t>
  </si>
  <si>
    <t>Limitations sévères ou modérées, 65-69 ans</t>
  </si>
  <si>
    <t>Limitations sévères, 55-59 ans</t>
  </si>
  <si>
    <t>Limitations sévères, 60-64 ans</t>
  </si>
  <si>
    <t>Limitations sévères, 65-69 ans</t>
  </si>
  <si>
    <t>ancizn</t>
  </si>
  <si>
    <t>Source : Insee, estimations de population (résultats provisoires arrêtés fin 2016).</t>
  </si>
  <si>
    <t>Populations par âges au 1er janvier (1901 - 2015)</t>
  </si>
  <si>
    <t>Mis à jour : mai 2017</t>
  </si>
  <si>
    <t>Champ : France entière. Métropolitaine jusque 1990 (G1929), puis hors Mayotte jusque 2013. (territoires courants)</t>
  </si>
  <si>
    <t>Les données de 1915 à 1919 ne sont pas disponibles.</t>
  </si>
  <si>
    <t>Les données de 1901 à 1914, 1939 à 1943 et 1945 se rapportent à 87 départements et celle de 1944 à 86 départements.</t>
  </si>
  <si>
    <t>an</t>
  </si>
  <si>
    <t>projections 2016 - scénario central</t>
  </si>
  <si>
    <t>projections 2016 - scénario min</t>
  </si>
  <si>
    <t>projections 2016 - scénario max</t>
  </si>
  <si>
    <t>bilan démographique 2016 - observé</t>
  </si>
  <si>
    <t>bilan démographique 2016 - provisoire</t>
  </si>
  <si>
    <t>Source : Insee, estimations de population (résultats provisoires arrêtés fin 2014).</t>
  </si>
  <si>
    <t>Champ : France métropolitaine avant 1991, France hors Mayotte 1991-2012, France entière 2013, territoire courant .</t>
  </si>
  <si>
    <t>Les estimations de population sont provisoires pour 2015 2016 2017</t>
  </si>
  <si>
    <t>60+ / 20-59</t>
  </si>
  <si>
    <t>projections 2016 - scénario pop. âgée</t>
  </si>
  <si>
    <t>projections 2016 - scénario jeunes</t>
  </si>
  <si>
    <t>bilan démographique 2017 - observé</t>
  </si>
  <si>
    <t>bilan démographique 2017 - provisoire</t>
  </si>
  <si>
    <t>65+ / 20-64</t>
  </si>
  <si>
    <t>effectifs à 60 ans au 1er janvier n+61, donc générations :</t>
  </si>
  <si>
    <t>Croissance annuelle de la productivité du travail</t>
  </si>
  <si>
    <t>(valeurs de long terme atteintes à partir de 2032)</t>
  </si>
  <si>
    <t>Taux de chômage</t>
  </si>
  <si>
    <t>1,0 %</t>
  </si>
  <si>
    <t>1,3 %</t>
  </si>
  <si>
    <t>1,5 %</t>
  </si>
  <si>
    <t>1,8 %</t>
  </si>
  <si>
    <t>7 %</t>
  </si>
  <si>
    <t>Scénario 1%</t>
  </si>
  <si>
    <t>Scénario 1,3%</t>
  </si>
  <si>
    <t>Scénario 1,5%</t>
  </si>
  <si>
    <t>Scénario 1,8%</t>
  </si>
  <si>
    <t>4,5 % et 10  %</t>
  </si>
  <si>
    <t>Variante « taux de chômage de 4,5 % »</t>
  </si>
  <si>
    <t>Croissance du PIB effectif en volume (%)</t>
  </si>
  <si>
    <t>1¾</t>
  </si>
  <si>
    <t>Croissance du PIB potentiel en volume (%)</t>
  </si>
  <si>
    <t>Écart de production (% PIB)</t>
  </si>
  <si>
    <t>avril 2016</t>
  </si>
  <si>
    <t>avril 2017</t>
  </si>
  <si>
    <t>Observé (France métropolitaine)</t>
  </si>
  <si>
    <t>Observé (métropole + DOM hors Mayotte)</t>
  </si>
  <si>
    <t>Projection tous scénarios 7%</t>
  </si>
  <si>
    <t>Projection Variante 4,5%</t>
  </si>
  <si>
    <t>Projection Variante 10%</t>
  </si>
  <si>
    <t>Figure 1.10 – Taux de chômage observé puis projeté</t>
  </si>
  <si>
    <t>Tableau 1.9 – Croissance du PIB et écart de production à l’horizon 2020</t>
  </si>
  <si>
    <t>Tableau 1.8 – Hypothèses de long terme dans les scénarios et variantes du COR</t>
  </si>
  <si>
    <t>Figure 1.7 – Rapports démographiques des populations de 20-59 ans (20-64 ans) rapportés aux 60 ans et plus (respectivement 65 ans et plus), observés puis projetés</t>
  </si>
  <si>
    <t>Figure 1.6 – Effectifs par génération à l’âge de 60 ans observés puis projetés</t>
  </si>
  <si>
    <t xml:space="preserve">Figure 1.5 – Proportion de personnes ayant des limitations d’activité entre 55 et 64 ans </t>
  </si>
  <si>
    <t>Figure 1.3 - Projection pour la France métropolitaine de 2007 à 2070 - espérance de vie à 60 ans</t>
  </si>
  <si>
    <t>Figure 1.11 – Durée moyenne annuelle du travail des salariés, en heures</t>
  </si>
  <si>
    <t>Figure 1.12 – Partage de la valeur ajoutée (rémunération des salariés / valeur ajoutée)</t>
  </si>
  <si>
    <t>Heures travaillées</t>
  </si>
  <si>
    <t>Source : Comptes nationaux - Base 2010, Insee</t>
  </si>
  <si>
    <t xml:space="preserve">(*) Le poste "Services principalement non marchands" correspond au regroupement des items "Administration publique", "Enseignement", "Santé humaine et action sociale", soit au poste OQ des niveaux A10 et A17 de la Nomenclature Agrégée (NA) 2008.  </t>
  </si>
  <si>
    <t>Constaté</t>
  </si>
  <si>
    <t>Projeté</t>
  </si>
  <si>
    <t>Source : calculs SG-COR à partir des comptes nationaux de l’INSEE et du programme de stabilité 2017-2020</t>
  </si>
  <si>
    <t>Tableau 1.13 – Taux de croissance annuels moyens de la productivité horaire du travail et du revenu d’activité observés sur le passé</t>
  </si>
  <si>
    <t>Rythme annuel moyen par sous-périodes</t>
  </si>
  <si>
    <t>Rythme annuel moyen depuis 1990</t>
  </si>
  <si>
    <t>1990-1998</t>
  </si>
  <si>
    <t>1998-2008</t>
  </si>
  <si>
    <t>2008-2015</t>
  </si>
  <si>
    <t>Productivité apparente du travail, par heure travaillée</t>
  </si>
  <si>
    <t>Revenu d'activité bruts par heure</t>
  </si>
  <si>
    <t>Revenu d'activité bruts par tête</t>
  </si>
  <si>
    <t>Y. c. crise                (1990-2015)</t>
  </si>
  <si>
    <t>Avant crise            (1990-2008)</t>
  </si>
  <si>
    <r>
      <t>Lecture : en moyenne entre 1990 et 1998, la productivité du travail par heure travaillée a augmenté de +</t>
    </r>
    <r>
      <rPr>
        <sz val="10"/>
        <color theme="1"/>
        <rFont val="Times New Roman"/>
        <family val="1"/>
      </rPr>
      <t> </t>
    </r>
    <r>
      <rPr>
        <i/>
        <sz val="10"/>
        <color theme="1"/>
        <rFont val="Times New Roman"/>
        <family val="1"/>
      </rPr>
      <t>1,9 % par an.</t>
    </r>
  </si>
  <si>
    <t>Note : la productivité apparente du travail est calculée en rapportant le PIB en volume au nombre total d’heures travaillées ; les revenus d’activité sont déflatés des évolutions de l’indice des prix à la consommation.</t>
  </si>
  <si>
    <t>Source : INSEE, comptes nationaux et calculs SG-COR.</t>
  </si>
  <si>
    <t xml:space="preserve">Observé </t>
  </si>
  <si>
    <t>Hypothèses de projection (scénario 1,8%)</t>
  </si>
  <si>
    <t>Hypothèses de projection (scénario 1,5%)</t>
  </si>
  <si>
    <t>Hypothèses de projection (scénario 1,3%)</t>
  </si>
  <si>
    <t>Hypothèses de projection (scénario 1%)</t>
  </si>
  <si>
    <t>Rythme annuel de croissance moyen 2011-2020</t>
  </si>
  <si>
    <t>Rythme annuel de croissance moyen 2021-2030</t>
  </si>
  <si>
    <t>Rythme annuel de croissance moyen 2031-2040</t>
  </si>
  <si>
    <t>Rythme annuel de croissance moyen 2041-2050</t>
  </si>
  <si>
    <t>Rythme annuel de croissance moyen 2051-2060</t>
  </si>
  <si>
    <t>Rythme annuel de croissance moyen 2061-2070</t>
  </si>
  <si>
    <t>Population active</t>
  </si>
  <si>
    <t>Sources : INSEE, comptes nationaux ; hypothèses COR 2017</t>
  </si>
  <si>
    <t>PIB scénario 1,8 %</t>
  </si>
  <si>
    <t>PIB scénario 1,5 %</t>
  </si>
  <si>
    <t>PIB scénario 1,3 %</t>
  </si>
  <si>
    <t>PIB scénario 1 %</t>
  </si>
  <si>
    <t>Ensemble</t>
  </si>
  <si>
    <t>Taux d'emploi observé</t>
  </si>
  <si>
    <t>Taux d'activité observé</t>
  </si>
  <si>
    <t>Taux d'activité projeté</t>
  </si>
  <si>
    <t>Par sexe</t>
  </si>
  <si>
    <t>Taux d'emploi (femmes)</t>
  </si>
  <si>
    <t>Taux d'emploi (hommes)</t>
  </si>
  <si>
    <t>Taux d'activité (femmes)</t>
  </si>
  <si>
    <t>Taux d'activité projeté (femmes)</t>
  </si>
  <si>
    <t>Taux d'activité (hommes)</t>
  </si>
  <si>
    <t>Taux d'activité projeté (hommes)</t>
  </si>
  <si>
    <t>Données complémentaires</t>
  </si>
  <si>
    <t>Moyenne 2013-2015 en % - Ensemble</t>
  </si>
  <si>
    <t>50 ans</t>
  </si>
  <si>
    <t>51 ans</t>
  </si>
  <si>
    <t>52 ans</t>
  </si>
  <si>
    <t>53 ans</t>
  </si>
  <si>
    <t>54 ans</t>
  </si>
  <si>
    <t>55 ans</t>
  </si>
  <si>
    <t>56 ans</t>
  </si>
  <si>
    <t>57 ans</t>
  </si>
  <si>
    <t>58 ans</t>
  </si>
  <si>
    <t>59 ans</t>
  </si>
  <si>
    <t>60 ans</t>
  </si>
  <si>
    <t>61 ans</t>
  </si>
  <si>
    <t>62 ans</t>
  </si>
  <si>
    <t>63 ans</t>
  </si>
  <si>
    <t>64 ans</t>
  </si>
  <si>
    <t>65 ans</t>
  </si>
  <si>
    <t>66 ans</t>
  </si>
  <si>
    <t>67 ans</t>
  </si>
  <si>
    <t>68 ans</t>
  </si>
  <si>
    <t>69 ans</t>
  </si>
  <si>
    <t>Emploi à temps complet</t>
  </si>
  <si>
    <t>Emploi à temps partiel</t>
  </si>
  <si>
    <t>Cumul emploi-retraite</t>
  </si>
  <si>
    <t>Chômage BIT</t>
  </si>
  <si>
    <t xml:space="preserve">Halo du chômage </t>
  </si>
  <si>
    <t xml:space="preserve">Inactifs BIT sortis du marché du travail après 50 ans </t>
  </si>
  <si>
    <t xml:space="preserve">Inactifs BIT sortis du marché du travail avant 50 ans </t>
  </si>
  <si>
    <t>dont inactifs n'ayant jamais travaillé</t>
  </si>
  <si>
    <t>Pré-retraite</t>
  </si>
  <si>
    <t>Retraite (hors cumul emploi-retraite)</t>
  </si>
  <si>
    <t>Total des personnes hors emploi et retraite</t>
  </si>
  <si>
    <t>Total</t>
  </si>
  <si>
    <t>Situations au regard de l'emploi et de la retraite - Ensemble</t>
  </si>
  <si>
    <t>Focus : situations autres que l'emploi ou la retraite</t>
  </si>
  <si>
    <t>Moyenne 2013-2015 en % - Hommes</t>
  </si>
  <si>
    <t>Moyenne 2013-2015 en % - Femmes</t>
  </si>
  <si>
    <t>En emploi</t>
  </si>
  <si>
    <t>En activité (emploi ou chômage BIT)</t>
  </si>
  <si>
    <t>Avant la retraite</t>
  </si>
  <si>
    <t>Taux d’activité et taux d’emploi des 65-69 ans</t>
  </si>
  <si>
    <t>Ensemble fonction publique d'État</t>
  </si>
  <si>
    <t>dont : femmes</t>
  </si>
  <si>
    <t>dont : hommes</t>
  </si>
  <si>
    <t>Catégorie B sédentaire</t>
  </si>
  <si>
    <t>Enseignants catégorie A</t>
  </si>
  <si>
    <t>Cadre A+</t>
  </si>
  <si>
    <t>Policier catégorie active (à 50-54 ans)</t>
  </si>
  <si>
    <r>
      <t xml:space="preserve">Professionnels libéraux </t>
    </r>
    <r>
      <rPr>
        <sz val="12"/>
        <color theme="1"/>
        <rFont val="Times New Roman"/>
        <family val="1"/>
      </rPr>
      <t>*</t>
    </r>
  </si>
  <si>
    <t>Extrait des tables 6.213 Volume total d'heures travaillées par branche et 6.208 Emploi intérieur total par branche en nombre de personnes</t>
  </si>
  <si>
    <t>à partir de 6.204 Rémunération des salariés par branche à prix courants, 6.201 Valeur ajoutée brute par branche à prix courants, évolutions Pstab IPC pour le SMPT et déflateur PIB pour la VA 2017-2020</t>
  </si>
  <si>
    <t>Fonctionnaires civils de l'État</t>
  </si>
  <si>
    <t>Fonctionnaires militaires de l'État</t>
  </si>
  <si>
    <t>Masse de rémunération super-brute</t>
  </si>
  <si>
    <t>Figure 1.25 – Structure de financement du système de retraite</t>
  </si>
  <si>
    <t>Tableau 1.28 – Taux de cotisation harmonisés et taux de prélèvement d’équilibre en 2015</t>
  </si>
  <si>
    <t>Tableau 1.27 – Montants des réserves financières et des provisions au sein du système de retraite au 31 décembre 2015</t>
  </si>
  <si>
    <t>Figure 1.26 – Structures de financement des principaux régimes de retraite en 2016</t>
  </si>
  <si>
    <t>Figure 1.14 – Taux de croissance annuels de la productivité horaire du travail, observés puis projetés</t>
  </si>
  <si>
    <r>
      <t xml:space="preserve">Les estimations de population sont provisoires pour 2014, 2015 et 2016 (pyramides des âges 2015 2016 2017 de chaque année à trouver dans </t>
    </r>
    <r>
      <rPr>
        <i/>
        <sz val="11"/>
        <color theme="4"/>
        <rFont val="Times New Roman"/>
        <family val="1"/>
      </rPr>
      <t>T:\03 - Publications\02 - Rapports annuels du COR\Juin 2017\Calcul_indicateurs\Données de base\Insee - Démographie</t>
    </r>
    <r>
      <rPr>
        <i/>
        <sz val="11"/>
        <color theme="1"/>
        <rFont val="Times New Roman"/>
        <family val="1"/>
      </rPr>
      <t>)</t>
    </r>
  </si>
  <si>
    <t>Evolution PIB en volume "1,8"</t>
  </si>
  <si>
    <t>Evolution PIB en volume "1,5"</t>
  </si>
  <si>
    <t>Evolution PIB en volume "1,3"</t>
  </si>
  <si>
    <t>Evolution PIB en volume "1,0"</t>
  </si>
  <si>
    <t xml:space="preserve">Figure 1.24 – Espérance de durée en activité, en emploi et avant retraite 
entre 50 et 70 ans
</t>
  </si>
  <si>
    <t>Figure 1.23 – Ventilation des situations vis-à-vis du marché du travail par âge fin entre 50 et 69 ans (avec un focus sur les situations d'inactivité et de non-emploi)</t>
  </si>
  <si>
    <t>Figure 1.22 – Taux d’activité et taux d’emploi des 60-64 ans</t>
  </si>
  <si>
    <t>Figure 1.21 – Taux d’activité et taux d’emploi des 55-59 ans</t>
  </si>
  <si>
    <t>Figure 1.20 – Taux d’activité et taux d’emploi des 50-64 ans</t>
  </si>
  <si>
    <t>Figure 1.19 – Taux d’activité et taux d’emploi des 25-49 ans</t>
  </si>
  <si>
    <t>Figure 1.18 – Taux d’activité et taux d’emploi des 15-24 ans</t>
  </si>
  <si>
    <t>Tableau 1.17 – Part des primes moyenne à 55-59 ans dans la fonction publique d'État de 2009 à 2014</t>
  </si>
  <si>
    <t>Tableau 1.16 – Taux de croissance annuels moyens de la population active et du PIB par tranche décennale</t>
  </si>
  <si>
    <r>
      <t xml:space="preserve">Sources : INSEE, </t>
    </r>
    <r>
      <rPr>
        <i/>
        <sz val="10"/>
        <color theme="1"/>
        <rFont val="Times New Roman"/>
        <family val="1"/>
      </rPr>
      <t>comptes nationaux </t>
    </r>
    <r>
      <rPr>
        <i/>
        <sz val="10"/>
        <color rgb="FF000000"/>
        <rFont val="Times New Roman"/>
        <family val="1"/>
      </rPr>
      <t>; hypothèses COR 2017.</t>
    </r>
  </si>
  <si>
    <t>Champ : France entière.</t>
  </si>
  <si>
    <t>Figure 1.15 – Taux de croissance annuels du PIB en volume observés puis projetés</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</si>
</sst>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0.000%"/>
    <numFmt numFmtId="165" formatCode="0.0%"/>
    <numFmt numFmtId="166" formatCode="_-* #,##0\ _€_-;\-* #,##0\ _€_-;_-* &quot;-&quot;??\ _€_-;_-@_-"/>
    <numFmt numFmtId="167" formatCode="General_)"/>
    <numFmt numFmtId="168" formatCode="&quot;£&quot;#,##0.00;\-&quot;£&quot;#,##0.00"/>
    <numFmt numFmtId="169" formatCode="#,##0.0"/>
    <numFmt numFmtId="170" formatCode="#,##0.000"/>
    <numFmt numFmtId="171" formatCode="#,##0.00%;[Red]\(#,##0.00%\)"/>
    <numFmt numFmtId="172" formatCode="&quot;$&quot;#,##0\ ;\(&quot;$&quot;#,##0\)"/>
    <numFmt numFmtId="173" formatCode="mmmm\ d\,\ yyyy"/>
    <numFmt numFmtId="174" formatCode="0.0"/>
    <numFmt numFmtId="175" formatCode="0&quot; F&quot;\ ;\(0&quot; F&quot;\)"/>
    <numFmt numFmtId="176" formatCode="0_)"/>
    <numFmt numFmtId="177" formatCode="&quot;$&quot;#,##0_);\(&quot;$&quot;#,##0.0\)"/>
    <numFmt numFmtId="178" formatCode="_-* #,##0.00\ _F_-;\-* #,##0.00\ _F_-;_-* &quot;-&quot;??\ _F_-;_-@_-"/>
    <numFmt numFmtId="179" formatCode="#,##0\ &quot;F&quot;;\-#,##0\ &quot;F&quot;"/>
    <numFmt numFmtId="180" formatCode="0.00_)"/>
    <numFmt numFmtId="181" formatCode="#,##0.0_ ;\-#,##0.0\ "/>
    <numFmt numFmtId="182" formatCode="0.0000%"/>
    <numFmt numFmtId="183" formatCode="0.000"/>
    <numFmt numFmtId="184" formatCode="_-* #,##0.0\ _€_-;\-* #,##0.0\ _€_-;_-* &quot;-&quot;??\ _€_-;_-@_-"/>
    <numFmt numFmtId="185" formatCode="0.000000"/>
  </numFmts>
  <fonts count="95">
    <font>
      <sz val="11"/>
      <color theme="1"/>
      <name val="Calibri"/>
      <family val="2"/>
      <scheme val="minor"/>
    </font>
    <font>
      <sz val="11"/>
      <color theme="1"/>
      <name val="Calibri"/>
      <family val="2"/>
      <scheme val="minor"/>
    </font>
    <font>
      <b/>
      <sz val="11"/>
      <name val="Times New Roman"/>
      <family val="1"/>
    </font>
    <font>
      <sz val="11"/>
      <name val="Times New Roman"/>
      <family val="1"/>
    </font>
    <font>
      <sz val="11"/>
      <color rgb="FFFF0000"/>
      <name val="Times New Roman"/>
      <family val="1"/>
    </font>
    <font>
      <sz val="10"/>
      <color indexed="8"/>
      <name val="Arial"/>
      <family val="2"/>
    </font>
    <font>
      <sz val="10"/>
      <color indexed="9"/>
      <name val="Arial"/>
      <family val="2"/>
    </font>
    <font>
      <i/>
      <sz val="10"/>
      <name val="Times New Roman"/>
      <family val="1"/>
    </font>
    <font>
      <sz val="10"/>
      <name val="Times New Roman"/>
      <family val="1"/>
    </font>
    <font>
      <sz val="10"/>
      <color indexed="20"/>
      <name val="Arial"/>
      <family val="2"/>
    </font>
    <font>
      <sz val="9"/>
      <color indexed="9"/>
      <name val="Times"/>
      <family val="1"/>
    </font>
    <font>
      <b/>
      <sz val="10"/>
      <color indexed="52"/>
      <name val="Arial"/>
      <family val="2"/>
    </font>
    <font>
      <sz val="8"/>
      <name val="Arial"/>
      <family val="2"/>
    </font>
    <font>
      <b/>
      <sz val="10"/>
      <color indexed="9"/>
      <name val="Arial"/>
      <family val="2"/>
    </font>
    <font>
      <b/>
      <sz val="8"/>
      <color indexed="12"/>
      <name val="Arial"/>
      <family val="2"/>
    </font>
    <font>
      <sz val="10"/>
      <name val="Arial"/>
      <family val="2"/>
    </font>
    <font>
      <sz val="9"/>
      <color indexed="8"/>
      <name val="Times"/>
      <family val="1"/>
    </font>
    <font>
      <sz val="9"/>
      <name val="Times"/>
      <family val="1"/>
    </font>
    <font>
      <sz val="9"/>
      <name val="Times New Roman"/>
      <family val="1"/>
    </font>
    <font>
      <sz val="12"/>
      <color indexed="24"/>
      <name val="Times New Roman"/>
      <family val="1"/>
    </font>
    <font>
      <b/>
      <sz val="18"/>
      <name val="Arial"/>
      <family val="2"/>
    </font>
    <font>
      <b/>
      <sz val="12"/>
      <name val="Arial"/>
      <family val="2"/>
    </font>
    <font>
      <i/>
      <sz val="10"/>
      <color indexed="23"/>
      <name val="Arial"/>
      <family val="2"/>
    </font>
    <font>
      <sz val="8"/>
      <name val="Helv"/>
    </font>
    <font>
      <sz val="10"/>
      <color indexed="17"/>
      <name val="Arial"/>
      <family val="2"/>
    </font>
    <font>
      <b/>
      <sz val="12"/>
      <name val="Helvetica"/>
      <family val="2"/>
    </font>
    <font>
      <b/>
      <sz val="15"/>
      <color indexed="56"/>
      <name val="Arial"/>
      <family val="2"/>
    </font>
    <font>
      <b/>
      <sz val="13"/>
      <color indexed="56"/>
      <name val="Arial"/>
      <family val="2"/>
    </font>
    <font>
      <b/>
      <sz val="11"/>
      <color indexed="56"/>
      <name val="Arial"/>
      <family val="2"/>
    </font>
    <font>
      <sz val="10"/>
      <color indexed="62"/>
      <name val="Arial"/>
      <family val="2"/>
    </font>
    <font>
      <u/>
      <sz val="10"/>
      <color indexed="12"/>
      <name val="Arial"/>
      <family val="2"/>
    </font>
    <font>
      <sz val="10"/>
      <color indexed="52"/>
      <name val="Arial"/>
      <family val="2"/>
    </font>
    <font>
      <sz val="10"/>
      <name val="Geneva"/>
      <family val="2"/>
    </font>
    <font>
      <sz val="10"/>
      <name val="MS Sans Serif"/>
      <family val="2"/>
    </font>
    <font>
      <sz val="11"/>
      <color indexed="8"/>
      <name val="Calibri"/>
      <family val="2"/>
    </font>
    <font>
      <sz val="10"/>
      <color indexed="60"/>
      <name val="Arial"/>
      <family val="2"/>
    </font>
    <font>
      <b/>
      <i/>
      <sz val="16"/>
      <name val="Helv"/>
    </font>
    <font>
      <sz val="10"/>
      <color indexed="8"/>
      <name val="Times"/>
      <family val="1"/>
    </font>
    <font>
      <sz val="9"/>
      <name val="Arial"/>
      <family val="2"/>
    </font>
    <font>
      <b/>
      <sz val="10"/>
      <color indexed="63"/>
      <name val="Arial"/>
      <family val="2"/>
    </font>
    <font>
      <sz val="9"/>
      <name val="Helvetica"/>
      <family val="2"/>
    </font>
    <font>
      <i/>
      <sz val="8"/>
      <name val="Tms Rmn"/>
    </font>
    <font>
      <b/>
      <sz val="18"/>
      <color indexed="56"/>
      <name val="Cambria"/>
      <family val="2"/>
    </font>
    <font>
      <b/>
      <i/>
      <sz val="9"/>
      <name val="Helvetica"/>
      <family val="2"/>
    </font>
    <font>
      <sz val="10"/>
      <color indexed="10"/>
      <name val="Arial"/>
      <family val="2"/>
    </font>
    <font>
      <b/>
      <sz val="12"/>
      <name val="Times New Roman"/>
      <family val="1"/>
    </font>
    <font>
      <b/>
      <sz val="10"/>
      <name val="Times New Roman"/>
      <family val="1"/>
    </font>
    <font>
      <sz val="11"/>
      <color theme="0"/>
      <name val="Times New Roman"/>
      <family val="1"/>
    </font>
    <font>
      <b/>
      <i/>
      <sz val="12"/>
      <name val="Times New Roman"/>
      <family val="1"/>
    </font>
    <font>
      <sz val="10"/>
      <color rgb="FFFF0000"/>
      <name val="Times New Roman"/>
      <family val="1"/>
    </font>
    <font>
      <b/>
      <sz val="10"/>
      <color theme="1"/>
      <name val="Times New Roman"/>
      <family val="1"/>
    </font>
    <font>
      <i/>
      <sz val="10"/>
      <color theme="1"/>
      <name val="Times New Roman"/>
      <family val="1"/>
    </font>
    <font>
      <sz val="10"/>
      <color theme="1"/>
      <name val="Times New Roman"/>
      <family val="1"/>
    </font>
    <font>
      <i/>
      <sz val="8"/>
      <color theme="1"/>
      <name val="Times New Roman"/>
      <family val="1"/>
    </font>
    <font>
      <i/>
      <sz val="10"/>
      <color rgb="FFFF0000"/>
      <name val="Times New Roman"/>
      <family val="1"/>
    </font>
    <font>
      <i/>
      <sz val="10"/>
      <name val="Arial"/>
      <family val="2"/>
    </font>
    <font>
      <sz val="11"/>
      <color rgb="FFFF0000"/>
      <name val="Calibri"/>
      <family val="2"/>
      <scheme val="minor"/>
    </font>
    <font>
      <u/>
      <sz val="11"/>
      <color theme="10"/>
      <name val="Calibri"/>
      <family val="2"/>
      <scheme val="minor"/>
    </font>
    <font>
      <i/>
      <sz val="11"/>
      <name val="Times New Roman"/>
      <family val="1"/>
    </font>
    <font>
      <sz val="12"/>
      <color theme="1"/>
      <name val="Calibri"/>
      <family val="2"/>
      <scheme val="minor"/>
    </font>
    <font>
      <sz val="12"/>
      <name val="Times New Roman"/>
      <family val="1"/>
    </font>
    <font>
      <b/>
      <sz val="10"/>
      <name val="Arial"/>
      <family val="2"/>
    </font>
    <font>
      <b/>
      <i/>
      <sz val="10"/>
      <name val="Arial"/>
      <family val="2"/>
    </font>
    <font>
      <b/>
      <sz val="12"/>
      <color rgb="FF000000"/>
      <name val="Times New Roman"/>
      <family val="1"/>
    </font>
    <font>
      <b/>
      <sz val="11"/>
      <color rgb="FF000000"/>
      <name val="Times New Roman"/>
      <family val="1"/>
    </font>
    <font>
      <sz val="11"/>
      <color theme="1"/>
      <name val="Times New Roman"/>
      <family val="1"/>
    </font>
    <font>
      <b/>
      <sz val="11"/>
      <color theme="1"/>
      <name val="Times New Roman"/>
      <family val="1"/>
    </font>
    <font>
      <b/>
      <sz val="12"/>
      <color theme="1"/>
      <name val="Times New Roman"/>
      <family val="1"/>
    </font>
    <font>
      <sz val="11"/>
      <color rgb="FFFFFF00"/>
      <name val="Times New Roman"/>
      <family val="1"/>
    </font>
    <font>
      <b/>
      <sz val="12"/>
      <color rgb="FFFF0000"/>
      <name val="Times New Roman"/>
      <family val="1"/>
    </font>
    <font>
      <b/>
      <sz val="12"/>
      <color indexed="8"/>
      <name val="Times New Roman"/>
      <family val="1"/>
    </font>
    <font>
      <sz val="12"/>
      <color theme="1"/>
      <name val="Times New Roman"/>
      <family val="1"/>
    </font>
    <font>
      <b/>
      <sz val="12"/>
      <color rgb="FFFFFF00"/>
      <name val="Times New Roman"/>
      <family val="1"/>
    </font>
    <font>
      <sz val="12"/>
      <color rgb="FF000000"/>
      <name val="Times New Roman"/>
      <family val="1"/>
    </font>
    <font>
      <sz val="11"/>
      <color indexed="8"/>
      <name val="Times New Roman"/>
      <family val="1"/>
    </font>
    <font>
      <sz val="10"/>
      <name val="Arial"/>
      <family val="2"/>
    </font>
    <font>
      <i/>
      <sz val="11"/>
      <color theme="1"/>
      <name val="Times New Roman"/>
      <family val="1"/>
    </font>
    <font>
      <b/>
      <sz val="10"/>
      <color rgb="FF000000"/>
      <name val="Times New Roman"/>
      <family val="1"/>
    </font>
    <font>
      <i/>
      <sz val="12"/>
      <color theme="1"/>
      <name val="Times New Roman"/>
      <family val="1"/>
    </font>
    <font>
      <b/>
      <i/>
      <sz val="11"/>
      <color theme="1"/>
      <name val="Times New Roman"/>
      <family val="1"/>
    </font>
    <font>
      <b/>
      <i/>
      <sz val="10"/>
      <color theme="4"/>
      <name val="Times New Roman"/>
      <family val="1"/>
    </font>
    <font>
      <i/>
      <sz val="11"/>
      <color rgb="FFFF0000"/>
      <name val="Times New Roman"/>
      <family val="1"/>
    </font>
    <font>
      <b/>
      <i/>
      <sz val="10"/>
      <name val="Times New Roman"/>
      <family val="1"/>
    </font>
    <font>
      <sz val="11"/>
      <color theme="0" tint="-0.249977111117893"/>
      <name val="Times New Roman"/>
      <family val="1"/>
    </font>
    <font>
      <i/>
      <sz val="11"/>
      <color theme="4"/>
      <name val="Times New Roman"/>
      <family val="1"/>
    </font>
    <font>
      <u/>
      <sz val="11"/>
      <name val="Times New Roman"/>
      <family val="1"/>
    </font>
    <font>
      <b/>
      <i/>
      <sz val="11"/>
      <name val="Times New Roman"/>
      <family val="1"/>
    </font>
    <font>
      <i/>
      <sz val="9"/>
      <color theme="1"/>
      <name val="Times New Roman"/>
      <family val="1"/>
    </font>
    <font>
      <sz val="11"/>
      <color theme="1" tint="0.499984740745262"/>
      <name val="Times New Roman"/>
      <family val="1"/>
    </font>
    <font>
      <b/>
      <sz val="11"/>
      <color theme="1" tint="0.499984740745262"/>
      <name val="Times New Roman"/>
      <family val="1"/>
    </font>
    <font>
      <b/>
      <sz val="10"/>
      <color theme="1" tint="0.499984740745262"/>
      <name val="Times New Roman"/>
      <family val="1"/>
    </font>
    <font>
      <b/>
      <i/>
      <u/>
      <sz val="11"/>
      <color theme="1" tint="0.499984740745262"/>
      <name val="Times New Roman"/>
      <family val="1"/>
    </font>
    <font>
      <sz val="10"/>
      <color theme="1" tint="0.499984740745262"/>
      <name val="Times New Roman"/>
      <family val="1"/>
    </font>
    <font>
      <u/>
      <sz val="11"/>
      <color theme="1" tint="0.499984740745262"/>
      <name val="Times New Roman"/>
      <family val="1"/>
    </font>
    <font>
      <i/>
      <sz val="10"/>
      <color rgb="FF000000"/>
      <name val="Times New Roman"/>
      <family val="1"/>
    </font>
  </fonts>
  <fills count="2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theme="0"/>
        <bgColor indexed="64"/>
      </patternFill>
    </fill>
  </fills>
  <borders count="136">
    <border>
      <left/>
      <right/>
      <top/>
      <bottom/>
      <diagonal/>
    </border>
    <border>
      <left style="medium">
        <color auto="1"/>
      </left>
      <right style="medium">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style="dotted">
        <color auto="1"/>
      </bottom>
      <diagonal/>
    </border>
    <border>
      <left style="dotted">
        <color indexed="64"/>
      </left>
      <right style="dotted">
        <color indexed="64"/>
      </right>
      <top style="medium">
        <color auto="1"/>
      </top>
      <bottom style="dotted">
        <color indexed="64"/>
      </bottom>
      <diagonal/>
    </border>
    <border>
      <left style="dotted">
        <color indexed="64"/>
      </left>
      <right/>
      <top style="medium">
        <color auto="1"/>
      </top>
      <bottom style="dotted">
        <color indexed="64"/>
      </bottom>
      <diagonal/>
    </border>
    <border>
      <left style="medium">
        <color auto="1"/>
      </left>
      <right style="medium">
        <color auto="1"/>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auto="1"/>
      </left>
      <right style="medium">
        <color auto="1"/>
      </right>
      <top style="dotted">
        <color indexed="64"/>
      </top>
      <bottom style="medium">
        <color auto="1"/>
      </bottom>
      <diagonal/>
    </border>
    <border>
      <left style="dotted">
        <color indexed="64"/>
      </left>
      <right style="dotted">
        <color indexed="64"/>
      </right>
      <top style="dotted">
        <color indexed="64"/>
      </top>
      <bottom style="medium">
        <color indexed="64"/>
      </bottom>
      <diagonal/>
    </border>
    <border>
      <left style="dotted">
        <color auto="1"/>
      </left>
      <right/>
      <top style="dotted">
        <color auto="1"/>
      </top>
      <bottom style="medium">
        <color auto="1"/>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style="medium">
        <color indexed="64"/>
      </top>
      <bottom style="medium">
        <color indexed="64"/>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18"/>
      </right>
      <top/>
      <bottom/>
      <diagonal/>
    </border>
    <border>
      <left style="medium">
        <color auto="1"/>
      </left>
      <right style="medium">
        <color auto="1"/>
      </right>
      <top style="medium">
        <color auto="1"/>
      </top>
      <bottom/>
      <diagonal/>
    </border>
    <border>
      <left style="medium">
        <color auto="1"/>
      </left>
      <right/>
      <top style="dotted">
        <color indexed="64"/>
      </top>
      <bottom style="dotted">
        <color indexed="64"/>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indexed="64"/>
      </left>
      <right style="thick">
        <color indexed="64"/>
      </right>
      <top style="medium">
        <color indexed="64"/>
      </top>
      <bottom/>
      <diagonal/>
    </border>
    <border>
      <left style="thick">
        <color indexed="64"/>
      </left>
      <right style="medium">
        <color indexed="64"/>
      </right>
      <top style="medium">
        <color indexed="64"/>
      </top>
      <bottom/>
      <diagonal/>
    </border>
    <border>
      <left style="medium">
        <color indexed="64"/>
      </left>
      <right style="thick">
        <color indexed="64"/>
      </right>
      <top/>
      <bottom/>
      <diagonal/>
    </border>
    <border>
      <left style="thick">
        <color indexed="64"/>
      </left>
      <right style="medium">
        <color indexed="64"/>
      </right>
      <top/>
      <bottom/>
      <diagonal/>
    </border>
    <border>
      <left style="medium">
        <color indexed="64"/>
      </left>
      <right style="medium">
        <color indexed="64"/>
      </right>
      <top/>
      <bottom/>
      <diagonal/>
    </border>
    <border>
      <left style="medium">
        <color indexed="64"/>
      </left>
      <right style="thick">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auto="1"/>
      </left>
      <right style="medium">
        <color auto="1"/>
      </right>
      <top/>
      <bottom style="dotted">
        <color auto="1"/>
      </bottom>
      <diagonal/>
    </border>
    <border>
      <left style="medium">
        <color auto="1"/>
      </left>
      <right style="medium">
        <color auto="1"/>
      </right>
      <top style="dotted">
        <color indexed="64"/>
      </top>
      <bottom/>
      <diagonal/>
    </border>
    <border>
      <left style="medium">
        <color auto="1"/>
      </left>
      <right style="medium">
        <color auto="1"/>
      </right>
      <top style="thin">
        <color indexed="64"/>
      </top>
      <bottom style="medium">
        <color auto="1"/>
      </bottom>
      <diagonal/>
    </border>
    <border>
      <left style="medium">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medium">
        <color auto="1"/>
      </right>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medium">
        <color auto="1"/>
      </bottom>
      <diagonal/>
    </border>
    <border>
      <left style="thin">
        <color indexed="64"/>
      </left>
      <right/>
      <top style="thin">
        <color indexed="64"/>
      </top>
      <bottom/>
      <diagonal/>
    </border>
    <border>
      <left/>
      <right style="dotted">
        <color auto="1"/>
      </right>
      <top/>
      <bottom/>
      <diagonal/>
    </border>
    <border>
      <left style="dotted">
        <color auto="1"/>
      </left>
      <right style="dotted">
        <color auto="1"/>
      </right>
      <top/>
      <bottom/>
      <diagonal/>
    </border>
    <border>
      <left style="dotted">
        <color auto="1"/>
      </left>
      <right style="medium">
        <color auto="1"/>
      </right>
      <top/>
      <bottom/>
      <diagonal/>
    </border>
    <border>
      <left style="medium">
        <color indexed="64"/>
      </left>
      <right style="dotted">
        <color auto="1"/>
      </right>
      <top/>
      <bottom/>
      <diagonal/>
    </border>
    <border>
      <left style="medium">
        <color indexed="64"/>
      </left>
      <right style="dotted">
        <color auto="1"/>
      </right>
      <top/>
      <bottom style="dotted">
        <color auto="1"/>
      </bottom>
      <diagonal/>
    </border>
    <border>
      <left/>
      <right/>
      <top style="medium">
        <color indexed="64"/>
      </top>
      <bottom/>
      <diagonal/>
    </border>
    <border>
      <left/>
      <right/>
      <top/>
      <bottom style="medium">
        <color indexed="64"/>
      </bottom>
      <diagonal/>
    </border>
    <border>
      <left style="medium">
        <color auto="1"/>
      </left>
      <right/>
      <top style="medium">
        <color indexed="64"/>
      </top>
      <bottom/>
      <diagonal/>
    </border>
    <border>
      <left style="medium">
        <color auto="1"/>
      </left>
      <right/>
      <top/>
      <bottom style="medium">
        <color indexed="64"/>
      </bottom>
      <diagonal/>
    </border>
    <border>
      <left/>
      <right style="medium">
        <color indexed="64"/>
      </right>
      <top/>
      <bottom/>
      <diagonal/>
    </border>
    <border>
      <left style="medium">
        <color auto="1"/>
      </left>
      <right/>
      <top style="medium">
        <color auto="1"/>
      </top>
      <bottom style="medium">
        <color auto="1"/>
      </bottom>
      <diagonal/>
    </border>
    <border>
      <left style="dotted">
        <color auto="1"/>
      </left>
      <right style="dashed">
        <color auto="1"/>
      </right>
      <top style="medium">
        <color auto="1"/>
      </top>
      <bottom style="medium">
        <color auto="1"/>
      </bottom>
      <diagonal/>
    </border>
    <border>
      <left style="dashed">
        <color auto="1"/>
      </left>
      <right style="dotted">
        <color auto="1"/>
      </right>
      <top style="medium">
        <color auto="1"/>
      </top>
      <bottom style="medium">
        <color auto="1"/>
      </bottom>
      <diagonal/>
    </border>
    <border>
      <left style="medium">
        <color auto="1"/>
      </left>
      <right/>
      <top style="medium">
        <color auto="1"/>
      </top>
      <bottom style="dotted">
        <color auto="1"/>
      </bottom>
      <diagonal/>
    </border>
    <border>
      <left style="medium">
        <color auto="1"/>
      </left>
      <right/>
      <top/>
      <bottom style="dotted">
        <color auto="1"/>
      </bottom>
      <diagonal/>
    </border>
    <border>
      <left style="medium">
        <color auto="1"/>
      </left>
      <right/>
      <top style="dotted">
        <color auto="1"/>
      </top>
      <bottom style="medium">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medium">
        <color auto="1"/>
      </top>
      <bottom/>
      <diagonal/>
    </border>
    <border>
      <left style="thin">
        <color indexed="64"/>
      </left>
      <right style="thin">
        <color indexed="64"/>
      </right>
      <top/>
      <bottom/>
      <diagonal/>
    </border>
    <border>
      <left style="thin">
        <color auto="1"/>
      </left>
      <right style="medium">
        <color indexed="64"/>
      </right>
      <top/>
      <bottom/>
      <diagonal/>
    </border>
    <border>
      <left style="medium">
        <color auto="1"/>
      </left>
      <right style="thin">
        <color auto="1"/>
      </right>
      <top/>
      <bottom/>
      <diagonal/>
    </border>
    <border>
      <left style="medium">
        <color auto="1"/>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auto="1"/>
      </bottom>
      <diagonal/>
    </border>
    <border>
      <left/>
      <right/>
      <top/>
      <bottom style="dotted">
        <color auto="1"/>
      </bottom>
      <diagonal/>
    </border>
    <border>
      <left/>
      <right style="medium">
        <color auto="1"/>
      </right>
      <top/>
      <bottom style="dotted">
        <color auto="1"/>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medium">
        <color auto="1"/>
      </right>
      <top style="dotted">
        <color auto="1"/>
      </top>
      <bottom style="dotted">
        <color auto="1"/>
      </bottom>
      <diagonal/>
    </border>
    <border>
      <left/>
      <right style="thin">
        <color indexed="64"/>
      </right>
      <top style="dotted">
        <color indexed="64"/>
      </top>
      <bottom style="dotted">
        <color indexed="64"/>
      </bottom>
      <diagonal/>
    </border>
    <border>
      <left style="medium">
        <color indexed="64"/>
      </left>
      <right/>
      <top/>
      <bottom/>
      <diagonal/>
    </border>
    <border>
      <left style="thin">
        <color indexed="64"/>
      </left>
      <right style="thin">
        <color indexed="64"/>
      </right>
      <top style="dotted">
        <color auto="1"/>
      </top>
      <bottom style="dashed">
        <color indexed="64"/>
      </bottom>
      <diagonal/>
    </border>
    <border>
      <left/>
      <right/>
      <top style="dotted">
        <color auto="1"/>
      </top>
      <bottom style="dotted">
        <color auto="1"/>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diagonal/>
    </border>
    <border>
      <left/>
      <right/>
      <top style="dotted">
        <color auto="1"/>
      </top>
      <bottom/>
      <diagonal/>
    </border>
    <border>
      <left style="thin">
        <color indexed="64"/>
      </left>
      <right style="thin">
        <color indexed="64"/>
      </right>
      <top style="dotted">
        <color auto="1"/>
      </top>
      <bottom/>
      <diagonal/>
    </border>
    <border>
      <left/>
      <right style="medium">
        <color indexed="64"/>
      </right>
      <top style="dotted">
        <color indexed="64"/>
      </top>
      <bottom/>
      <diagonal/>
    </border>
    <border>
      <left style="medium">
        <color auto="1"/>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thin">
        <color indexed="64"/>
      </top>
      <bottom style="medium">
        <color indexed="64"/>
      </bottom>
      <diagonal/>
    </border>
    <border>
      <left style="dotted">
        <color auto="1"/>
      </left>
      <right style="medium">
        <color auto="1"/>
      </right>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s>
  <cellStyleXfs count="138">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0" borderId="0"/>
    <xf numFmtId="0" fontId="8" fillId="0" borderId="16">
      <alignment horizontal="center" vertical="center"/>
    </xf>
    <xf numFmtId="0" fontId="9" fillId="3" borderId="0" applyNumberFormat="0" applyBorder="0" applyAlignment="0" applyProtection="0"/>
    <xf numFmtId="167" fontId="10" fillId="0" borderId="0">
      <alignment vertical="top"/>
    </xf>
    <xf numFmtId="0" fontId="11" fillId="16" borderId="17" applyNumberFormat="0" applyAlignment="0" applyProtection="0"/>
    <xf numFmtId="0" fontId="12" fillId="0" borderId="18"/>
    <xf numFmtId="0" fontId="13" fillId="17" borderId="19" applyNumberFormat="0" applyAlignment="0" applyProtection="0"/>
    <xf numFmtId="0" fontId="14" fillId="18" borderId="0">
      <alignment horizontal="center"/>
    </xf>
    <xf numFmtId="168" fontId="8" fillId="0" borderId="0" applyFont="0" applyFill="0" applyBorder="0" applyProtection="0">
      <alignment horizontal="right" vertical="top"/>
    </xf>
    <xf numFmtId="41" fontId="15" fillId="0" borderId="0" applyFont="0" applyFill="0" applyBorder="0" applyAlignment="0" applyProtection="0"/>
    <xf numFmtId="1" fontId="16" fillId="0" borderId="0">
      <alignment vertical="top"/>
    </xf>
    <xf numFmtId="3" fontId="17" fillId="0" borderId="0">
      <alignment horizontal="right"/>
    </xf>
    <xf numFmtId="169" fontId="17" fillId="0" borderId="0">
      <alignment horizontal="right" vertical="top"/>
    </xf>
    <xf numFmtId="170" fontId="17" fillId="0" borderId="0">
      <alignment horizontal="right" vertical="top"/>
    </xf>
    <xf numFmtId="3" fontId="16" fillId="0" borderId="0" applyFill="0" applyBorder="0">
      <alignment horizontal="right" vertical="top"/>
    </xf>
    <xf numFmtId="169" fontId="17" fillId="0" borderId="0">
      <alignment horizontal="right" vertical="top"/>
    </xf>
    <xf numFmtId="171" fontId="18" fillId="0" borderId="0" applyFont="0" applyFill="0" applyBorder="0" applyAlignment="0" applyProtection="0">
      <alignment horizontal="right" vertical="top"/>
    </xf>
    <xf numFmtId="170" fontId="16" fillId="0" borderId="0">
      <alignment horizontal="right" vertical="top"/>
    </xf>
    <xf numFmtId="3" fontId="19" fillId="0" borderId="0" applyFont="0" applyFill="0" applyBorder="0" applyAlignment="0" applyProtection="0"/>
    <xf numFmtId="42" fontId="15" fillId="0" borderId="0" applyFont="0" applyFill="0" applyBorder="0" applyAlignment="0" applyProtection="0"/>
    <xf numFmtId="172" fontId="19" fillId="0" borderId="0" applyFont="0" applyFill="0" applyBorder="0" applyAlignment="0" applyProtection="0"/>
    <xf numFmtId="173" fontId="15" fillId="0" borderId="0" applyFill="0" applyBorder="0" applyAlignment="0" applyProtection="0"/>
    <xf numFmtId="174" fontId="8" fillId="0" borderId="0" applyBorder="0"/>
    <xf numFmtId="174" fontId="8" fillId="0" borderId="20"/>
    <xf numFmtId="0" fontId="20" fillId="0" borderId="0" applyNumberFormat="0" applyFill="0" applyBorder="0" applyAlignment="0" applyProtection="0"/>
    <xf numFmtId="0" fontId="21" fillId="0" borderId="0" applyNumberForma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22" fillId="0" borderId="0" applyNumberFormat="0" applyFill="0" applyBorder="0" applyAlignment="0" applyProtection="0"/>
    <xf numFmtId="169" fontId="15" fillId="0" borderId="0" applyFill="0" applyBorder="0" applyAlignment="0" applyProtection="0"/>
    <xf numFmtId="3" fontId="15" fillId="0" borderId="0" applyFill="0" applyBorder="0" applyAlignment="0" applyProtection="0"/>
    <xf numFmtId="2" fontId="19" fillId="0" borderId="0" applyFont="0" applyFill="0" applyBorder="0" applyAlignment="0" applyProtection="0"/>
    <xf numFmtId="175" fontId="23" fillId="0" borderId="0">
      <alignment horizontal="right"/>
      <protection locked="0"/>
    </xf>
    <xf numFmtId="0" fontId="24" fillId="4" borderId="0" applyNumberFormat="0" applyBorder="0" applyAlignment="0" applyProtection="0"/>
    <xf numFmtId="38" fontId="12" fillId="18" borderId="0" applyNumberFormat="0" applyBorder="0" applyAlignment="0" applyProtection="0"/>
    <xf numFmtId="0" fontId="21" fillId="0" borderId="21" applyNumberFormat="0" applyAlignment="0" applyProtection="0">
      <alignment horizontal="left" vertical="center"/>
    </xf>
    <xf numFmtId="0" fontId="21" fillId="0" borderId="16">
      <alignment horizontal="left" vertical="center"/>
    </xf>
    <xf numFmtId="176" fontId="25" fillId="0" borderId="22" applyNumberFormat="0" applyFill="0" applyBorder="0" applyProtection="0">
      <alignment horizontal="left"/>
    </xf>
    <xf numFmtId="0" fontId="26" fillId="0" borderId="23" applyNumberFormat="0" applyFill="0" applyAlignment="0" applyProtection="0"/>
    <xf numFmtId="0" fontId="27" fillId="0" borderId="24" applyNumberFormat="0" applyFill="0" applyAlignment="0" applyProtection="0"/>
    <xf numFmtId="0" fontId="28" fillId="0" borderId="25" applyNumberFormat="0" applyFill="0" applyAlignment="0" applyProtection="0"/>
    <xf numFmtId="0" fontId="28" fillId="0" borderId="0" applyNumberFormat="0" applyFill="0" applyBorder="0" applyAlignment="0" applyProtection="0"/>
    <xf numFmtId="177" fontId="18" fillId="0" borderId="0">
      <protection locked="0"/>
    </xf>
    <xf numFmtId="177" fontId="18" fillId="0" borderId="0">
      <protection locked="0"/>
    </xf>
    <xf numFmtId="0" fontId="29" fillId="7" borderId="17" applyNumberFormat="0" applyAlignment="0" applyProtection="0"/>
    <xf numFmtId="10" fontId="12" fillId="19" borderId="18" applyNumberFormat="0" applyBorder="0" applyAlignment="0" applyProtection="0"/>
    <xf numFmtId="0" fontId="12" fillId="18" borderId="26">
      <alignment horizontal="center" wrapText="1"/>
    </xf>
    <xf numFmtId="0" fontId="30" fillId="0" borderId="0" applyNumberFormat="0" applyFill="0" applyBorder="0" applyAlignment="0" applyProtection="0">
      <alignment vertical="top"/>
      <protection locked="0"/>
    </xf>
    <xf numFmtId="0" fontId="31" fillId="0" borderId="27" applyNumberFormat="0" applyFill="0" applyAlignment="0" applyProtection="0"/>
    <xf numFmtId="0" fontId="32" fillId="0" borderId="0"/>
    <xf numFmtId="178" fontId="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5" fillId="0" borderId="0" applyFont="0" applyFill="0" applyBorder="0" applyAlignment="0" applyProtection="0"/>
    <xf numFmtId="179" fontId="15" fillId="0" borderId="0" applyFill="0" applyBorder="0" applyAlignment="0" applyProtection="0"/>
    <xf numFmtId="0" fontId="3" fillId="0" borderId="0"/>
    <xf numFmtId="0" fontId="15" fillId="0" borderId="0"/>
    <xf numFmtId="0" fontId="35" fillId="20" borderId="0" applyNumberFormat="0" applyBorder="0" applyAlignment="0" applyProtection="0"/>
    <xf numFmtId="180" fontId="36" fillId="0" borderId="0"/>
    <xf numFmtId="0" fontId="15" fillId="0" borderId="0"/>
    <xf numFmtId="0" fontId="33" fillId="0" borderId="0"/>
    <xf numFmtId="0" fontId="15" fillId="0" borderId="0"/>
    <xf numFmtId="0" fontId="33" fillId="0" borderId="0"/>
    <xf numFmtId="0" fontId="15" fillId="0" borderId="0"/>
    <xf numFmtId="0" fontId="33" fillId="0" borderId="0"/>
    <xf numFmtId="0" fontId="15" fillId="0" borderId="0"/>
    <xf numFmtId="0" fontId="15" fillId="0" borderId="0"/>
    <xf numFmtId="0" fontId="33" fillId="0" borderId="0"/>
    <xf numFmtId="0" fontId="15" fillId="0" borderId="0"/>
    <xf numFmtId="0" fontId="15" fillId="0" borderId="0"/>
    <xf numFmtId="0" fontId="15" fillId="0" borderId="0"/>
    <xf numFmtId="0" fontId="15" fillId="0" borderId="0"/>
    <xf numFmtId="0" fontId="15" fillId="0" borderId="0"/>
    <xf numFmtId="1" fontId="10" fillId="0" borderId="0">
      <alignment vertical="top" wrapText="1"/>
    </xf>
    <xf numFmtId="1" fontId="37" fillId="0" borderId="0" applyFill="0" applyBorder="0" applyProtection="0"/>
    <xf numFmtId="1" fontId="18" fillId="0" borderId="0" applyFont="0" applyFill="0" applyBorder="0" applyProtection="0">
      <alignment vertical="center"/>
    </xf>
    <xf numFmtId="1" fontId="17" fillId="0" borderId="0">
      <alignment horizontal="right" vertical="top"/>
    </xf>
    <xf numFmtId="167" fontId="17" fillId="0" borderId="0">
      <alignment horizontal="right" vertical="top"/>
    </xf>
    <xf numFmtId="0" fontId="15" fillId="0" borderId="0"/>
    <xf numFmtId="1" fontId="16" fillId="0" borderId="0" applyNumberFormat="0" applyFill="0" applyBorder="0">
      <alignment vertical="top"/>
    </xf>
    <xf numFmtId="0" fontId="38" fillId="21" borderId="28" applyNumberFormat="0" applyFont="0" applyAlignment="0" applyProtection="0"/>
    <xf numFmtId="0" fontId="18" fillId="0" borderId="0">
      <alignment horizontal="left"/>
    </xf>
    <xf numFmtId="0" fontId="39" fillId="16" borderId="29" applyNumberFormat="0" applyAlignment="0" applyProtection="0"/>
    <xf numFmtId="10" fontId="15" fillId="0" borderId="0" applyFont="0" applyFill="0" applyBorder="0" applyAlignment="0" applyProtection="0"/>
    <xf numFmtId="9" fontId="15" fillId="0" borderId="0" applyFont="0" applyFill="0" applyBorder="0" applyAlignment="0" applyProtection="0"/>
    <xf numFmtId="9" fontId="33" fillId="0" borderId="0" applyFont="0" applyFill="0" applyBorder="0" applyAlignment="0" applyProtection="0"/>
    <xf numFmtId="9" fontId="15"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8" fillId="0" borderId="30">
      <alignment horizontal="center" vertical="center"/>
    </xf>
    <xf numFmtId="167" fontId="8" fillId="0" borderId="0" applyNumberFormat="0" applyBorder="0" applyAlignment="0"/>
    <xf numFmtId="167" fontId="8" fillId="0" borderId="0" applyNumberFormat="0" applyBorder="0" applyAlignment="0"/>
    <xf numFmtId="175" fontId="23" fillId="0" borderId="0">
      <alignment vertical="top" wrapText="1"/>
      <protection locked="0"/>
    </xf>
    <xf numFmtId="176" fontId="40" fillId="0" borderId="22" applyNumberFormat="0" applyFill="0" applyBorder="0" applyProtection="0">
      <alignment horizontal="left"/>
    </xf>
    <xf numFmtId="0" fontId="15" fillId="0" borderId="0"/>
    <xf numFmtId="1" fontId="15" fillId="0" borderId="31"/>
    <xf numFmtId="0" fontId="41" fillId="0" borderId="0"/>
    <xf numFmtId="49" fontId="16" fillId="0" borderId="0" applyFill="0" applyBorder="0" applyAlignment="0" applyProtection="0">
      <alignment vertical="top"/>
    </xf>
    <xf numFmtId="0" fontId="42" fillId="0" borderId="0" applyNumberFormat="0" applyFill="0" applyBorder="0" applyAlignment="0" applyProtection="0"/>
    <xf numFmtId="176" fontId="40" fillId="0" borderId="22" applyNumberFormat="0" applyFill="0" applyBorder="0" applyProtection="0">
      <alignment horizontal="right"/>
    </xf>
    <xf numFmtId="176" fontId="43" fillId="0" borderId="0" applyNumberFormat="0" applyFill="0" applyBorder="0" applyAlignment="0" applyProtection="0">
      <alignment horizontal="left"/>
    </xf>
    <xf numFmtId="2" fontId="15" fillId="0" borderId="0" applyFill="0" applyBorder="0" applyAlignment="0" applyProtection="0"/>
    <xf numFmtId="0" fontId="44" fillId="0" borderId="0" applyNumberFormat="0" applyFill="0" applyBorder="0" applyAlignment="0" applyProtection="0"/>
    <xf numFmtId="1" fontId="17" fillId="0" borderId="0">
      <alignment vertical="top" wrapText="1"/>
    </xf>
    <xf numFmtId="0" fontId="15" fillId="0" borderId="0"/>
    <xf numFmtId="43" fontId="15" fillId="0" borderId="0" applyFont="0" applyFill="0" applyBorder="0" applyAlignment="0" applyProtection="0"/>
    <xf numFmtId="0" fontId="57" fillId="0" borderId="0" applyNumberFormat="0" applyFill="0" applyBorder="0" applyAlignment="0" applyProtection="0"/>
    <xf numFmtId="0" fontId="59" fillId="0" borderId="0"/>
    <xf numFmtId="9" fontId="59" fillId="0" borderId="0" applyFont="0" applyFill="0" applyBorder="0" applyAlignment="0" applyProtection="0"/>
    <xf numFmtId="43" fontId="75" fillId="0" borderId="0" applyFont="0" applyFill="0" applyBorder="0" applyAlignment="0" applyProtection="0"/>
    <xf numFmtId="9" fontId="75" fillId="0" borderId="0" applyFont="0" applyFill="0" applyBorder="0" applyAlignment="0" applyProtection="0"/>
  </cellStyleXfs>
  <cellXfs count="582">
    <xf numFmtId="0" fontId="0" fillId="0" borderId="0" xfId="0"/>
    <xf numFmtId="0" fontId="2" fillId="0" borderId="0" xfId="0" applyFont="1"/>
    <xf numFmtId="0" fontId="3" fillId="0" borderId="0" xfId="0" applyFont="1" applyAlignment="1">
      <alignment wrapText="1"/>
    </xf>
    <xf numFmtId="0" fontId="3" fillId="0" borderId="0" xfId="0" applyFont="1"/>
    <xf numFmtId="9" fontId="3" fillId="0" borderId="0" xfId="0" applyNumberFormat="1" applyFont="1"/>
    <xf numFmtId="164" fontId="3" fillId="0" borderId="0" xfId="0" applyNumberFormat="1" applyFont="1"/>
    <xf numFmtId="0" fontId="2" fillId="0" borderId="0" xfId="0" applyFont="1" applyBorder="1"/>
    <xf numFmtId="0" fontId="2" fillId="0" borderId="1" xfId="0" applyFont="1" applyBorder="1" applyAlignment="1">
      <alignment wrapText="1"/>
    </xf>
    <xf numFmtId="0" fontId="2" fillId="0" borderId="2" xfId="0" applyFont="1" applyBorder="1"/>
    <xf numFmtId="0" fontId="2" fillId="0" borderId="3" xfId="0" applyFont="1" applyBorder="1"/>
    <xf numFmtId="0" fontId="2" fillId="0" borderId="4" xfId="0" applyFont="1" applyBorder="1"/>
    <xf numFmtId="0" fontId="3" fillId="0" borderId="0" xfId="0" applyFont="1" applyBorder="1"/>
    <xf numFmtId="0" fontId="2" fillId="0" borderId="5" xfId="0" applyFont="1" applyBorder="1" applyAlignment="1">
      <alignment wrapText="1"/>
    </xf>
    <xf numFmtId="9" fontId="3" fillId="0" borderId="6" xfId="2" applyNumberFormat="1" applyFont="1" applyBorder="1" applyAlignment="1">
      <alignment wrapText="1"/>
    </xf>
    <xf numFmtId="9" fontId="3" fillId="0" borderId="7" xfId="2" applyNumberFormat="1" applyFont="1" applyBorder="1" applyAlignment="1">
      <alignment wrapText="1"/>
    </xf>
    <xf numFmtId="9" fontId="3" fillId="0" borderId="0" xfId="0" applyNumberFormat="1" applyFont="1" applyBorder="1"/>
    <xf numFmtId="0" fontId="2" fillId="0" borderId="8" xfId="0" applyFont="1" applyBorder="1" applyAlignment="1">
      <alignment wrapText="1"/>
    </xf>
    <xf numFmtId="9" fontId="3" fillId="0" borderId="9" xfId="2" applyNumberFormat="1" applyFont="1" applyBorder="1" applyAlignment="1">
      <alignment wrapText="1"/>
    </xf>
    <xf numFmtId="9" fontId="3" fillId="0" borderId="10" xfId="2" applyNumberFormat="1" applyFont="1" applyBorder="1" applyAlignment="1">
      <alignment wrapText="1"/>
    </xf>
    <xf numFmtId="0" fontId="2" fillId="0" borderId="12" xfId="0" applyFont="1" applyBorder="1" applyAlignment="1">
      <alignment wrapText="1"/>
    </xf>
    <xf numFmtId="9" fontId="3" fillId="0" borderId="13" xfId="2" applyNumberFormat="1" applyFont="1" applyBorder="1" applyAlignment="1">
      <alignment wrapText="1"/>
    </xf>
    <xf numFmtId="9" fontId="3" fillId="0" borderId="14" xfId="2" applyNumberFormat="1" applyFont="1" applyBorder="1" applyAlignment="1">
      <alignment wrapText="1"/>
    </xf>
    <xf numFmtId="0" fontId="4" fillId="0" borderId="0" xfId="0" applyFont="1" applyBorder="1"/>
    <xf numFmtId="165" fontId="4" fillId="0" borderId="0" xfId="0" applyNumberFormat="1" applyFont="1" applyAlignment="1">
      <alignment wrapText="1"/>
    </xf>
    <xf numFmtId="0" fontId="4" fillId="0" borderId="0" xfId="0" applyFont="1" applyAlignment="1">
      <alignment wrapText="1"/>
    </xf>
    <xf numFmtId="0" fontId="4" fillId="0" borderId="0" xfId="0" applyFont="1"/>
    <xf numFmtId="0" fontId="4" fillId="0" borderId="0" xfId="0" applyFont="1" applyAlignment="1">
      <alignment horizontal="center" wrapText="1"/>
    </xf>
    <xf numFmtId="0" fontId="4" fillId="0" borderId="0" xfId="0" applyFont="1" applyAlignment="1">
      <alignment horizontal="center"/>
    </xf>
    <xf numFmtId="166" fontId="4" fillId="0" borderId="0" xfId="1" applyNumberFormat="1" applyFont="1" applyAlignment="1">
      <alignment horizontal="center" wrapText="1"/>
    </xf>
    <xf numFmtId="0" fontId="45" fillId="0" borderId="0" xfId="0" applyFont="1"/>
    <xf numFmtId="0" fontId="8" fillId="0" borderId="0" xfId="0" applyFont="1" applyAlignment="1">
      <alignment wrapText="1"/>
    </xf>
    <xf numFmtId="0" fontId="46" fillId="0" borderId="32" xfId="0" applyFont="1" applyBorder="1" applyAlignment="1">
      <alignment horizontal="center" wrapText="1"/>
    </xf>
    <xf numFmtId="0" fontId="7" fillId="0" borderId="32" xfId="0" applyFont="1" applyBorder="1" applyAlignment="1">
      <alignment horizontal="center" wrapText="1"/>
    </xf>
    <xf numFmtId="0" fontId="3" fillId="0" borderId="0" xfId="0" applyFont="1" applyFill="1"/>
    <xf numFmtId="0" fontId="46" fillId="0" borderId="5" xfId="0" applyFont="1" applyBorder="1" applyAlignment="1">
      <alignment horizontal="right" wrapText="1"/>
    </xf>
    <xf numFmtId="9" fontId="8" fillId="0" borderId="32" xfId="2" applyNumberFormat="1" applyFont="1" applyFill="1" applyBorder="1" applyAlignment="1">
      <alignment horizontal="center" wrapText="1"/>
    </xf>
    <xf numFmtId="181" fontId="8" fillId="0" borderId="32" xfId="1" applyNumberFormat="1" applyFont="1" applyFill="1" applyBorder="1" applyAlignment="1">
      <alignment horizontal="center" vertical="center" wrapText="1"/>
    </xf>
    <xf numFmtId="0" fontId="46" fillId="0" borderId="33" xfId="0" applyFont="1" applyBorder="1" applyAlignment="1">
      <alignment horizontal="right" wrapText="1"/>
    </xf>
    <xf numFmtId="9" fontId="8" fillId="0" borderId="34" xfId="2" applyNumberFormat="1" applyFont="1" applyFill="1" applyBorder="1" applyAlignment="1">
      <alignment horizontal="center" wrapText="1"/>
    </xf>
    <xf numFmtId="181" fontId="8" fillId="0" borderId="34" xfId="1" applyNumberFormat="1" applyFont="1" applyFill="1" applyBorder="1" applyAlignment="1">
      <alignment horizontal="center" vertical="center" wrapText="1"/>
    </xf>
    <xf numFmtId="0" fontId="46" fillId="0" borderId="12" xfId="0" applyFont="1" applyBorder="1" applyAlignment="1">
      <alignment horizontal="right" wrapText="1"/>
    </xf>
    <xf numFmtId="9" fontId="8" fillId="0" borderId="35" xfId="2" applyNumberFormat="1" applyFont="1" applyFill="1" applyBorder="1" applyAlignment="1">
      <alignment horizontal="center" wrapText="1"/>
    </xf>
    <xf numFmtId="181" fontId="8" fillId="0" borderId="35" xfId="1" applyNumberFormat="1" applyFont="1" applyFill="1" applyBorder="1" applyAlignment="1">
      <alignment horizontal="center" vertical="center" wrapText="1"/>
    </xf>
    <xf numFmtId="0" fontId="48" fillId="0" borderId="0" xfId="0" applyFont="1"/>
    <xf numFmtId="10" fontId="3" fillId="0" borderId="0" xfId="0" applyNumberFormat="1" applyFont="1" applyBorder="1"/>
    <xf numFmtId="182" fontId="3" fillId="0" borderId="0" xfId="0" applyNumberFormat="1" applyFont="1"/>
    <xf numFmtId="9" fontId="3" fillId="0" borderId="45" xfId="2" applyNumberFormat="1" applyFont="1" applyBorder="1" applyAlignment="1">
      <alignment wrapText="1"/>
    </xf>
    <xf numFmtId="9" fontId="3" fillId="0" borderId="46" xfId="2" applyNumberFormat="1" applyFont="1" applyBorder="1" applyAlignment="1">
      <alignment wrapText="1"/>
    </xf>
    <xf numFmtId="9" fontId="3" fillId="0" borderId="47" xfId="2" applyNumberFormat="1" applyFont="1" applyBorder="1" applyAlignment="1">
      <alignment wrapText="1"/>
    </xf>
    <xf numFmtId="9" fontId="3" fillId="0" borderId="11" xfId="2" applyNumberFormat="1" applyFont="1" applyBorder="1" applyAlignment="1">
      <alignment wrapText="1"/>
    </xf>
    <xf numFmtId="9" fontId="3" fillId="0" borderId="48" xfId="2" applyNumberFormat="1" applyFont="1" applyBorder="1" applyAlignment="1">
      <alignment wrapText="1"/>
    </xf>
    <xf numFmtId="9" fontId="3" fillId="0" borderId="49" xfId="2" applyNumberFormat="1" applyFont="1" applyBorder="1" applyAlignment="1">
      <alignment wrapText="1"/>
    </xf>
    <xf numFmtId="0" fontId="47" fillId="0" borderId="0" xfId="0" applyFont="1"/>
    <xf numFmtId="0" fontId="46" fillId="0" borderId="0" xfId="0" applyFont="1"/>
    <xf numFmtId="0" fontId="8" fillId="0" borderId="0" xfId="0" applyFont="1"/>
    <xf numFmtId="0" fontId="49" fillId="0" borderId="0" xfId="0" applyFont="1"/>
    <xf numFmtId="0" fontId="45" fillId="0" borderId="0" xfId="0" applyFont="1" applyAlignment="1">
      <alignment horizontal="left"/>
    </xf>
    <xf numFmtId="0" fontId="3" fillId="0" borderId="0" xfId="0" applyFont="1" applyAlignment="1">
      <alignment horizontal="left"/>
    </xf>
    <xf numFmtId="0" fontId="52" fillId="0" borderId="0" xfId="0" applyFont="1" applyBorder="1"/>
    <xf numFmtId="0" fontId="46" fillId="0" borderId="1"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8" xfId="0" applyFont="1" applyBorder="1" applyAlignment="1">
      <alignment horizontal="center" vertical="center" wrapText="1"/>
    </xf>
    <xf numFmtId="0" fontId="46" fillId="0" borderId="8" xfId="0" applyFont="1" applyBorder="1" applyAlignment="1">
      <alignment horizontal="center" vertical="center" wrapText="1"/>
    </xf>
    <xf numFmtId="0" fontId="8" fillId="0" borderId="50" xfId="0" applyFont="1" applyBorder="1" applyAlignment="1">
      <alignment horizontal="center" vertical="center" wrapText="1"/>
    </xf>
    <xf numFmtId="0" fontId="46" fillId="0" borderId="51" xfId="0" applyFont="1" applyBorder="1" applyAlignment="1">
      <alignment horizontal="center" vertical="center" wrapText="1"/>
    </xf>
    <xf numFmtId="0" fontId="8" fillId="0" borderId="40" xfId="0" applyFont="1" applyBorder="1" applyAlignment="1">
      <alignment horizontal="center" vertical="center" wrapText="1"/>
    </xf>
    <xf numFmtId="165" fontId="0" fillId="0" borderId="0" xfId="2" applyNumberFormat="1" applyFont="1"/>
    <xf numFmtId="0" fontId="46" fillId="0" borderId="52" xfId="0" applyFont="1" applyBorder="1" applyAlignment="1">
      <alignment horizontal="center" vertical="center" wrapText="1"/>
    </xf>
    <xf numFmtId="0" fontId="8" fillId="0" borderId="52" xfId="0" applyFont="1" applyBorder="1" applyAlignment="1">
      <alignment horizontal="center" vertical="center" wrapText="1"/>
    </xf>
    <xf numFmtId="0" fontId="46" fillId="0" borderId="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52" fillId="0" borderId="0" xfId="0" applyFont="1" applyFill="1" applyBorder="1" applyAlignment="1">
      <alignment horizontal="center" vertical="center" wrapText="1"/>
    </xf>
    <xf numFmtId="165" fontId="0" fillId="0" borderId="0" xfId="0" applyNumberFormat="1"/>
    <xf numFmtId="183" fontId="0" fillId="0" borderId="0" xfId="0" applyNumberFormat="1"/>
    <xf numFmtId="0" fontId="8" fillId="0" borderId="51" xfId="0" applyFont="1" applyBorder="1" applyAlignment="1">
      <alignment horizontal="center" vertical="center" wrapText="1"/>
    </xf>
    <xf numFmtId="174" fontId="8" fillId="0" borderId="52" xfId="0" applyNumberFormat="1" applyFont="1" applyBorder="1" applyAlignment="1">
      <alignment horizontal="center" vertical="center" wrapText="1"/>
    </xf>
    <xf numFmtId="1" fontId="7" fillId="0" borderId="50" xfId="0" applyNumberFormat="1" applyFont="1" applyBorder="1" applyAlignment="1">
      <alignment horizontal="center" vertical="center" wrapText="1"/>
    </xf>
    <xf numFmtId="1" fontId="8" fillId="0" borderId="40" xfId="0" applyNumberFormat="1" applyFont="1" applyBorder="1" applyAlignment="1">
      <alignment horizontal="center" vertical="center" wrapText="1"/>
    </xf>
    <xf numFmtId="0" fontId="3" fillId="0" borderId="0" xfId="0" applyFont="1" applyAlignment="1">
      <alignment horizontal="center"/>
    </xf>
    <xf numFmtId="0" fontId="8" fillId="0" borderId="1" xfId="0" applyFont="1" applyBorder="1"/>
    <xf numFmtId="0" fontId="46" fillId="0" borderId="53" xfId="0" applyFont="1" applyBorder="1" applyAlignment="1">
      <alignment horizontal="center"/>
    </xf>
    <xf numFmtId="0" fontId="46" fillId="0" borderId="2" xfId="0" applyFont="1" applyBorder="1" applyAlignment="1">
      <alignment horizontal="center"/>
    </xf>
    <xf numFmtId="1" fontId="46" fillId="0" borderId="2" xfId="0" applyNumberFormat="1" applyFont="1" applyBorder="1" applyAlignment="1">
      <alignment horizontal="center"/>
    </xf>
    <xf numFmtId="1" fontId="46" fillId="0" borderId="54" xfId="0" applyNumberFormat="1" applyFont="1" applyBorder="1" applyAlignment="1">
      <alignment horizontal="center"/>
    </xf>
    <xf numFmtId="0" fontId="8" fillId="0" borderId="5" xfId="0" applyFont="1" applyBorder="1"/>
    <xf numFmtId="2" fontId="8" fillId="0" borderId="55" xfId="0" applyNumberFormat="1" applyFont="1" applyBorder="1" applyAlignment="1">
      <alignment horizontal="center"/>
    </xf>
    <xf numFmtId="2" fontId="8" fillId="0" borderId="56" xfId="0" applyNumberFormat="1" applyFont="1" applyBorder="1" applyAlignment="1">
      <alignment horizontal="center"/>
    </xf>
    <xf numFmtId="2" fontId="8" fillId="0" borderId="57" xfId="0" applyNumberFormat="1" applyFont="1" applyBorder="1" applyAlignment="1">
      <alignment horizontal="center"/>
    </xf>
    <xf numFmtId="0" fontId="8" fillId="0" borderId="8" xfId="0" applyFont="1" applyBorder="1"/>
    <xf numFmtId="2" fontId="8" fillId="0" borderId="58" xfId="0" applyNumberFormat="1" applyFont="1" applyBorder="1" applyAlignment="1">
      <alignment horizontal="center"/>
    </xf>
    <xf numFmtId="2" fontId="8" fillId="0" borderId="9" xfId="0" applyNumberFormat="1" applyFont="1" applyBorder="1" applyAlignment="1">
      <alignment horizontal="center"/>
    </xf>
    <xf numFmtId="2" fontId="8" fillId="0" borderId="11" xfId="0" applyNumberFormat="1" applyFont="1" applyBorder="1" applyAlignment="1">
      <alignment horizontal="center"/>
    </xf>
    <xf numFmtId="0" fontId="8" fillId="0" borderId="12" xfId="0" applyFont="1" applyBorder="1"/>
    <xf numFmtId="2" fontId="8" fillId="0" borderId="59" xfId="0" applyNumberFormat="1" applyFont="1" applyBorder="1" applyAlignment="1">
      <alignment horizontal="center"/>
    </xf>
    <xf numFmtId="2" fontId="8" fillId="0" borderId="13" xfId="0" applyNumberFormat="1" applyFont="1" applyBorder="1" applyAlignment="1">
      <alignment horizontal="center"/>
    </xf>
    <xf numFmtId="2" fontId="8" fillId="0" borderId="49" xfId="0" applyNumberFormat="1" applyFont="1" applyBorder="1" applyAlignment="1">
      <alignment horizontal="center"/>
    </xf>
    <xf numFmtId="0" fontId="54" fillId="0" borderId="0" xfId="0" applyFont="1" applyAlignment="1">
      <alignment horizontal="justify" vertical="center"/>
    </xf>
    <xf numFmtId="0" fontId="54" fillId="0" borderId="0" xfId="0" applyFont="1" applyAlignment="1"/>
    <xf numFmtId="2" fontId="4" fillId="0" borderId="0" xfId="0" applyNumberFormat="1" applyFont="1" applyAlignment="1">
      <alignment horizontal="center"/>
    </xf>
    <xf numFmtId="0" fontId="45" fillId="0" borderId="0" xfId="0" applyFont="1" applyAlignment="1">
      <alignment horizontal="left" vertical="center"/>
    </xf>
    <xf numFmtId="3" fontId="8" fillId="0" borderId="55" xfId="0" applyNumberFormat="1" applyFont="1" applyBorder="1" applyAlignment="1">
      <alignment horizontal="center"/>
    </xf>
    <xf numFmtId="3" fontId="8" fillId="0" borderId="56" xfId="0" applyNumberFormat="1" applyFont="1" applyBorder="1" applyAlignment="1">
      <alignment horizontal="center"/>
    </xf>
    <xf numFmtId="3" fontId="8" fillId="0" borderId="57" xfId="0" applyNumberFormat="1" applyFont="1" applyBorder="1" applyAlignment="1">
      <alignment horizontal="center"/>
    </xf>
    <xf numFmtId="3" fontId="8" fillId="0" borderId="58" xfId="0" applyNumberFormat="1" applyFont="1" applyBorder="1" applyAlignment="1">
      <alignment horizontal="center"/>
    </xf>
    <xf numFmtId="3" fontId="8" fillId="0" borderId="9" xfId="0" applyNumberFormat="1" applyFont="1" applyBorder="1" applyAlignment="1">
      <alignment horizontal="center"/>
    </xf>
    <xf numFmtId="3" fontId="8" fillId="0" borderId="11" xfId="0" applyNumberFormat="1" applyFont="1" applyBorder="1" applyAlignment="1">
      <alignment horizontal="center"/>
    </xf>
    <xf numFmtId="3" fontId="8" fillId="0" borderId="59" xfId="0" applyNumberFormat="1" applyFont="1" applyBorder="1" applyAlignment="1">
      <alignment horizontal="center"/>
    </xf>
    <xf numFmtId="3" fontId="8" fillId="0" borderId="13" xfId="0" applyNumberFormat="1" applyFont="1" applyBorder="1" applyAlignment="1">
      <alignment horizontal="center"/>
    </xf>
    <xf numFmtId="3" fontId="8" fillId="0" borderId="49" xfId="0" applyNumberFormat="1" applyFont="1" applyBorder="1" applyAlignment="1">
      <alignment horizontal="center"/>
    </xf>
    <xf numFmtId="3" fontId="49" fillId="0" borderId="0" xfId="0" applyNumberFormat="1" applyFont="1" applyAlignment="1">
      <alignment horizontal="center"/>
    </xf>
    <xf numFmtId="0" fontId="2" fillId="0" borderId="1" xfId="0" applyFont="1" applyBorder="1" applyAlignment="1">
      <alignment horizontal="center"/>
    </xf>
    <xf numFmtId="0" fontId="2" fillId="0" borderId="53" xfId="0" applyFont="1" applyBorder="1" applyAlignment="1">
      <alignment horizontal="center"/>
    </xf>
    <xf numFmtId="0" fontId="2" fillId="0" borderId="2" xfId="0" applyFont="1" applyBorder="1" applyAlignment="1">
      <alignment horizontal="center"/>
    </xf>
    <xf numFmtId="0" fontId="2" fillId="0" borderId="54" xfId="0" applyFont="1" applyBorder="1" applyAlignment="1">
      <alignment horizontal="center"/>
    </xf>
    <xf numFmtId="174" fontId="8" fillId="0" borderId="61" xfId="2" applyNumberFormat="1" applyFont="1" applyBorder="1" applyAlignment="1">
      <alignment horizontal="center"/>
    </xf>
    <xf numFmtId="174" fontId="8" fillId="0" borderId="62" xfId="2" applyNumberFormat="1" applyFont="1" applyBorder="1" applyAlignment="1">
      <alignment horizontal="center"/>
    </xf>
    <xf numFmtId="174" fontId="8" fillId="0" borderId="63" xfId="2" applyNumberFormat="1" applyFont="1" applyBorder="1" applyAlignment="1">
      <alignment horizontal="center"/>
    </xf>
    <xf numFmtId="174" fontId="8" fillId="0" borderId="0" xfId="0" applyNumberFormat="1" applyFont="1"/>
    <xf numFmtId="174" fontId="8" fillId="0" borderId="59" xfId="2" applyNumberFormat="1" applyFont="1" applyBorder="1" applyAlignment="1">
      <alignment horizontal="center"/>
    </xf>
    <xf numFmtId="174" fontId="8" fillId="0" borderId="13" xfId="2" applyNumberFormat="1" applyFont="1" applyBorder="1" applyAlignment="1">
      <alignment horizontal="center"/>
    </xf>
    <xf numFmtId="174" fontId="8" fillId="0" borderId="49" xfId="2" applyNumberFormat="1" applyFont="1" applyBorder="1" applyAlignment="1">
      <alignment horizontal="center"/>
    </xf>
    <xf numFmtId="9" fontId="8" fillId="0" borderId="61" xfId="2" applyFont="1" applyBorder="1" applyAlignment="1">
      <alignment horizontal="center"/>
    </xf>
    <xf numFmtId="9" fontId="8" fillId="0" borderId="62" xfId="2" applyFont="1" applyBorder="1" applyAlignment="1">
      <alignment horizontal="center"/>
    </xf>
    <xf numFmtId="9" fontId="8" fillId="0" borderId="63" xfId="2" applyFont="1" applyBorder="1" applyAlignment="1">
      <alignment horizontal="center"/>
    </xf>
    <xf numFmtId="9" fontId="8" fillId="0" borderId="59" xfId="2" applyFont="1" applyBorder="1" applyAlignment="1">
      <alignment horizontal="center"/>
    </xf>
    <xf numFmtId="9" fontId="8" fillId="0" borderId="13" xfId="2" applyFont="1" applyBorder="1" applyAlignment="1">
      <alignment horizontal="center"/>
    </xf>
    <xf numFmtId="9" fontId="8" fillId="0" borderId="49" xfId="2" applyFont="1" applyBorder="1" applyAlignment="1">
      <alignment horizontal="center"/>
    </xf>
    <xf numFmtId="165" fontId="8" fillId="0" borderId="0" xfId="0" applyNumberFormat="1" applyFont="1"/>
    <xf numFmtId="0" fontId="7" fillId="0" borderId="0" xfId="0" applyFont="1" applyAlignment="1">
      <alignment horizontal="justify" vertical="center"/>
    </xf>
    <xf numFmtId="0" fontId="7" fillId="0" borderId="0" xfId="0" applyFont="1"/>
    <xf numFmtId="0" fontId="58" fillId="0" borderId="0" xfId="0" applyFont="1"/>
    <xf numFmtId="0" fontId="45" fillId="0" borderId="0" xfId="134" applyFont="1" applyAlignment="1">
      <alignment horizontal="left" vertical="center"/>
    </xf>
    <xf numFmtId="0" fontId="3" fillId="0" borderId="0" xfId="134" applyFont="1"/>
    <xf numFmtId="0" fontId="3" fillId="0" borderId="0" xfId="134" applyFont="1" applyAlignment="1">
      <alignment horizontal="center"/>
    </xf>
    <xf numFmtId="0" fontId="60" fillId="0" borderId="0" xfId="134" applyFont="1"/>
    <xf numFmtId="0" fontId="45" fillId="0" borderId="1" xfId="134" applyFont="1" applyBorder="1" applyAlignment="1">
      <alignment horizontal="center"/>
    </xf>
    <xf numFmtId="0" fontId="45" fillId="0" borderId="53" xfId="134" applyFont="1" applyBorder="1" applyAlignment="1">
      <alignment horizontal="center"/>
    </xf>
    <xf numFmtId="0" fontId="45" fillId="0" borderId="2" xfId="134" applyFont="1" applyBorder="1" applyAlignment="1">
      <alignment horizontal="center"/>
    </xf>
    <xf numFmtId="0" fontId="45" fillId="0" borderId="54" xfId="134" applyFont="1" applyBorder="1" applyAlignment="1">
      <alignment horizontal="center"/>
    </xf>
    <xf numFmtId="0" fontId="60" fillId="0" borderId="5" xfId="134" applyFont="1" applyBorder="1"/>
    <xf numFmtId="9" fontId="60" fillId="0" borderId="64" xfId="135" applyFont="1" applyBorder="1" applyAlignment="1">
      <alignment horizontal="center"/>
    </xf>
    <xf numFmtId="9" fontId="60" fillId="0" borderId="62" xfId="135" applyFont="1" applyBorder="1" applyAlignment="1">
      <alignment horizontal="center"/>
    </xf>
    <xf numFmtId="9" fontId="60" fillId="0" borderId="63" xfId="135" applyFont="1" applyBorder="1" applyAlignment="1">
      <alignment horizontal="center"/>
    </xf>
    <xf numFmtId="9" fontId="60" fillId="0" borderId="0" xfId="134" applyNumberFormat="1" applyFont="1"/>
    <xf numFmtId="0" fontId="60" fillId="0" borderId="8" xfId="134" applyFont="1" applyBorder="1"/>
    <xf numFmtId="9" fontId="60" fillId="0" borderId="65" xfId="135" applyFont="1" applyBorder="1" applyAlignment="1">
      <alignment horizontal="center"/>
    </xf>
    <xf numFmtId="9" fontId="60" fillId="0" borderId="56" xfId="135" applyFont="1" applyBorder="1" applyAlignment="1">
      <alignment horizontal="center"/>
    </xf>
    <xf numFmtId="9" fontId="60" fillId="0" borderId="57" xfId="135" applyFont="1" applyBorder="1" applyAlignment="1">
      <alignment horizontal="center"/>
    </xf>
    <xf numFmtId="9" fontId="60" fillId="0" borderId="47" xfId="135" applyFont="1" applyBorder="1" applyAlignment="1">
      <alignment horizontal="center"/>
    </xf>
    <xf numFmtId="9" fontId="60" fillId="0" borderId="9" xfId="135" applyFont="1" applyBorder="1" applyAlignment="1">
      <alignment horizontal="center"/>
    </xf>
    <xf numFmtId="9" fontId="60" fillId="0" borderId="11" xfId="135" applyFont="1" applyBorder="1" applyAlignment="1">
      <alignment horizontal="center"/>
    </xf>
    <xf numFmtId="0" fontId="60" fillId="0" borderId="12" xfId="134" applyFont="1" applyBorder="1"/>
    <xf numFmtId="9" fontId="60" fillId="0" borderId="48" xfId="135" applyFont="1" applyBorder="1" applyAlignment="1">
      <alignment horizontal="center"/>
    </xf>
    <xf numFmtId="9" fontId="60" fillId="0" borderId="13" xfId="135" applyFont="1" applyBorder="1" applyAlignment="1">
      <alignment horizontal="center"/>
    </xf>
    <xf numFmtId="9" fontId="60" fillId="0" borderId="49" xfId="135" applyFont="1" applyBorder="1" applyAlignment="1">
      <alignment horizontal="center"/>
    </xf>
    <xf numFmtId="0" fontId="7" fillId="0" borderId="0" xfId="134" applyFont="1" applyAlignment="1">
      <alignment horizontal="justify" vertical="center"/>
    </xf>
    <xf numFmtId="0" fontId="7" fillId="0" borderId="0" xfId="134" applyFont="1"/>
    <xf numFmtId="0" fontId="45" fillId="0" borderId="0" xfId="134" applyFont="1" applyAlignment="1">
      <alignment vertical="center" wrapText="1"/>
    </xf>
    <xf numFmtId="0" fontId="50" fillId="0" borderId="15" xfId="0" applyFont="1" applyBorder="1" applyAlignment="1">
      <alignment horizontal="center" vertical="center" wrapText="1"/>
    </xf>
    <xf numFmtId="0" fontId="66" fillId="0" borderId="0" xfId="0" applyFont="1" applyAlignment="1">
      <alignment vertical="center" wrapText="1"/>
    </xf>
    <xf numFmtId="0" fontId="64" fillId="0" borderId="0" xfId="0" applyFont="1" applyAlignment="1">
      <alignment vertical="center" wrapText="1"/>
    </xf>
    <xf numFmtId="0" fontId="67" fillId="0" borderId="0" xfId="0" applyFont="1"/>
    <xf numFmtId="0" fontId="65" fillId="0" borderId="0" xfId="0" applyFont="1"/>
    <xf numFmtId="0" fontId="65" fillId="0" borderId="0" xfId="0" applyFont="1" applyAlignment="1">
      <alignment horizontal="center"/>
    </xf>
    <xf numFmtId="0" fontId="68" fillId="0" borderId="0" xfId="0" applyFont="1" applyFill="1"/>
    <xf numFmtId="0" fontId="69" fillId="0" borderId="0" xfId="0" applyFont="1" applyFill="1" applyAlignment="1">
      <alignment horizontal="left" vertical="center"/>
    </xf>
    <xf numFmtId="0" fontId="68" fillId="0" borderId="0" xfId="0" applyFont="1" applyFill="1" applyAlignment="1">
      <alignment horizontal="center"/>
    </xf>
    <xf numFmtId="0" fontId="65" fillId="0" borderId="0" xfId="0" applyFont="1" applyFill="1" applyAlignment="1">
      <alignment horizontal="center"/>
    </xf>
    <xf numFmtId="0" fontId="65" fillId="0" borderId="0" xfId="0" applyFont="1" applyFill="1"/>
    <xf numFmtId="0" fontId="65" fillId="0" borderId="71" xfId="0" applyFont="1" applyBorder="1"/>
    <xf numFmtId="0" fontId="66" fillId="0" borderId="53" xfId="0" applyFont="1" applyBorder="1" applyAlignment="1">
      <alignment horizontal="center"/>
    </xf>
    <xf numFmtId="0" fontId="66" fillId="0" borderId="2" xfId="0" applyFont="1" applyBorder="1" applyAlignment="1">
      <alignment horizontal="center"/>
    </xf>
    <xf numFmtId="1" fontId="66" fillId="0" borderId="2" xfId="0" applyNumberFormat="1" applyFont="1" applyBorder="1" applyAlignment="1">
      <alignment horizontal="center"/>
    </xf>
    <xf numFmtId="1" fontId="66" fillId="0" borderId="72" xfId="0" applyNumberFormat="1" applyFont="1" applyBorder="1" applyAlignment="1">
      <alignment horizontal="center"/>
    </xf>
    <xf numFmtId="1" fontId="66" fillId="0" borderId="73" xfId="0" applyNumberFormat="1" applyFont="1" applyBorder="1" applyAlignment="1">
      <alignment horizontal="center"/>
    </xf>
    <xf numFmtId="1" fontId="66" fillId="0" borderId="54" xfId="0" applyNumberFormat="1" applyFont="1" applyBorder="1" applyAlignment="1">
      <alignment horizontal="center"/>
    </xf>
    <xf numFmtId="0" fontId="52" fillId="0" borderId="0" xfId="0" applyFont="1"/>
    <xf numFmtId="0" fontId="65" fillId="0" borderId="74" xfId="0" applyFont="1" applyBorder="1"/>
    <xf numFmtId="169" fontId="52" fillId="0" borderId="45" xfId="0" applyNumberFormat="1" applyFont="1" applyFill="1" applyBorder="1" applyAlignment="1">
      <alignment horizontal="center"/>
    </xf>
    <xf numFmtId="169" fontId="52" fillId="0" borderId="6" xfId="0" applyNumberFormat="1" applyFont="1" applyFill="1" applyBorder="1" applyAlignment="1">
      <alignment horizontal="center"/>
    </xf>
    <xf numFmtId="3" fontId="52" fillId="0" borderId="6" xfId="0" applyNumberFormat="1" applyFont="1" applyFill="1" applyBorder="1" applyAlignment="1">
      <alignment horizontal="center"/>
    </xf>
    <xf numFmtId="3" fontId="52" fillId="0" borderId="46" xfId="0" applyNumberFormat="1" applyFont="1" applyFill="1" applyBorder="1" applyAlignment="1">
      <alignment horizontal="center"/>
    </xf>
    <xf numFmtId="0" fontId="65" fillId="0" borderId="75" xfId="0" applyFont="1" applyBorder="1"/>
    <xf numFmtId="169" fontId="52" fillId="0" borderId="65" xfId="0" applyNumberFormat="1" applyFont="1" applyFill="1" applyBorder="1" applyAlignment="1">
      <alignment horizontal="center"/>
    </xf>
    <xf numFmtId="169" fontId="52" fillId="0" borderId="56" xfId="0" applyNumberFormat="1" applyFont="1" applyFill="1" applyBorder="1" applyAlignment="1">
      <alignment horizontal="center"/>
    </xf>
    <xf numFmtId="3" fontId="52" fillId="0" borderId="56" xfId="0" applyNumberFormat="1" applyFont="1" applyFill="1" applyBorder="1" applyAlignment="1">
      <alignment horizontal="center"/>
    </xf>
    <xf numFmtId="3" fontId="52" fillId="0" borderId="57" xfId="0" applyNumberFormat="1" applyFont="1" applyFill="1" applyBorder="1" applyAlignment="1">
      <alignment horizontal="center"/>
    </xf>
    <xf numFmtId="0" fontId="65" fillId="0" borderId="33" xfId="0" applyFont="1" applyBorder="1"/>
    <xf numFmtId="3" fontId="52" fillId="0" borderId="47" xfId="0" applyNumberFormat="1" applyFont="1" applyFill="1" applyBorder="1" applyAlignment="1">
      <alignment horizontal="center"/>
    </xf>
    <xf numFmtId="3" fontId="52" fillId="0" borderId="9" xfId="0" applyNumberFormat="1" applyFont="1" applyFill="1" applyBorder="1" applyAlignment="1">
      <alignment horizontal="center"/>
    </xf>
    <xf numFmtId="169" fontId="52" fillId="0" borderId="9" xfId="0" applyNumberFormat="1" applyFont="1" applyFill="1" applyBorder="1" applyAlignment="1">
      <alignment horizontal="center"/>
    </xf>
    <xf numFmtId="169" fontId="52" fillId="0" borderId="11" xfId="0" applyNumberFormat="1" applyFont="1" applyFill="1" applyBorder="1" applyAlignment="1">
      <alignment horizontal="center"/>
    </xf>
    <xf numFmtId="0" fontId="65" fillId="0" borderId="76" xfId="0" applyFont="1" applyBorder="1"/>
    <xf numFmtId="3" fontId="52" fillId="0" borderId="48" xfId="0" applyNumberFormat="1" applyFont="1" applyFill="1" applyBorder="1" applyAlignment="1">
      <alignment horizontal="center"/>
    </xf>
    <xf numFmtId="3" fontId="52" fillId="0" borderId="13" xfId="0" applyNumberFormat="1" applyFont="1" applyFill="1" applyBorder="1" applyAlignment="1">
      <alignment horizontal="center"/>
    </xf>
    <xf numFmtId="169" fontId="52" fillId="0" borderId="13" xfId="0" applyNumberFormat="1" applyFont="1" applyFill="1" applyBorder="1" applyAlignment="1">
      <alignment horizontal="center"/>
    </xf>
    <xf numFmtId="169" fontId="52" fillId="0" borderId="49" xfId="0" applyNumberFormat="1" applyFont="1" applyFill="1" applyBorder="1" applyAlignment="1">
      <alignment horizontal="center"/>
    </xf>
    <xf numFmtId="169" fontId="52" fillId="0" borderId="0" xfId="0" applyNumberFormat="1" applyFont="1" applyBorder="1" applyAlignment="1">
      <alignment horizontal="center"/>
    </xf>
    <xf numFmtId="0" fontId="65" fillId="0" borderId="0" xfId="0" applyFont="1" applyBorder="1"/>
    <xf numFmtId="0" fontId="51" fillId="0" borderId="0" xfId="0" applyFont="1" applyAlignment="1">
      <alignment horizontal="justify" vertical="center"/>
    </xf>
    <xf numFmtId="0" fontId="51" fillId="0" borderId="0" xfId="0" applyFont="1" applyAlignment="1">
      <alignment vertical="center"/>
    </xf>
    <xf numFmtId="0" fontId="65" fillId="0" borderId="0" xfId="0" applyFont="1" applyBorder="1" applyAlignment="1">
      <alignment horizontal="center"/>
    </xf>
    <xf numFmtId="0" fontId="70" fillId="0" borderId="60" xfId="0" applyFont="1" applyBorder="1" applyAlignment="1" applyProtection="1">
      <protection locked="0"/>
    </xf>
    <xf numFmtId="0" fontId="51" fillId="0" borderId="0" xfId="0" applyFont="1"/>
    <xf numFmtId="0" fontId="67" fillId="0" borderId="84" xfId="0" applyFont="1" applyBorder="1" applyAlignment="1">
      <alignment horizontal="center" vertical="center" wrapText="1"/>
    </xf>
    <xf numFmtId="0" fontId="67" fillId="0" borderId="26" xfId="0" applyFont="1" applyBorder="1" applyAlignment="1">
      <alignment horizontal="center" vertical="center" wrapText="1"/>
    </xf>
    <xf numFmtId="0" fontId="67" fillId="0" borderId="85" xfId="0" applyFont="1" applyBorder="1" applyAlignment="1">
      <alignment horizontal="center" vertical="center" wrapText="1"/>
    </xf>
    <xf numFmtId="165" fontId="71" fillId="0" borderId="79" xfId="2" applyNumberFormat="1" applyFont="1" applyBorder="1" applyAlignment="1">
      <alignment horizontal="center"/>
    </xf>
    <xf numFmtId="165" fontId="71" fillId="0" borderId="18" xfId="2" applyNumberFormat="1" applyFont="1" applyBorder="1" applyAlignment="1">
      <alignment horizontal="center"/>
    </xf>
    <xf numFmtId="165" fontId="71" fillId="0" borderId="80" xfId="2" applyNumberFormat="1" applyFont="1" applyBorder="1" applyAlignment="1">
      <alignment horizontal="center"/>
    </xf>
    <xf numFmtId="165" fontId="71" fillId="0" borderId="81" xfId="2" applyNumberFormat="1" applyFont="1" applyBorder="1" applyAlignment="1">
      <alignment horizontal="center"/>
    </xf>
    <xf numFmtId="165" fontId="71" fillId="0" borderId="82" xfId="2" applyNumberFormat="1" applyFont="1" applyBorder="1" applyAlignment="1">
      <alignment horizontal="center"/>
    </xf>
    <xf numFmtId="165" fontId="71" fillId="0" borderId="83" xfId="2" applyNumberFormat="1" applyFont="1" applyBorder="1" applyAlignment="1">
      <alignment horizontal="center"/>
    </xf>
    <xf numFmtId="165" fontId="71" fillId="0" borderId="79" xfId="2" applyNumberFormat="1" applyFont="1" applyBorder="1" applyAlignment="1">
      <alignment horizontal="center" vertical="center"/>
    </xf>
    <xf numFmtId="165" fontId="71" fillId="0" borderId="18" xfId="2" applyNumberFormat="1" applyFont="1" applyBorder="1" applyAlignment="1">
      <alignment horizontal="center" vertical="center"/>
    </xf>
    <xf numFmtId="165" fontId="71" fillId="0" borderId="80" xfId="2" applyNumberFormat="1" applyFont="1" applyBorder="1" applyAlignment="1">
      <alignment horizontal="center" vertical="center"/>
    </xf>
    <xf numFmtId="0" fontId="71" fillId="0" borderId="78" xfId="0" applyFont="1" applyBorder="1" applyAlignment="1">
      <alignment horizontal="center" wrapText="1"/>
    </xf>
    <xf numFmtId="0" fontId="71" fillId="0" borderId="78" xfId="0" applyFont="1" applyBorder="1" applyAlignment="1">
      <alignment horizontal="center"/>
    </xf>
    <xf numFmtId="0" fontId="71" fillId="0" borderId="52" xfId="0" applyFont="1" applyBorder="1" applyAlignment="1">
      <alignment horizontal="center"/>
    </xf>
    <xf numFmtId="0" fontId="67" fillId="0" borderId="0" xfId="0" applyFont="1" applyAlignment="1">
      <alignment horizontal="left" vertical="center"/>
    </xf>
    <xf numFmtId="0" fontId="72" fillId="0" borderId="0" xfId="0" applyFont="1" applyFill="1" applyAlignment="1">
      <alignment horizontal="left" vertical="center"/>
    </xf>
    <xf numFmtId="0" fontId="65" fillId="0" borderId="1" xfId="0" applyFont="1" applyBorder="1"/>
    <xf numFmtId="0" fontId="50" fillId="0" borderId="2" xfId="0" applyFont="1" applyBorder="1" applyAlignment="1">
      <alignment horizontal="center"/>
    </xf>
    <xf numFmtId="1" fontId="50" fillId="0" borderId="2" xfId="0" applyNumberFormat="1" applyFont="1" applyBorder="1" applyAlignment="1">
      <alignment horizontal="center"/>
    </xf>
    <xf numFmtId="1" fontId="50" fillId="0" borderId="54" xfId="0" applyNumberFormat="1" applyFont="1" applyBorder="1" applyAlignment="1">
      <alignment horizontal="center"/>
    </xf>
    <xf numFmtId="0" fontId="52" fillId="0" borderId="0" xfId="0" applyFont="1" applyFill="1"/>
    <xf numFmtId="0" fontId="65" fillId="0" borderId="8" xfId="0" applyFont="1" applyFill="1" applyBorder="1"/>
    <xf numFmtId="165" fontId="52" fillId="0" borderId="9" xfId="2" applyNumberFormat="1" applyFont="1" applyFill="1" applyBorder="1" applyAlignment="1">
      <alignment horizontal="center"/>
    </xf>
    <xf numFmtId="165" fontId="52" fillId="0" borderId="11" xfId="2" applyNumberFormat="1" applyFont="1" applyFill="1" applyBorder="1" applyAlignment="1">
      <alignment horizontal="center"/>
    </xf>
    <xf numFmtId="165" fontId="4" fillId="0" borderId="0" xfId="2" applyNumberFormat="1" applyFont="1" applyAlignment="1">
      <alignment horizontal="center"/>
    </xf>
    <xf numFmtId="0" fontId="54" fillId="0" borderId="0" xfId="0" applyFont="1" applyAlignment="1">
      <alignment vertical="center"/>
    </xf>
    <xf numFmtId="0" fontId="65" fillId="0" borderId="5" xfId="0" applyFont="1" applyFill="1" applyBorder="1"/>
    <xf numFmtId="165" fontId="52" fillId="0" borderId="6" xfId="2" applyNumberFormat="1" applyFont="1" applyFill="1" applyBorder="1" applyAlignment="1">
      <alignment horizontal="center"/>
    </xf>
    <xf numFmtId="165" fontId="52" fillId="0" borderId="46" xfId="2" applyNumberFormat="1" applyFont="1" applyFill="1" applyBorder="1" applyAlignment="1">
      <alignment horizontal="center"/>
    </xf>
    <xf numFmtId="0" fontId="65" fillId="0" borderId="12" xfId="0" applyFont="1" applyFill="1" applyBorder="1"/>
    <xf numFmtId="165" fontId="52" fillId="0" borderId="13" xfId="2" applyNumberFormat="1" applyFont="1" applyFill="1" applyBorder="1" applyAlignment="1">
      <alignment horizontal="center"/>
    </xf>
    <xf numFmtId="165" fontId="52" fillId="0" borderId="49" xfId="2" applyNumberFormat="1" applyFont="1" applyFill="1" applyBorder="1" applyAlignment="1">
      <alignment horizontal="center"/>
    </xf>
    <xf numFmtId="0" fontId="0" fillId="0" borderId="0" xfId="0" applyFill="1"/>
    <xf numFmtId="0" fontId="73" fillId="0" borderId="67" xfId="0" applyFont="1" applyFill="1" applyBorder="1" applyAlignment="1">
      <alignment horizontal="center" vertical="center"/>
    </xf>
    <xf numFmtId="0" fontId="67" fillId="0" borderId="1" xfId="0" applyFont="1" applyFill="1" applyBorder="1" applyAlignment="1">
      <alignment vertical="center"/>
    </xf>
    <xf numFmtId="0" fontId="63" fillId="0" borderId="21" xfId="0" applyFont="1" applyFill="1" applyBorder="1" applyAlignment="1">
      <alignment horizontal="center" vertical="center"/>
    </xf>
    <xf numFmtId="0" fontId="63" fillId="0" borderId="42" xfId="0" applyFont="1" applyFill="1" applyBorder="1" applyAlignment="1">
      <alignment horizontal="center" vertical="center" wrapText="1"/>
    </xf>
    <xf numFmtId="0" fontId="63" fillId="0" borderId="40" xfId="0" applyFont="1" applyFill="1" applyBorder="1" applyAlignment="1">
      <alignment horizontal="center" vertical="center"/>
    </xf>
    <xf numFmtId="49" fontId="63" fillId="0" borderId="40" xfId="0" applyNumberFormat="1" applyFont="1" applyFill="1" applyBorder="1" applyAlignment="1">
      <alignment horizontal="center" vertical="center"/>
    </xf>
    <xf numFmtId="0" fontId="71" fillId="0" borderId="0" xfId="0" applyFont="1" applyFill="1" applyBorder="1" applyAlignment="1">
      <alignment horizontal="center" vertical="center"/>
    </xf>
    <xf numFmtId="0" fontId="71" fillId="0" borderId="70" xfId="0" applyFont="1" applyFill="1" applyBorder="1" applyAlignment="1">
      <alignment horizontal="center" vertical="center" wrapText="1"/>
    </xf>
    <xf numFmtId="49" fontId="63" fillId="0" borderId="44" xfId="0" applyNumberFormat="1" applyFont="1" applyFill="1" applyBorder="1" applyAlignment="1">
      <alignment horizontal="center" vertical="center"/>
    </xf>
    <xf numFmtId="0" fontId="73" fillId="0" borderId="15" xfId="0" applyFont="1" applyFill="1" applyBorder="1" applyAlignment="1">
      <alignment horizontal="center" vertical="center" wrapText="1"/>
    </xf>
    <xf numFmtId="0" fontId="71" fillId="0" borderId="1" xfId="0" applyFont="1" applyBorder="1"/>
    <xf numFmtId="0" fontId="71" fillId="0" borderId="86" xfId="0" applyFont="1" applyBorder="1" applyAlignment="1">
      <alignment horizontal="center" wrapText="1"/>
    </xf>
    <xf numFmtId="0" fontId="71" fillId="0" borderId="87" xfId="0" applyFont="1" applyBorder="1" applyAlignment="1">
      <alignment horizontal="center" wrapText="1"/>
    </xf>
    <xf numFmtId="0" fontId="71" fillId="0" borderId="88" xfId="0" applyFont="1" applyBorder="1" applyAlignment="1">
      <alignment horizontal="center" wrapText="1"/>
    </xf>
    <xf numFmtId="0" fontId="71" fillId="0" borderId="40" xfId="0" applyFont="1" applyBorder="1"/>
    <xf numFmtId="165" fontId="71" fillId="0" borderId="90" xfId="2" applyNumberFormat="1" applyFont="1" applyFill="1" applyBorder="1" applyAlignment="1">
      <alignment horizontal="center"/>
    </xf>
    <xf numFmtId="165" fontId="71" fillId="0" borderId="91" xfId="2" applyNumberFormat="1" applyFont="1" applyFill="1" applyBorder="1" applyAlignment="1">
      <alignment horizontal="center"/>
    </xf>
    <xf numFmtId="0" fontId="71" fillId="0" borderId="77" xfId="0" applyFont="1" applyBorder="1"/>
    <xf numFmtId="165" fontId="71" fillId="0" borderId="26" xfId="2" applyNumberFormat="1" applyFont="1" applyFill="1" applyBorder="1" applyAlignment="1">
      <alignment horizontal="center"/>
    </xf>
    <xf numFmtId="165" fontId="71" fillId="0" borderId="85" xfId="2" applyNumberFormat="1" applyFont="1" applyFill="1" applyBorder="1" applyAlignment="1">
      <alignment horizontal="center"/>
    </xf>
    <xf numFmtId="0" fontId="71" fillId="0" borderId="44" xfId="0" applyFont="1" applyBorder="1"/>
    <xf numFmtId="165" fontId="71" fillId="0" borderId="93" xfId="2" applyNumberFormat="1" applyFont="1" applyFill="1" applyBorder="1" applyAlignment="1">
      <alignment horizontal="center"/>
    </xf>
    <xf numFmtId="165" fontId="71" fillId="0" borderId="94" xfId="2" applyNumberFormat="1" applyFont="1" applyFill="1" applyBorder="1" applyAlignment="1">
      <alignment horizontal="center"/>
    </xf>
    <xf numFmtId="165" fontId="71" fillId="0" borderId="95" xfId="2" applyNumberFormat="1" applyFont="1" applyFill="1" applyBorder="1" applyAlignment="1">
      <alignment horizontal="center"/>
    </xf>
    <xf numFmtId="0" fontId="4" fillId="0" borderId="0" xfId="0" applyFont="1" applyFill="1"/>
    <xf numFmtId="0" fontId="66" fillId="0" borderId="1" xfId="0" applyFont="1" applyBorder="1" applyAlignment="1">
      <alignment horizontal="center"/>
    </xf>
    <xf numFmtId="1" fontId="2" fillId="0" borderId="2" xfId="0" applyNumberFormat="1" applyFont="1" applyBorder="1" applyAlignment="1">
      <alignment horizontal="center"/>
    </xf>
    <xf numFmtId="1" fontId="2" fillId="0" borderId="54" xfId="0" applyNumberFormat="1" applyFont="1" applyBorder="1" applyAlignment="1">
      <alignment horizontal="center"/>
    </xf>
    <xf numFmtId="0" fontId="65" fillId="0" borderId="5" xfId="0" applyFont="1" applyBorder="1"/>
    <xf numFmtId="169" fontId="74" fillId="0" borderId="45" xfId="84" applyNumberFormat="1" applyFont="1" applyFill="1" applyBorder="1" applyAlignment="1">
      <alignment horizontal="center" vertical="center"/>
    </xf>
    <xf numFmtId="169" fontId="74" fillId="0" borderId="6" xfId="84" applyNumberFormat="1" applyFont="1" applyFill="1" applyBorder="1" applyAlignment="1">
      <alignment horizontal="center" vertical="center"/>
    </xf>
    <xf numFmtId="174" fontId="3" fillId="0" borderId="6" xfId="0" applyNumberFormat="1" applyFont="1" applyBorder="1" applyAlignment="1">
      <alignment horizontal="center"/>
    </xf>
    <xf numFmtId="174" fontId="3" fillId="0" borderId="46" xfId="0" applyNumberFormat="1" applyFont="1" applyBorder="1" applyAlignment="1">
      <alignment horizontal="center"/>
    </xf>
    <xf numFmtId="0" fontId="65" fillId="0" borderId="8" xfId="0" applyFont="1" applyBorder="1"/>
    <xf numFmtId="169" fontId="74" fillId="0" borderId="47" xfId="84" applyNumberFormat="1" applyFont="1" applyFill="1" applyBorder="1" applyAlignment="1">
      <alignment horizontal="center" vertical="center"/>
    </xf>
    <xf numFmtId="169" fontId="74" fillId="0" borderId="9" xfId="84" applyNumberFormat="1" applyFont="1" applyFill="1" applyBorder="1" applyAlignment="1">
      <alignment horizontal="center" vertical="center"/>
    </xf>
    <xf numFmtId="174" fontId="3" fillId="0" borderId="9" xfId="0" applyNumberFormat="1" applyFont="1" applyBorder="1" applyAlignment="1">
      <alignment horizontal="center"/>
    </xf>
    <xf numFmtId="174" fontId="3" fillId="0" borderId="11" xfId="0" applyNumberFormat="1" applyFont="1" applyBorder="1" applyAlignment="1">
      <alignment horizontal="center"/>
    </xf>
    <xf numFmtId="0" fontId="65" fillId="0" borderId="12" xfId="0" applyFont="1" applyBorder="1"/>
    <xf numFmtId="169" fontId="74" fillId="0" borderId="48" xfId="84" applyNumberFormat="1" applyFont="1" applyFill="1" applyBorder="1" applyAlignment="1">
      <alignment horizontal="center" vertical="center"/>
    </xf>
    <xf numFmtId="169" fontId="74" fillId="0" borderId="13" xfId="84" applyNumberFormat="1" applyFont="1" applyFill="1" applyBorder="1" applyAlignment="1">
      <alignment horizontal="center" vertical="center"/>
    </xf>
    <xf numFmtId="169" fontId="74" fillId="0" borderId="49" xfId="84" applyNumberFormat="1" applyFont="1" applyFill="1" applyBorder="1" applyAlignment="1">
      <alignment horizontal="center" vertical="center"/>
    </xf>
    <xf numFmtId="169" fontId="4" fillId="0" borderId="0" xfId="0" applyNumberFormat="1" applyFont="1"/>
    <xf numFmtId="169" fontId="3" fillId="0" borderId="6" xfId="0" applyNumberFormat="1" applyFont="1" applyBorder="1" applyAlignment="1">
      <alignment horizontal="center"/>
    </xf>
    <xf numFmtId="169" fontId="3" fillId="0" borderId="46" xfId="0" applyNumberFormat="1" applyFont="1" applyBorder="1" applyAlignment="1">
      <alignment horizontal="center"/>
    </xf>
    <xf numFmtId="169" fontId="3" fillId="0" borderId="47" xfId="0" applyNumberFormat="1" applyFont="1" applyBorder="1" applyAlignment="1">
      <alignment horizontal="center"/>
    </xf>
    <xf numFmtId="169" fontId="3" fillId="0" borderId="9" xfId="0" applyNumberFormat="1" applyFont="1" applyBorder="1" applyAlignment="1">
      <alignment horizontal="center"/>
    </xf>
    <xf numFmtId="169" fontId="3" fillId="0" borderId="11" xfId="0" applyNumberFormat="1" applyFont="1" applyBorder="1" applyAlignment="1">
      <alignment horizontal="center"/>
    </xf>
    <xf numFmtId="169" fontId="3" fillId="0" borderId="48" xfId="0" applyNumberFormat="1" applyFont="1" applyBorder="1" applyAlignment="1">
      <alignment horizontal="center"/>
    </xf>
    <xf numFmtId="169" fontId="3" fillId="0" borderId="13" xfId="0" applyNumberFormat="1" applyFont="1" applyBorder="1" applyAlignment="1">
      <alignment horizontal="center"/>
    </xf>
    <xf numFmtId="169" fontId="3" fillId="0" borderId="49" xfId="0" applyNumberFormat="1" applyFont="1" applyBorder="1" applyAlignment="1">
      <alignment horizontal="center"/>
    </xf>
    <xf numFmtId="0" fontId="49" fillId="0" borderId="0" xfId="0" applyFont="1" applyFill="1" applyBorder="1"/>
    <xf numFmtId="0" fontId="61" fillId="0" borderId="0" xfId="0" applyFont="1" applyBorder="1"/>
    <xf numFmtId="0" fontId="0" fillId="0" borderId="0" xfId="0" applyBorder="1"/>
    <xf numFmtId="0" fontId="2" fillId="0" borderId="0" xfId="0" applyFont="1" applyBorder="1" applyAlignment="1">
      <alignment horizontal="center"/>
    </xf>
    <xf numFmtId="174" fontId="0" fillId="0" borderId="0" xfId="0" applyNumberFormat="1" applyBorder="1"/>
    <xf numFmtId="0" fontId="0" fillId="0" borderId="0" xfId="0" applyBorder="1" applyAlignment="1">
      <alignment horizontal="left"/>
    </xf>
    <xf numFmtId="0" fontId="62" fillId="0" borderId="0" xfId="0" applyFont="1" applyBorder="1"/>
    <xf numFmtId="0" fontId="55" fillId="0" borderId="0" xfId="0" applyFont="1" applyBorder="1" applyAlignment="1">
      <alignment horizontal="left"/>
    </xf>
    <xf numFmtId="0" fontId="55" fillId="0" borderId="0" xfId="0" applyFont="1" applyBorder="1"/>
    <xf numFmtId="0" fontId="61" fillId="0" borderId="0" xfId="0" applyFont="1" applyFill="1" applyBorder="1"/>
    <xf numFmtId="0" fontId="0" fillId="0" borderId="0" xfId="0" applyFill="1" applyBorder="1"/>
    <xf numFmtId="174" fontId="4" fillId="0" borderId="0" xfId="0" applyNumberFormat="1" applyFont="1"/>
    <xf numFmtId="0" fontId="56" fillId="0" borderId="0" xfId="0" applyFont="1" applyFill="1"/>
    <xf numFmtId="0" fontId="56" fillId="0" borderId="0" xfId="0" applyFont="1"/>
    <xf numFmtId="184" fontId="56" fillId="0" borderId="0" xfId="0" applyNumberFormat="1" applyFont="1"/>
    <xf numFmtId="0" fontId="2" fillId="0" borderId="32" xfId="0" applyFont="1" applyBorder="1" applyAlignment="1">
      <alignment horizontal="center"/>
    </xf>
    <xf numFmtId="0" fontId="45" fillId="0" borderId="86" xfId="95" applyFont="1" applyBorder="1" applyAlignment="1">
      <alignment horizontal="center"/>
    </xf>
    <xf numFmtId="0" fontId="45" fillId="0" borderId="87" xfId="95" applyFont="1" applyBorder="1" applyAlignment="1">
      <alignment horizontal="center"/>
    </xf>
    <xf numFmtId="0" fontId="45" fillId="0" borderId="96" xfId="95" applyFont="1" applyBorder="1" applyAlignment="1">
      <alignment horizontal="center"/>
    </xf>
    <xf numFmtId="0" fontId="45" fillId="0" borderId="88" xfId="95" applyFont="1" applyBorder="1" applyAlignment="1">
      <alignment horizontal="center"/>
    </xf>
    <xf numFmtId="0" fontId="71" fillId="0" borderId="0" xfId="0" applyFont="1"/>
    <xf numFmtId="0" fontId="60" fillId="0" borderId="5" xfId="95" applyFont="1" applyBorder="1"/>
    <xf numFmtId="184" fontId="60" fillId="0" borderId="97" xfId="1" applyNumberFormat="1" applyFont="1" applyBorder="1"/>
    <xf numFmtId="184" fontId="60" fillId="0" borderId="98" xfId="1" applyNumberFormat="1" applyFont="1" applyBorder="1"/>
    <xf numFmtId="184" fontId="60" fillId="0" borderId="99" xfId="1" applyNumberFormat="1" applyFont="1" applyBorder="1"/>
    <xf numFmtId="184" fontId="60" fillId="0" borderId="100" xfId="1" applyNumberFormat="1" applyFont="1" applyBorder="1"/>
    <xf numFmtId="0" fontId="60" fillId="0" borderId="8" xfId="95" applyFont="1" applyBorder="1"/>
    <xf numFmtId="184" fontId="60" fillId="0" borderId="101" xfId="1" applyNumberFormat="1" applyFont="1" applyBorder="1"/>
    <xf numFmtId="184" fontId="60" fillId="0" borderId="102" xfId="1" applyNumberFormat="1" applyFont="1" applyBorder="1"/>
    <xf numFmtId="184" fontId="60" fillId="0" borderId="103" xfId="1" applyNumberFormat="1" applyFont="1" applyBorder="1"/>
    <xf numFmtId="0" fontId="60" fillId="0" borderId="33" xfId="95" applyFont="1" applyBorder="1"/>
    <xf numFmtId="184" fontId="60" fillId="22" borderId="33" xfId="1" applyNumberFormat="1" applyFont="1" applyFill="1" applyBorder="1"/>
    <xf numFmtId="184" fontId="60" fillId="22" borderId="102" xfId="1" applyNumberFormat="1" applyFont="1" applyFill="1" applyBorder="1"/>
    <xf numFmtId="184" fontId="60" fillId="22" borderId="104" xfId="1" applyNumberFormat="1" applyFont="1" applyFill="1" applyBorder="1"/>
    <xf numFmtId="0" fontId="60" fillId="0" borderId="50" xfId="95" applyFont="1" applyBorder="1"/>
    <xf numFmtId="184" fontId="60" fillId="22" borderId="97" xfId="1" applyNumberFormat="1" applyFont="1" applyFill="1" applyBorder="1"/>
    <xf numFmtId="184" fontId="60" fillId="22" borderId="98" xfId="1" applyNumberFormat="1" applyFont="1" applyFill="1" applyBorder="1"/>
    <xf numFmtId="0" fontId="71" fillId="0" borderId="105" xfId="0" applyFont="1" applyBorder="1"/>
    <xf numFmtId="184" fontId="60" fillId="22" borderId="101" xfId="1" applyNumberFormat="1" applyFont="1" applyFill="1" applyBorder="1"/>
    <xf numFmtId="184" fontId="60" fillId="0" borderId="106" xfId="1" applyNumberFormat="1" applyFont="1" applyBorder="1"/>
    <xf numFmtId="184" fontId="60" fillId="0" borderId="107" xfId="1" applyNumberFormat="1" applyFont="1" applyBorder="1"/>
    <xf numFmtId="0" fontId="0" fillId="0" borderId="0" xfId="0" applyFont="1" applyAlignment="1">
      <alignment horizontal="left"/>
    </xf>
    <xf numFmtId="0" fontId="58" fillId="0" borderId="8" xfId="95" applyFont="1" applyBorder="1" applyAlignment="1">
      <alignment horizontal="left"/>
    </xf>
    <xf numFmtId="184" fontId="58" fillId="22" borderId="101" xfId="1" applyNumberFormat="1" applyFont="1" applyFill="1" applyBorder="1" applyAlignment="1">
      <alignment horizontal="left"/>
    </xf>
    <xf numFmtId="184" fontId="58" fillId="22" borderId="102" xfId="1" applyNumberFormat="1" applyFont="1" applyFill="1" applyBorder="1" applyAlignment="1">
      <alignment horizontal="left"/>
    </xf>
    <xf numFmtId="184" fontId="58" fillId="0" borderId="102" xfId="1" applyNumberFormat="1" applyFont="1" applyBorder="1" applyAlignment="1">
      <alignment horizontal="left"/>
    </xf>
    <xf numFmtId="184" fontId="58" fillId="0" borderId="107" xfId="1" applyNumberFormat="1" applyFont="1" applyBorder="1" applyAlignment="1">
      <alignment horizontal="left"/>
    </xf>
    <xf numFmtId="0" fontId="65" fillId="0" borderId="105" xfId="0" applyFont="1" applyBorder="1" applyAlignment="1">
      <alignment horizontal="left"/>
    </xf>
    <xf numFmtId="0" fontId="0" fillId="0" borderId="0" xfId="0" applyFont="1"/>
    <xf numFmtId="0" fontId="60" fillId="0" borderId="51" xfId="95" applyFont="1" applyBorder="1"/>
    <xf numFmtId="184" fontId="60" fillId="22" borderId="108" xfId="1" applyNumberFormat="1" applyFont="1" applyFill="1" applyBorder="1"/>
    <xf numFmtId="184" fontId="60" fillId="0" borderId="90" xfId="1" applyNumberFormat="1" applyFont="1" applyBorder="1"/>
    <xf numFmtId="184" fontId="60" fillId="22" borderId="90" xfId="1" applyNumberFormat="1" applyFont="1" applyFill="1" applyBorder="1"/>
    <xf numFmtId="184" fontId="60" fillId="22" borderId="0" xfId="1" applyNumberFormat="1" applyFont="1" applyFill="1" applyBorder="1"/>
    <xf numFmtId="184" fontId="60" fillId="22" borderId="109" xfId="1" applyNumberFormat="1" applyFont="1" applyFill="1" applyBorder="1"/>
    <xf numFmtId="184" fontId="60" fillId="22" borderId="110" xfId="1" applyNumberFormat="1" applyFont="1" applyFill="1" applyBorder="1"/>
    <xf numFmtId="184" fontId="60" fillId="22" borderId="111" xfId="1" applyNumberFormat="1" applyFont="1" applyFill="1" applyBorder="1"/>
    <xf numFmtId="184" fontId="60" fillId="0" borderId="111" xfId="1" applyNumberFormat="1" applyFont="1" applyBorder="1"/>
    <xf numFmtId="184" fontId="60" fillId="0" borderId="112" xfId="1" applyNumberFormat="1" applyFont="1" applyBorder="1"/>
    <xf numFmtId="0" fontId="76" fillId="0" borderId="0" xfId="0" applyFont="1" applyAlignment="1">
      <alignment horizontal="left"/>
    </xf>
    <xf numFmtId="0" fontId="58" fillId="0" borderId="113" xfId="95" applyFont="1" applyBorder="1" applyAlignment="1">
      <alignment horizontal="left"/>
    </xf>
    <xf numFmtId="184" fontId="58" fillId="22" borderId="113" xfId="1" applyNumberFormat="1" applyFont="1" applyFill="1" applyBorder="1" applyAlignment="1">
      <alignment horizontal="left"/>
    </xf>
    <xf numFmtId="184" fontId="58" fillId="22" borderId="114" xfId="1" applyNumberFormat="1" applyFont="1" applyFill="1" applyBorder="1" applyAlignment="1">
      <alignment horizontal="left"/>
    </xf>
    <xf numFmtId="184" fontId="58" fillId="22" borderId="115" xfId="1" applyNumberFormat="1" applyFont="1" applyFill="1" applyBorder="1" applyAlignment="1">
      <alignment horizontal="left"/>
    </xf>
    <xf numFmtId="184" fontId="58" fillId="22" borderId="116" xfId="1" applyNumberFormat="1" applyFont="1" applyFill="1" applyBorder="1" applyAlignment="1">
      <alignment horizontal="left"/>
    </xf>
    <xf numFmtId="184" fontId="58" fillId="22" borderId="117" xfId="1" applyNumberFormat="1" applyFont="1" applyFill="1" applyBorder="1" applyAlignment="1">
      <alignment horizontal="left"/>
    </xf>
    <xf numFmtId="0" fontId="76" fillId="0" borderId="105" xfId="0" applyFont="1" applyBorder="1" applyAlignment="1">
      <alignment horizontal="left"/>
    </xf>
    <xf numFmtId="0" fontId="45" fillId="0" borderId="52" xfId="95" applyFont="1" applyBorder="1"/>
    <xf numFmtId="184" fontId="45" fillId="0" borderId="81" xfId="107" applyNumberFormat="1" applyFont="1" applyBorder="1"/>
    <xf numFmtId="184" fontId="45" fillId="0" borderId="118" xfId="1" applyNumberFormat="1" applyFont="1" applyBorder="1"/>
    <xf numFmtId="184" fontId="45" fillId="0" borderId="82" xfId="1" applyNumberFormat="1" applyFont="1" applyBorder="1"/>
    <xf numFmtId="184" fontId="45" fillId="0" borderId="83" xfId="1" applyNumberFormat="1" applyFont="1" applyBorder="1"/>
    <xf numFmtId="0" fontId="45" fillId="0" borderId="0" xfId="95" applyFont="1" applyBorder="1"/>
    <xf numFmtId="184" fontId="45" fillId="0" borderId="0" xfId="107" applyNumberFormat="1" applyFont="1" applyBorder="1"/>
    <xf numFmtId="184" fontId="45" fillId="0" borderId="0" xfId="1" applyNumberFormat="1" applyFont="1" applyBorder="1"/>
    <xf numFmtId="174" fontId="0" fillId="0" borderId="0" xfId="0" applyNumberFormat="1"/>
    <xf numFmtId="184" fontId="0" fillId="0" borderId="0" xfId="0" applyNumberFormat="1"/>
    <xf numFmtId="9" fontId="45" fillId="0" borderId="0" xfId="2" applyFont="1" applyBorder="1"/>
    <xf numFmtId="9" fontId="0" fillId="0" borderId="0" xfId="0" applyNumberFormat="1"/>
    <xf numFmtId="0" fontId="45" fillId="0" borderId="0" xfId="0" applyFont="1" applyAlignment="1"/>
    <xf numFmtId="0" fontId="69" fillId="0" borderId="0" xfId="0" applyFont="1" applyFill="1"/>
    <xf numFmtId="0" fontId="49" fillId="0" borderId="0" xfId="0" applyFont="1" applyAlignment="1">
      <alignment horizontal="center"/>
    </xf>
    <xf numFmtId="0" fontId="2" fillId="0" borderId="42" xfId="0" applyFont="1" applyBorder="1" applyAlignment="1">
      <alignment horizontal="center"/>
    </xf>
    <xf numFmtId="0" fontId="3" fillId="0" borderId="74" xfId="0" applyFont="1" applyBorder="1"/>
    <xf numFmtId="174" fontId="8" fillId="0" borderId="50" xfId="0" applyNumberFormat="1" applyFont="1" applyBorder="1" applyAlignment="1">
      <alignment horizontal="center"/>
    </xf>
    <xf numFmtId="174" fontId="8" fillId="0" borderId="50" xfId="0" applyNumberFormat="1" applyFont="1" applyFill="1" applyBorder="1" applyAlignment="1">
      <alignment horizontal="center"/>
    </xf>
    <xf numFmtId="174" fontId="49" fillId="0" borderId="0" xfId="0" applyNumberFormat="1" applyFont="1"/>
    <xf numFmtId="0" fontId="3" fillId="0" borderId="33" xfId="0" applyFont="1" applyBorder="1"/>
    <xf numFmtId="0" fontId="3" fillId="0" borderId="76" xfId="0" applyFont="1" applyBorder="1"/>
    <xf numFmtId="174" fontId="8" fillId="0" borderId="44" xfId="0" applyNumberFormat="1" applyFont="1" applyFill="1" applyBorder="1" applyAlignment="1">
      <alignment horizontal="center"/>
    </xf>
    <xf numFmtId="174" fontId="8" fillId="0" borderId="119" xfId="0" applyNumberFormat="1" applyFont="1" applyFill="1" applyBorder="1" applyAlignment="1">
      <alignment horizontal="center"/>
    </xf>
    <xf numFmtId="185" fontId="4" fillId="0" borderId="0" xfId="0" applyNumberFormat="1" applyFont="1"/>
    <xf numFmtId="0" fontId="61" fillId="0" borderId="0" xfId="84" applyFont="1" applyFill="1" applyBorder="1"/>
    <xf numFmtId="0" fontId="15" fillId="0" borderId="0" xfId="84" applyFill="1" applyBorder="1"/>
    <xf numFmtId="174" fontId="49" fillId="0" borderId="0" xfId="0" applyNumberFormat="1" applyFont="1" applyBorder="1" applyAlignment="1">
      <alignment horizontal="center"/>
    </xf>
    <xf numFmtId="174" fontId="15" fillId="0" borderId="0" xfId="84" applyNumberFormat="1" applyFont="1" applyBorder="1" applyAlignment="1">
      <alignment horizontal="center"/>
    </xf>
    <xf numFmtId="0" fontId="4" fillId="0" borderId="0" xfId="0" applyFont="1" applyBorder="1" applyAlignment="1">
      <alignment horizontal="center"/>
    </xf>
    <xf numFmtId="0" fontId="71" fillId="0" borderId="0" xfId="0" applyFont="1" applyAlignment="1">
      <alignment horizontal="justify" vertical="center"/>
    </xf>
    <xf numFmtId="0" fontId="52" fillId="0" borderId="68" xfId="0" applyFont="1" applyBorder="1"/>
    <xf numFmtId="0" fontId="52" fillId="0" borderId="86" xfId="0" applyFont="1" applyBorder="1" applyAlignment="1">
      <alignment horizontal="center" vertical="center"/>
    </xf>
    <xf numFmtId="0" fontId="52" fillId="0" borderId="87" xfId="0" applyFont="1" applyBorder="1" applyAlignment="1">
      <alignment horizontal="center" vertical="center"/>
    </xf>
    <xf numFmtId="0" fontId="52" fillId="0" borderId="120" xfId="0" applyFont="1" applyBorder="1" applyAlignment="1">
      <alignment horizontal="center" vertical="center"/>
    </xf>
    <xf numFmtId="0" fontId="52" fillId="0" borderId="88" xfId="0" applyFont="1" applyBorder="1" applyAlignment="1">
      <alignment horizontal="center" vertical="center"/>
    </xf>
    <xf numFmtId="0" fontId="77" fillId="22" borderId="121" xfId="0" applyFont="1" applyFill="1" applyBorder="1" applyAlignment="1">
      <alignment horizontal="left" vertical="center" wrapText="1"/>
    </xf>
    <xf numFmtId="165" fontId="52" fillId="0" borderId="122" xfId="2" applyNumberFormat="1" applyFont="1" applyBorder="1" applyAlignment="1">
      <alignment horizontal="center" vertical="center"/>
    </xf>
    <xf numFmtId="165" fontId="52" fillId="0" borderId="123" xfId="2" applyNumberFormat="1" applyFont="1" applyBorder="1" applyAlignment="1">
      <alignment horizontal="center" vertical="center"/>
    </xf>
    <xf numFmtId="165" fontId="52" fillId="0" borderId="124" xfId="2" applyNumberFormat="1" applyFont="1" applyBorder="1" applyAlignment="1">
      <alignment horizontal="center" vertical="center"/>
    </xf>
    <xf numFmtId="165" fontId="52" fillId="0" borderId="125" xfId="2" applyNumberFormat="1" applyFont="1" applyBorder="1" applyAlignment="1">
      <alignment horizontal="center" vertical="center"/>
    </xf>
    <xf numFmtId="0" fontId="77" fillId="22" borderId="126" xfId="0" applyFont="1" applyFill="1" applyBorder="1" applyAlignment="1">
      <alignment horizontal="right" vertical="center" wrapText="1"/>
    </xf>
    <xf numFmtId="165" fontId="52" fillId="0" borderId="127" xfId="2" applyNumberFormat="1" applyFont="1" applyBorder="1" applyAlignment="1">
      <alignment horizontal="center" vertical="center"/>
    </xf>
    <xf numFmtId="165" fontId="52" fillId="0" borderId="128" xfId="2" applyNumberFormat="1" applyFont="1" applyBorder="1" applyAlignment="1">
      <alignment horizontal="center" vertical="center"/>
    </xf>
    <xf numFmtId="165" fontId="52" fillId="0" borderId="129" xfId="2" applyNumberFormat="1" applyFont="1" applyBorder="1" applyAlignment="1">
      <alignment horizontal="center" vertical="center"/>
    </xf>
    <xf numFmtId="165" fontId="52" fillId="0" borderId="130" xfId="2" applyNumberFormat="1" applyFont="1" applyBorder="1" applyAlignment="1">
      <alignment horizontal="center" vertical="center"/>
    </xf>
    <xf numFmtId="0" fontId="77" fillId="22" borderId="131" xfId="0" applyFont="1" applyFill="1" applyBorder="1" applyAlignment="1">
      <alignment horizontal="right" vertical="center" wrapText="1"/>
    </xf>
    <xf numFmtId="165" fontId="52" fillId="0" borderId="132" xfId="2" applyNumberFormat="1" applyFont="1" applyBorder="1" applyAlignment="1">
      <alignment horizontal="center" vertical="center"/>
    </xf>
    <xf numFmtId="165" fontId="52" fillId="0" borderId="133" xfId="2" applyNumberFormat="1" applyFont="1" applyBorder="1" applyAlignment="1">
      <alignment horizontal="center" vertical="center"/>
    </xf>
    <xf numFmtId="165" fontId="52" fillId="0" borderId="134" xfId="2" applyNumberFormat="1" applyFont="1" applyBorder="1" applyAlignment="1">
      <alignment horizontal="center" vertical="center"/>
    </xf>
    <xf numFmtId="165" fontId="52" fillId="0" borderId="135" xfId="2" applyNumberFormat="1" applyFont="1" applyBorder="1" applyAlignment="1">
      <alignment horizontal="center" vertical="center"/>
    </xf>
    <xf numFmtId="0" fontId="77" fillId="22" borderId="126" xfId="0" applyFont="1" applyFill="1" applyBorder="1" applyAlignment="1">
      <alignment horizontal="left" vertical="center" wrapText="1"/>
    </xf>
    <xf numFmtId="0" fontId="77" fillId="22" borderId="131" xfId="0" applyFont="1" applyFill="1" applyBorder="1" applyAlignment="1">
      <alignment horizontal="left" vertical="center" wrapText="1"/>
    </xf>
    <xf numFmtId="0" fontId="67" fillId="0" borderId="38" xfId="0" applyFont="1" applyBorder="1" applyAlignment="1">
      <alignment horizontal="center" vertical="center" wrapText="1"/>
    </xf>
    <xf numFmtId="165" fontId="71" fillId="0" borderId="15" xfId="0" applyNumberFormat="1" applyFont="1" applyBorder="1" applyAlignment="1">
      <alignment horizontal="center" vertical="center" wrapText="1"/>
    </xf>
    <xf numFmtId="1" fontId="78" fillId="0" borderId="15" xfId="0" applyNumberFormat="1" applyFont="1" applyBorder="1" applyAlignment="1">
      <alignment horizontal="center" vertical="center" wrapText="1"/>
    </xf>
    <xf numFmtId="0" fontId="67" fillId="0" borderId="43" xfId="0" applyFont="1" applyBorder="1" applyAlignment="1">
      <alignment horizontal="center" vertical="center" wrapText="1"/>
    </xf>
    <xf numFmtId="0" fontId="67" fillId="0" borderId="41" xfId="0" applyFont="1" applyBorder="1" applyAlignment="1">
      <alignment horizontal="center" vertical="center" wrapText="1"/>
    </xf>
    <xf numFmtId="0" fontId="79" fillId="22" borderId="32" xfId="0" applyFont="1" applyFill="1" applyBorder="1" applyAlignment="1">
      <alignment horizontal="center" vertical="center" wrapText="1"/>
    </xf>
    <xf numFmtId="0" fontId="76" fillId="22" borderId="44" xfId="0" applyFont="1" applyFill="1" applyBorder="1" applyAlignment="1">
      <alignment horizontal="center" vertical="center" wrapText="1"/>
    </xf>
    <xf numFmtId="0" fontId="66" fillId="0" borderId="42" xfId="0" applyFont="1" applyBorder="1" applyAlignment="1">
      <alignment horizontal="center" vertical="center" wrapText="1"/>
    </xf>
    <xf numFmtId="166" fontId="7" fillId="0" borderId="50" xfId="1" applyNumberFormat="1" applyFont="1" applyBorder="1" applyAlignment="1">
      <alignment vertical="center" wrapText="1"/>
    </xf>
    <xf numFmtId="166" fontId="8" fillId="0" borderId="50" xfId="1" applyNumberFormat="1" applyFont="1" applyBorder="1" applyAlignment="1">
      <alignment vertical="center" wrapText="1"/>
    </xf>
    <xf numFmtId="166" fontId="8" fillId="0" borderId="40" xfId="1" applyNumberFormat="1" applyFont="1" applyBorder="1" applyAlignment="1">
      <alignment vertical="center" wrapText="1"/>
    </xf>
    <xf numFmtId="0" fontId="66" fillId="0" borderId="32" xfId="0" applyFont="1" applyBorder="1" applyAlignment="1">
      <alignment horizontal="center" vertical="center" wrapText="1"/>
    </xf>
    <xf numFmtId="0" fontId="66" fillId="0" borderId="40" xfId="0" applyFont="1" applyBorder="1" applyAlignment="1">
      <alignment horizontal="center" vertical="center" wrapText="1"/>
    </xf>
    <xf numFmtId="0" fontId="66" fillId="0" borderId="21" xfId="0" applyFont="1" applyBorder="1" applyAlignment="1">
      <alignment horizontal="center" vertical="center" wrapText="1"/>
    </xf>
    <xf numFmtId="165" fontId="71" fillId="0" borderId="67" xfId="0" applyNumberFormat="1" applyFont="1" applyBorder="1" applyAlignment="1">
      <alignment horizontal="center" vertical="center" wrapText="1"/>
    </xf>
    <xf numFmtId="0" fontId="66" fillId="0" borderId="1" xfId="0" applyFont="1" applyBorder="1" applyAlignment="1">
      <alignment horizontal="center" vertical="center" wrapText="1"/>
    </xf>
    <xf numFmtId="165" fontId="71" fillId="0" borderId="44" xfId="0" applyNumberFormat="1" applyFont="1" applyBorder="1" applyAlignment="1">
      <alignment horizontal="center" vertical="center" wrapText="1"/>
    </xf>
    <xf numFmtId="165" fontId="71" fillId="0" borderId="40" xfId="0" applyNumberFormat="1" applyFont="1" applyBorder="1" applyAlignment="1">
      <alignment horizontal="center" vertical="center" wrapText="1"/>
    </xf>
    <xf numFmtId="0" fontId="67" fillId="0" borderId="43" xfId="0" applyFont="1" applyFill="1" applyBorder="1" applyAlignment="1">
      <alignment horizontal="center" vertical="center" wrapText="1"/>
    </xf>
    <xf numFmtId="165" fontId="59" fillId="0" borderId="42" xfId="0" applyNumberFormat="1" applyFont="1" applyFill="1" applyBorder="1" applyAlignment="1">
      <alignment vertical="center" wrapText="1"/>
    </xf>
    <xf numFmtId="0" fontId="78" fillId="0" borderId="42" xfId="0" applyFont="1" applyFill="1" applyBorder="1" applyAlignment="1">
      <alignment horizontal="center" vertical="center" wrapText="1"/>
    </xf>
    <xf numFmtId="165" fontId="71" fillId="0" borderId="67" xfId="0" applyNumberFormat="1" applyFont="1" applyFill="1" applyBorder="1" applyAlignment="1">
      <alignment horizontal="center" vertical="center" wrapText="1"/>
    </xf>
    <xf numFmtId="165" fontId="71" fillId="0" borderId="44" xfId="0" applyNumberFormat="1" applyFont="1" applyFill="1" applyBorder="1" applyAlignment="1">
      <alignment horizontal="center" vertical="center" wrapText="1"/>
    </xf>
    <xf numFmtId="165" fontId="71" fillId="0" borderId="1" xfId="0" applyNumberFormat="1" applyFont="1" applyFill="1" applyBorder="1" applyAlignment="1">
      <alignment horizontal="center" vertical="center" wrapText="1"/>
    </xf>
    <xf numFmtId="165" fontId="71" fillId="0" borderId="42" xfId="0" applyNumberFormat="1" applyFont="1" applyFill="1" applyBorder="1" applyAlignment="1">
      <alignment horizontal="center" vertical="center" wrapText="1"/>
    </xf>
    <xf numFmtId="0" fontId="50" fillId="0" borderId="44" xfId="0" applyFont="1" applyBorder="1" applyAlignment="1">
      <alignment horizontal="center" vertical="center" wrapText="1"/>
    </xf>
    <xf numFmtId="0" fontId="52" fillId="0" borderId="15" xfId="0" applyFont="1" applyBorder="1" applyAlignment="1">
      <alignment horizontal="center" vertical="center" wrapText="1"/>
    </xf>
    <xf numFmtId="0" fontId="76" fillId="0" borderId="0" xfId="0" applyFont="1"/>
    <xf numFmtId="0" fontId="65" fillId="0" borderId="0" xfId="0" applyFont="1" applyAlignment="1">
      <alignment wrapText="1"/>
    </xf>
    <xf numFmtId="0" fontId="66" fillId="0" borderId="122" xfId="0" applyFont="1" applyBorder="1" applyAlignment="1">
      <alignment horizontal="center"/>
    </xf>
    <xf numFmtId="0" fontId="66" fillId="0" borderId="123" xfId="0" applyFont="1" applyBorder="1" applyAlignment="1">
      <alignment horizontal="center"/>
    </xf>
    <xf numFmtId="0" fontId="66" fillId="0" borderId="125" xfId="0" applyFont="1" applyBorder="1" applyAlignment="1">
      <alignment horizontal="center"/>
    </xf>
    <xf numFmtId="0" fontId="65" fillId="0" borderId="127" xfId="0" applyFont="1" applyBorder="1" applyAlignment="1">
      <alignment horizontal="center"/>
    </xf>
    <xf numFmtId="9" fontId="65" fillId="0" borderId="128" xfId="2" applyFont="1" applyBorder="1" applyAlignment="1">
      <alignment horizontal="center"/>
    </xf>
    <xf numFmtId="0" fontId="65" fillId="0" borderId="128" xfId="0" applyFont="1" applyBorder="1" applyAlignment="1">
      <alignment horizontal="center"/>
    </xf>
    <xf numFmtId="0" fontId="65" fillId="0" borderId="130" xfId="0" applyFont="1" applyBorder="1" applyAlignment="1">
      <alignment horizontal="center"/>
    </xf>
    <xf numFmtId="0" fontId="65" fillId="0" borderId="132" xfId="0" applyFont="1" applyBorder="1" applyAlignment="1">
      <alignment horizontal="center"/>
    </xf>
    <xf numFmtId="9" fontId="65" fillId="0" borderId="133" xfId="2" applyFont="1" applyBorder="1" applyAlignment="1">
      <alignment horizontal="center"/>
    </xf>
    <xf numFmtId="9" fontId="65" fillId="0" borderId="135" xfId="2" applyFont="1" applyBorder="1" applyAlignment="1">
      <alignment horizontal="center"/>
    </xf>
    <xf numFmtId="9" fontId="65" fillId="0" borderId="0" xfId="2" applyFont="1"/>
    <xf numFmtId="0" fontId="65" fillId="0" borderId="122" xfId="0" applyFont="1" applyBorder="1" applyAlignment="1">
      <alignment horizontal="center"/>
    </xf>
    <xf numFmtId="0" fontId="65" fillId="0" borderId="132" xfId="0" applyFont="1" applyBorder="1"/>
    <xf numFmtId="166" fontId="65" fillId="0" borderId="133" xfId="1" applyNumberFormat="1" applyFont="1" applyBorder="1"/>
    <xf numFmtId="166" fontId="65" fillId="0" borderId="135" xfId="1" applyNumberFormat="1" applyFont="1" applyBorder="1"/>
    <xf numFmtId="169" fontId="76" fillId="0" borderId="0" xfId="0" applyNumberFormat="1" applyFont="1"/>
    <xf numFmtId="169" fontId="65" fillId="0" borderId="0" xfId="0" applyNumberFormat="1" applyFont="1" applyAlignment="1">
      <alignment horizontal="right"/>
    </xf>
    <xf numFmtId="0" fontId="65" fillId="0" borderId="0" xfId="0" applyFont="1" applyAlignment="1">
      <alignment vertical="center" wrapText="1"/>
    </xf>
    <xf numFmtId="0" fontId="2" fillId="0" borderId="122" xfId="0" quotePrefix="1" applyFont="1" applyFill="1" applyBorder="1" applyAlignment="1">
      <alignment horizontal="center"/>
    </xf>
    <xf numFmtId="0" fontId="66" fillId="0" borderId="0" xfId="0" applyFont="1"/>
    <xf numFmtId="0" fontId="65" fillId="0" borderId="127" xfId="0" applyFont="1" applyBorder="1"/>
    <xf numFmtId="2" fontId="65" fillId="0" borderId="128" xfId="0" applyNumberFormat="1" applyFont="1" applyBorder="1"/>
    <xf numFmtId="2" fontId="65" fillId="0" borderId="128" xfId="2" applyNumberFormat="1" applyFont="1" applyBorder="1"/>
    <xf numFmtId="2" fontId="65" fillId="0" borderId="128" xfId="2" applyNumberFormat="1" applyFont="1" applyBorder="1" applyProtection="1">
      <protection locked="0"/>
    </xf>
    <xf numFmtId="2" fontId="65" fillId="0" borderId="130" xfId="2" applyNumberFormat="1" applyFont="1" applyBorder="1" applyProtection="1">
      <protection locked="0"/>
    </xf>
    <xf numFmtId="165" fontId="65" fillId="0" borderId="0" xfId="2" applyNumberFormat="1" applyFont="1" applyBorder="1" applyProtection="1">
      <protection locked="0"/>
    </xf>
    <xf numFmtId="2" fontId="65" fillId="0" borderId="130" xfId="0" applyNumberFormat="1" applyFont="1" applyBorder="1"/>
    <xf numFmtId="2" fontId="65" fillId="0" borderId="133" xfId="0" applyNumberFormat="1" applyFont="1" applyBorder="1"/>
    <xf numFmtId="2" fontId="4" fillId="0" borderId="133" xfId="2" applyNumberFormat="1" applyFont="1" applyBorder="1"/>
    <xf numFmtId="2" fontId="65" fillId="0" borderId="133" xfId="2" applyNumberFormat="1" applyFont="1" applyBorder="1"/>
    <xf numFmtId="2" fontId="65" fillId="0" borderId="133" xfId="2" applyNumberFormat="1" applyFont="1" applyFill="1" applyBorder="1"/>
    <xf numFmtId="2" fontId="65" fillId="0" borderId="135" xfId="0" applyNumberFormat="1" applyFont="1" applyBorder="1"/>
    <xf numFmtId="0" fontId="65" fillId="0" borderId="0" xfId="0" quotePrefix="1" applyFont="1"/>
    <xf numFmtId="2" fontId="65" fillId="0" borderId="0" xfId="0" applyNumberFormat="1" applyFont="1"/>
    <xf numFmtId="2" fontId="4" fillId="0" borderId="0" xfId="2" applyNumberFormat="1" applyFont="1"/>
    <xf numFmtId="2" fontId="65" fillId="0" borderId="0" xfId="2" applyNumberFormat="1" applyFont="1"/>
    <xf numFmtId="2" fontId="65" fillId="0" borderId="0" xfId="2" applyNumberFormat="1" applyFont="1" applyFill="1"/>
    <xf numFmtId="0" fontId="80" fillId="0" borderId="0" xfId="0" applyFont="1" applyAlignment="1">
      <alignment horizontal="left" vertical="center"/>
    </xf>
    <xf numFmtId="0" fontId="8" fillId="0" borderId="0" xfId="0" applyFont="1" applyFill="1"/>
    <xf numFmtId="0" fontId="81" fillId="0" borderId="0" xfId="0" applyFont="1"/>
    <xf numFmtId="0" fontId="66" fillId="0" borderId="122" xfId="0" applyFont="1" applyBorder="1" applyAlignment="1">
      <alignment horizontal="right"/>
    </xf>
    <xf numFmtId="0" fontId="66" fillId="0" borderId="123" xfId="0" applyFont="1" applyBorder="1"/>
    <xf numFmtId="0" fontId="66" fillId="0" borderId="125" xfId="0" applyFont="1" applyBorder="1"/>
    <xf numFmtId="0" fontId="66" fillId="0" borderId="127" xfId="0" applyFont="1" applyBorder="1"/>
    <xf numFmtId="0" fontId="66" fillId="0" borderId="128" xfId="0" applyFont="1" applyBorder="1" applyAlignment="1">
      <alignment horizontal="center" vertical="center"/>
    </xf>
    <xf numFmtId="0" fontId="66" fillId="0" borderId="130" xfId="0" applyFont="1" applyBorder="1" applyAlignment="1">
      <alignment horizontal="center" vertical="center"/>
    </xf>
    <xf numFmtId="0" fontId="65" fillId="0" borderId="0" xfId="0" applyFont="1" applyAlignment="1">
      <alignment horizontal="center" vertical="center"/>
    </xf>
    <xf numFmtId="3" fontId="65" fillId="0" borderId="128" xfId="0" applyNumberFormat="1" applyFont="1" applyBorder="1"/>
    <xf numFmtId="3" fontId="65" fillId="0" borderId="130" xfId="0" applyNumberFormat="1" applyFont="1" applyBorder="1"/>
    <xf numFmtId="3" fontId="65" fillId="0" borderId="0" xfId="0" applyNumberFormat="1" applyFont="1"/>
    <xf numFmtId="3" fontId="65" fillId="0" borderId="128" xfId="0" applyNumberFormat="1" applyFont="1" applyBorder="1" applyProtection="1">
      <protection locked="0"/>
    </xf>
    <xf numFmtId="3" fontId="8" fillId="0" borderId="128" xfId="0" applyNumberFormat="1" applyFont="1" applyBorder="1" applyProtection="1">
      <protection locked="0"/>
    </xf>
    <xf numFmtId="3" fontId="65" fillId="0" borderId="133" xfId="0" applyNumberFormat="1" applyFont="1" applyBorder="1"/>
    <xf numFmtId="3" fontId="4" fillId="0" borderId="133" xfId="0" applyNumberFormat="1" applyFont="1" applyBorder="1"/>
    <xf numFmtId="3" fontId="65" fillId="0" borderId="133" xfId="0" applyNumberFormat="1" applyFont="1" applyBorder="1" applyProtection="1">
      <protection locked="0"/>
    </xf>
    <xf numFmtId="3" fontId="4" fillId="0" borderId="133" xfId="0" applyNumberFormat="1" applyFont="1" applyBorder="1" applyProtection="1">
      <protection locked="0"/>
    </xf>
    <xf numFmtId="3" fontId="65" fillId="0" borderId="135" xfId="0" applyNumberFormat="1" applyFont="1" applyBorder="1"/>
    <xf numFmtId="0" fontId="82" fillId="0" borderId="0" xfId="0" applyFont="1"/>
    <xf numFmtId="0" fontId="83" fillId="0" borderId="0" xfId="0" applyFont="1"/>
    <xf numFmtId="0" fontId="7" fillId="0" borderId="0" xfId="0" applyFont="1" applyFill="1"/>
    <xf numFmtId="0" fontId="71" fillId="0" borderId="0" xfId="134" applyFont="1"/>
    <xf numFmtId="0" fontId="85" fillId="0" borderId="0" xfId="133" applyFont="1"/>
    <xf numFmtId="0" fontId="86" fillId="0" borderId="0" xfId="0" applyFont="1"/>
    <xf numFmtId="0" fontId="87" fillId="0" borderId="0" xfId="0" applyFont="1"/>
    <xf numFmtId="0" fontId="65" fillId="0" borderId="0" xfId="0" applyFont="1" applyFill="1" applyAlignment="1"/>
    <xf numFmtId="0" fontId="66" fillId="0" borderId="122" xfId="0" applyFont="1" applyFill="1" applyBorder="1" applyAlignment="1"/>
    <xf numFmtId="0" fontId="66" fillId="0" borderId="122" xfId="0" applyFont="1" applyBorder="1"/>
    <xf numFmtId="0" fontId="66" fillId="0" borderId="128" xfId="0" applyFont="1" applyBorder="1"/>
    <xf numFmtId="174" fontId="66" fillId="0" borderId="128" xfId="0" applyNumberFormat="1" applyFont="1" applyBorder="1"/>
    <xf numFmtId="174" fontId="66" fillId="0" borderId="130" xfId="0" applyNumberFormat="1" applyFont="1" applyBorder="1"/>
    <xf numFmtId="0" fontId="65" fillId="0" borderId="128" xfId="0" applyFont="1" applyBorder="1"/>
    <xf numFmtId="0" fontId="65" fillId="0" borderId="130" xfId="0" applyFont="1" applyBorder="1"/>
    <xf numFmtId="0" fontId="66" fillId="0" borderId="133" xfId="0" applyFont="1" applyBorder="1"/>
    <xf numFmtId="174" fontId="88" fillId="0" borderId="133" xfId="0" applyNumberFormat="1" applyFont="1" applyBorder="1"/>
    <xf numFmtId="0" fontId="65" fillId="0" borderId="133" xfId="0" applyFont="1" applyBorder="1"/>
    <xf numFmtId="0" fontId="65" fillId="0" borderId="135" xfId="0" applyFont="1" applyBorder="1"/>
    <xf numFmtId="0" fontId="89" fillId="0" borderId="0" xfId="0" applyFont="1"/>
    <xf numFmtId="0" fontId="88" fillId="0" borderId="0" xfId="0" applyFont="1"/>
    <xf numFmtId="174" fontId="88" fillId="0" borderId="0" xfId="0" applyNumberFormat="1" applyFont="1"/>
    <xf numFmtId="0" fontId="90" fillId="0" borderId="60" xfId="0" applyFont="1" applyBorder="1" applyAlignment="1" applyProtection="1">
      <protection locked="0"/>
    </xf>
    <xf numFmtId="0" fontId="90" fillId="0" borderId="0" xfId="0" applyFont="1"/>
    <xf numFmtId="0" fontId="91" fillId="0" borderId="0" xfId="0" applyFont="1"/>
    <xf numFmtId="0" fontId="93" fillId="0" borderId="0" xfId="133" applyFont="1"/>
    <xf numFmtId="0" fontId="8" fillId="0" borderId="0" xfId="0" applyFont="1" applyAlignment="1">
      <alignment horizontal="left" vertical="top" wrapText="1"/>
    </xf>
    <xf numFmtId="0" fontId="65" fillId="0" borderId="0" xfId="0" applyFont="1" applyAlignment="1">
      <alignment horizontal="left" vertical="top" wrapText="1"/>
    </xf>
    <xf numFmtId="0" fontId="8" fillId="0" borderId="0" xfId="0" applyFont="1" applyAlignment="1">
      <alignment vertical="center"/>
    </xf>
    <xf numFmtId="49" fontId="8" fillId="0" borderId="0" xfId="0" applyNumberFormat="1" applyFont="1" applyBorder="1" applyAlignment="1">
      <alignment vertical="center"/>
    </xf>
    <xf numFmtId="43" fontId="71" fillId="0" borderId="0" xfId="0" applyNumberFormat="1" applyFont="1"/>
    <xf numFmtId="43" fontId="71" fillId="0" borderId="128" xfId="0" applyNumberFormat="1" applyFont="1" applyBorder="1"/>
    <xf numFmtId="0" fontId="71" fillId="0" borderId="122" xfId="0" applyFont="1" applyBorder="1"/>
    <xf numFmtId="0" fontId="67" fillId="0" borderId="123" xfId="0" applyFont="1" applyBorder="1" applyAlignment="1">
      <alignment horizontal="center" vertical="center"/>
    </xf>
    <xf numFmtId="0" fontId="67" fillId="0" borderId="125" xfId="0" applyFont="1" applyBorder="1" applyAlignment="1">
      <alignment horizontal="center" vertical="center"/>
    </xf>
    <xf numFmtId="0" fontId="71" fillId="22" borderId="127" xfId="0" applyFont="1" applyFill="1" applyBorder="1"/>
    <xf numFmtId="43" fontId="71" fillId="0" borderId="130" xfId="0" applyNumberFormat="1" applyFont="1" applyBorder="1"/>
    <xf numFmtId="0" fontId="71" fillId="22" borderId="132" xfId="0" applyFont="1" applyFill="1" applyBorder="1"/>
    <xf numFmtId="43" fontId="71" fillId="0" borderId="133" xfId="0" applyNumberFormat="1" applyFont="1" applyBorder="1"/>
    <xf numFmtId="43" fontId="71" fillId="0" borderId="135" xfId="0" applyNumberFormat="1" applyFont="1" applyBorder="1"/>
    <xf numFmtId="0" fontId="3" fillId="0" borderId="0" xfId="0" applyFont="1" applyAlignment="1"/>
    <xf numFmtId="0" fontId="4" fillId="0" borderId="0" xfId="0" applyFont="1" applyFill="1" applyAlignment="1"/>
    <xf numFmtId="0" fontId="94" fillId="0" borderId="0" xfId="0" applyFont="1" applyAlignment="1">
      <alignment vertical="center"/>
    </xf>
    <xf numFmtId="0" fontId="8" fillId="0" borderId="0" xfId="0" applyFont="1" applyBorder="1" applyAlignment="1">
      <alignment horizontal="left" vertical="top" wrapText="1"/>
    </xf>
    <xf numFmtId="0" fontId="65" fillId="0" borderId="0" xfId="0" applyFont="1" applyAlignment="1">
      <alignment horizontal="left" vertical="top" wrapText="1"/>
    </xf>
    <xf numFmtId="0" fontId="7" fillId="0" borderId="0" xfId="0" applyFont="1" applyAlignment="1">
      <alignment horizontal="left" vertical="top" wrapText="1"/>
    </xf>
    <xf numFmtId="0" fontId="65" fillId="0" borderId="0" xfId="0" applyFont="1" applyFill="1" applyAlignment="1">
      <alignment horizontal="center"/>
    </xf>
    <xf numFmtId="0" fontId="92" fillId="0" borderId="0" xfId="0" applyFont="1" applyAlignment="1">
      <alignment horizontal="center" vertical="center"/>
    </xf>
    <xf numFmtId="0" fontId="45" fillId="0" borderId="0" xfId="0" applyFont="1" applyAlignment="1">
      <alignment horizontal="center" vertical="center" wrapText="1"/>
    </xf>
    <xf numFmtId="0" fontId="45" fillId="0" borderId="0" xfId="134" applyFont="1" applyAlignment="1">
      <alignment horizontal="center" vertical="center" wrapText="1"/>
    </xf>
    <xf numFmtId="0" fontId="50" fillId="0" borderId="32" xfId="0" applyFont="1" applyBorder="1" applyAlignment="1">
      <alignment horizontal="center" vertical="center" wrapText="1"/>
    </xf>
    <xf numFmtId="0" fontId="50" fillId="0" borderId="44" xfId="0" applyFont="1" applyBorder="1" applyAlignment="1">
      <alignment horizontal="center" vertical="center" wrapText="1"/>
    </xf>
    <xf numFmtId="0" fontId="50" fillId="0" borderId="68" xfId="0" applyFont="1" applyBorder="1" applyAlignment="1">
      <alignment horizontal="center" vertical="center" wrapText="1"/>
    </xf>
    <xf numFmtId="0" fontId="50" fillId="0" borderId="66" xfId="0" applyFont="1" applyBorder="1" applyAlignment="1">
      <alignment horizontal="center" vertical="center" wrapText="1"/>
    </xf>
    <xf numFmtId="0" fontId="50" fillId="0" borderId="4" xfId="0" applyFont="1" applyBorder="1" applyAlignment="1">
      <alignment horizontal="center" vertical="center" wrapText="1"/>
    </xf>
    <xf numFmtId="0" fontId="52" fillId="0" borderId="69" xfId="0" applyFont="1" applyBorder="1" applyAlignment="1">
      <alignment horizontal="center" vertical="center" wrapText="1"/>
    </xf>
    <xf numFmtId="0" fontId="52" fillId="0" borderId="67" xfId="0" applyFont="1" applyBorder="1" applyAlignment="1">
      <alignment horizontal="center" vertical="center" wrapText="1"/>
    </xf>
    <xf numFmtId="0" fontId="52" fillId="0" borderId="15" xfId="0" applyFont="1" applyBorder="1" applyAlignment="1">
      <alignment horizontal="center" vertical="center" wrapText="1"/>
    </xf>
    <xf numFmtId="0" fontId="67" fillId="0" borderId="68"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4" xfId="0" applyFont="1" applyFill="1" applyBorder="1" applyAlignment="1">
      <alignment horizontal="center" vertical="center" wrapText="1"/>
    </xf>
    <xf numFmtId="0" fontId="63" fillId="0" borderId="68" xfId="0" applyFont="1" applyFill="1" applyBorder="1" applyAlignment="1">
      <alignment horizontal="center" vertical="center" wrapText="1"/>
    </xf>
    <xf numFmtId="0" fontId="63" fillId="0" borderId="66" xfId="0" applyFont="1" applyFill="1" applyBorder="1" applyAlignment="1">
      <alignment horizontal="center" vertical="center" wrapText="1"/>
    </xf>
    <xf numFmtId="0" fontId="63" fillId="0" borderId="4" xfId="0" applyFont="1" applyFill="1" applyBorder="1" applyAlignment="1">
      <alignment horizontal="center" vertical="center" wrapText="1"/>
    </xf>
    <xf numFmtId="169" fontId="76" fillId="0" borderId="0" xfId="0" applyNumberFormat="1" applyFont="1" applyAlignment="1">
      <alignment horizontal="left" wrapText="1"/>
    </xf>
    <xf numFmtId="0" fontId="71" fillId="0" borderId="71" xfId="0" applyFont="1" applyBorder="1" applyAlignment="1">
      <alignment horizontal="center"/>
    </xf>
    <xf numFmtId="0" fontId="71" fillId="0" borderId="21" xfId="0" applyFont="1" applyBorder="1" applyAlignment="1">
      <alignment horizontal="center"/>
    </xf>
    <xf numFmtId="0" fontId="71" fillId="0" borderId="42" xfId="0" applyFont="1" applyBorder="1" applyAlignment="1">
      <alignment horizontal="center"/>
    </xf>
    <xf numFmtId="0" fontId="71" fillId="0" borderId="32" xfId="0" applyFont="1" applyBorder="1" applyAlignment="1">
      <alignment horizontal="center"/>
    </xf>
    <xf numFmtId="0" fontId="71" fillId="0" borderId="77" xfId="0" applyFont="1" applyBorder="1" applyAlignment="1">
      <alignment horizontal="center"/>
    </xf>
    <xf numFmtId="0" fontId="51" fillId="0" borderId="0" xfId="0" applyFont="1" applyAlignment="1">
      <alignment horizontal="left" vertical="center"/>
    </xf>
    <xf numFmtId="0" fontId="51" fillId="0" borderId="0" xfId="0" applyFont="1" applyAlignment="1">
      <alignment horizontal="left" wrapText="1"/>
    </xf>
    <xf numFmtId="165" fontId="71" fillId="0" borderId="89" xfId="2" applyNumberFormat="1" applyFont="1" applyFill="1" applyBorder="1" applyAlignment="1">
      <alignment horizontal="center" vertical="center"/>
    </xf>
    <xf numFmtId="165" fontId="71" fillId="0" borderId="92" xfId="2" applyNumberFormat="1" applyFont="1" applyFill="1" applyBorder="1" applyAlignment="1">
      <alignment horizontal="center" vertical="center"/>
    </xf>
    <xf numFmtId="165" fontId="71" fillId="0" borderId="84" xfId="2" applyNumberFormat="1" applyFont="1" applyFill="1" applyBorder="1" applyAlignment="1">
      <alignment horizontal="center" vertical="center"/>
    </xf>
    <xf numFmtId="49" fontId="2" fillId="0" borderId="0" xfId="0" applyNumberFormat="1" applyFont="1" applyAlignment="1">
      <alignment horizontal="left" vertical="top"/>
    </xf>
    <xf numFmtId="0" fontId="67" fillId="0" borderId="0" xfId="0" applyFont="1" applyAlignment="1">
      <alignment horizontal="center"/>
    </xf>
    <xf numFmtId="0" fontId="66" fillId="0" borderId="32" xfId="0" applyFont="1" applyBorder="1" applyAlignment="1">
      <alignment horizontal="center" vertical="center" wrapText="1"/>
    </xf>
    <xf numFmtId="0" fontId="66" fillId="0" borderId="40"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38" xfId="0" applyFont="1" applyBorder="1" applyAlignment="1">
      <alignment horizontal="center" vertical="center" wrapText="1"/>
    </xf>
    <xf numFmtId="0" fontId="59" fillId="0" borderId="41"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39" xfId="0" applyFont="1" applyBorder="1" applyAlignment="1">
      <alignment horizontal="center" vertical="center" wrapText="1"/>
    </xf>
    <xf numFmtId="0" fontId="66" fillId="0" borderId="68" xfId="0" applyFont="1" applyBorder="1" applyAlignment="1">
      <alignment horizontal="center" vertical="center" wrapText="1"/>
    </xf>
    <xf numFmtId="0" fontId="66" fillId="0" borderId="105" xfId="0" applyFont="1" applyBorder="1" applyAlignment="1">
      <alignment horizontal="center" vertical="center" wrapText="1"/>
    </xf>
  </cellXfs>
  <cellStyles count="138">
    <cellStyle name="20% - Accent1" xfId="3"/>
    <cellStyle name="20% - Accent2" xfId="4"/>
    <cellStyle name="20% - Accent3" xfId="5"/>
    <cellStyle name="20% - Accent4" xfId="6"/>
    <cellStyle name="20% - Accent5" xfId="7"/>
    <cellStyle name="20% - Accent6" xfId="8"/>
    <cellStyle name="40% - Accent1" xfId="9"/>
    <cellStyle name="40% - Accent2" xfId="10"/>
    <cellStyle name="40% - Accent3" xfId="11"/>
    <cellStyle name="40% - Accent4" xfId="12"/>
    <cellStyle name="40% - Accent5" xfId="13"/>
    <cellStyle name="40% - Accent6" xfId="14"/>
    <cellStyle name="60% - Accent1" xfId="15"/>
    <cellStyle name="60% - Accent2" xfId="16"/>
    <cellStyle name="60% - Accent3" xfId="17"/>
    <cellStyle name="60% - Accent4" xfId="18"/>
    <cellStyle name="60% - Accent5" xfId="19"/>
    <cellStyle name="60% - Accent6" xfId="20"/>
    <cellStyle name="6eme niveau" xfId="21"/>
    <cellStyle name="annee semestre" xfId="22"/>
    <cellStyle name="Bad" xfId="23"/>
    <cellStyle name="caché" xfId="24"/>
    <cellStyle name="Calculation" xfId="25"/>
    <cellStyle name="cell" xfId="26"/>
    <cellStyle name="Check Cell" xfId="27"/>
    <cellStyle name="column" xfId="28"/>
    <cellStyle name="Comma  [1]" xfId="29"/>
    <cellStyle name="Comma [0]" xfId="30"/>
    <cellStyle name="Comma [1]" xfId="31"/>
    <cellStyle name="Comma 2" xfId="136"/>
    <cellStyle name="Comma(0)" xfId="32"/>
    <cellStyle name="comma(1)" xfId="33"/>
    <cellStyle name="Comma(3)" xfId="34"/>
    <cellStyle name="Comma[0]" xfId="35"/>
    <cellStyle name="Comma[1]" xfId="36"/>
    <cellStyle name="Comma[2]__" xfId="37"/>
    <cellStyle name="Comma[3]" xfId="38"/>
    <cellStyle name="Comma0" xfId="39"/>
    <cellStyle name="Currency [0]" xfId="40"/>
    <cellStyle name="Currency0" xfId="41"/>
    <cellStyle name="Date" xfId="42"/>
    <cellStyle name="données" xfId="43"/>
    <cellStyle name="donnéesbord" xfId="44"/>
    <cellStyle name="En-tête 1" xfId="45"/>
    <cellStyle name="En-tête 2" xfId="46"/>
    <cellStyle name="Euro" xfId="47"/>
    <cellStyle name="Euro 2" xfId="48"/>
    <cellStyle name="Euro_2013 - Financement public-privé" xfId="49"/>
    <cellStyle name="Explanatory Text" xfId="50"/>
    <cellStyle name="Financier" xfId="51"/>
    <cellStyle name="Financier0" xfId="52"/>
    <cellStyle name="Fixed" xfId="53"/>
    <cellStyle name="Gd-titre" xfId="54"/>
    <cellStyle name="Good" xfId="55"/>
    <cellStyle name="Grey" xfId="56"/>
    <cellStyle name="Header1" xfId="57"/>
    <cellStyle name="Header2" xfId="58"/>
    <cellStyle name="Heading" xfId="59"/>
    <cellStyle name="Heading 1" xfId="60"/>
    <cellStyle name="Heading 2" xfId="61"/>
    <cellStyle name="Heading 3" xfId="62"/>
    <cellStyle name="Heading 4" xfId="63"/>
    <cellStyle name="Heading1" xfId="64"/>
    <cellStyle name="Heading2" xfId="65"/>
    <cellStyle name="Input" xfId="66"/>
    <cellStyle name="Input [yellow]" xfId="67"/>
    <cellStyle name="level3" xfId="68"/>
    <cellStyle name="Lien hypertexte" xfId="133" builtinId="8"/>
    <cellStyle name="Lien hypertexte 2" xfId="69"/>
    <cellStyle name="Linked Cell" xfId="70"/>
    <cellStyle name="Microsoft Excel found an error in the formula you entered. Do you want to accept the correction proposed below?_x000a__x000a_|_x000a__x000a_• To accept the correction, click Yes._x000a_• To close this message and correct the formula yourself, click No." xfId="71"/>
    <cellStyle name="Milliers" xfId="1" builtinId="3"/>
    <cellStyle name="Milliers 2" xfId="72"/>
    <cellStyle name="Milliers 2 2" xfId="73"/>
    <cellStyle name="Milliers 2 3" xfId="132"/>
    <cellStyle name="Milliers 3" xfId="74"/>
    <cellStyle name="Milliers 3 2" xfId="75"/>
    <cellStyle name="Milliers 4" xfId="76"/>
    <cellStyle name="Monétaire0" xfId="77"/>
    <cellStyle name="Motif" xfId="78"/>
    <cellStyle name="Motif 2" xfId="79"/>
    <cellStyle name="Neutral" xfId="80"/>
    <cellStyle name="Normal" xfId="0" builtinId="0"/>
    <cellStyle name="Normal - Style1" xfId="81"/>
    <cellStyle name="Normal 10" xfId="82"/>
    <cellStyle name="Normal 2" xfId="83"/>
    <cellStyle name="Normal 2 2" xfId="84"/>
    <cellStyle name="Normal 2 2 2" xfId="85"/>
    <cellStyle name="Normal 2 3" xfId="86"/>
    <cellStyle name="Normal 3" xfId="87"/>
    <cellStyle name="Normal 3 2" xfId="88"/>
    <cellStyle name="Normal 3 3" xfId="134"/>
    <cellStyle name="Normal 4" xfId="89"/>
    <cellStyle name="Normal 4 2" xfId="90"/>
    <cellStyle name="Normal 5" xfId="91"/>
    <cellStyle name="Normal 6" xfId="92"/>
    <cellStyle name="Normal 7" xfId="93"/>
    <cellStyle name="Normal 8" xfId="94"/>
    <cellStyle name="Normal 9" xfId="95"/>
    <cellStyle name="Normal-blank" xfId="96"/>
    <cellStyle name="Normal-bottom" xfId="97"/>
    <cellStyle name="Normal-center" xfId="98"/>
    <cellStyle name="Normal-droit" xfId="99"/>
    <cellStyle name="Normal-droite" xfId="100"/>
    <cellStyle name="Normale_GRC" xfId="101"/>
    <cellStyle name="Normal-top" xfId="102"/>
    <cellStyle name="Note" xfId="103"/>
    <cellStyle name="notes" xfId="104"/>
    <cellStyle name="Output" xfId="105"/>
    <cellStyle name="Percent [2]" xfId="106"/>
    <cellStyle name="Percent 2" xfId="137"/>
    <cellStyle name="Pourcentage" xfId="2" builtinId="5"/>
    <cellStyle name="Pourcentage 2" xfId="107"/>
    <cellStyle name="Pourcentage 2 2" xfId="108"/>
    <cellStyle name="Pourcentage 3" xfId="109"/>
    <cellStyle name="Pourcentage 3 2" xfId="135"/>
    <cellStyle name="Pourcentage 4" xfId="110"/>
    <cellStyle name="Pourcentage 5" xfId="111"/>
    <cellStyle name="Pourcentage 6" xfId="112"/>
    <cellStyle name="Pourcentage 7" xfId="113"/>
    <cellStyle name="Pourcentage 8" xfId="114"/>
    <cellStyle name="Pourcentage 9" xfId="115"/>
    <cellStyle name="semestre" xfId="116"/>
    <cellStyle name="Snorm" xfId="117"/>
    <cellStyle name="socxn" xfId="118"/>
    <cellStyle name="Ss-titre" xfId="119"/>
    <cellStyle name="Stub" xfId="120"/>
    <cellStyle name="Style 1" xfId="121"/>
    <cellStyle name="style1" xfId="122"/>
    <cellStyle name="tête chapitre" xfId="123"/>
    <cellStyle name="TEXT" xfId="124"/>
    <cellStyle name="Title" xfId="125"/>
    <cellStyle name="Top" xfId="126"/>
    <cellStyle name="Totals" xfId="127"/>
    <cellStyle name="Virgule fixe" xfId="128"/>
    <cellStyle name="Warning Text" xfId="129"/>
    <cellStyle name="Wrapped" xfId="130"/>
    <cellStyle name="標準_SOCX_JPN97" xfId="1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alcChain" Target="calcChain.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939683020391663E-2"/>
          <c:y val="2.7350223454381713E-2"/>
          <c:w val="0.87978270745003051"/>
          <c:h val="0.5811046296296295"/>
        </c:manualLayout>
      </c:layout>
      <c:lineChart>
        <c:grouping val="standard"/>
        <c:varyColors val="0"/>
        <c:ser>
          <c:idx val="0"/>
          <c:order val="0"/>
          <c:tx>
            <c:strRef>
              <c:f>'Fig 1.1'!$B$5</c:f>
              <c:strCache>
                <c:ptCount val="1"/>
                <c:pt idx="0">
                  <c:v>Projections : scénario central</c:v>
                </c:pt>
              </c:strCache>
            </c:strRef>
          </c:tx>
          <c:spPr>
            <a:ln w="38100">
              <a:solidFill>
                <a:schemeClr val="bg1">
                  <a:lumMod val="65000"/>
                </a:schemeClr>
              </a:solidFill>
            </a:ln>
          </c:spPr>
          <c:marker>
            <c:symbol val="none"/>
          </c:marker>
          <c:cat>
            <c:numRef>
              <c:f>'Fig 1.1'!$N$4:$AH$4</c:f>
              <c:numCache>
                <c:formatCode>General</c:formatCode>
                <c:ptCount val="21"/>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numCache>
            </c:numRef>
          </c:cat>
          <c:val>
            <c:numRef>
              <c:f>'Fig 1.1'!$N$5:$AH$5</c:f>
              <c:numCache>
                <c:formatCode>0.00</c:formatCode>
                <c:ptCount val="21"/>
                <c:pt idx="8">
                  <c:v>1.9888999999999999</c:v>
                </c:pt>
                <c:pt idx="9">
                  <c:v>2.0023</c:v>
                </c:pt>
                <c:pt idx="10">
                  <c:v>1.9614</c:v>
                </c:pt>
                <c:pt idx="11">
                  <c:v>1.95</c:v>
                </c:pt>
                <c:pt idx="12">
                  <c:v>1.95</c:v>
                </c:pt>
                <c:pt idx="13">
                  <c:v>1.95</c:v>
                </c:pt>
                <c:pt idx="14">
                  <c:v>1.95</c:v>
                </c:pt>
                <c:pt idx="15">
                  <c:v>1.95</c:v>
                </c:pt>
                <c:pt idx="16">
                  <c:v>1.95</c:v>
                </c:pt>
                <c:pt idx="17">
                  <c:v>1.95</c:v>
                </c:pt>
                <c:pt idx="18">
                  <c:v>1.95</c:v>
                </c:pt>
                <c:pt idx="19">
                  <c:v>1.95</c:v>
                </c:pt>
                <c:pt idx="20">
                  <c:v>1.95</c:v>
                </c:pt>
              </c:numCache>
            </c:numRef>
          </c:val>
          <c:smooth val="0"/>
        </c:ser>
        <c:ser>
          <c:idx val="1"/>
          <c:order val="1"/>
          <c:tx>
            <c:strRef>
              <c:f>'Fig 1.1'!$B$6</c:f>
              <c:strCache>
                <c:ptCount val="1"/>
                <c:pt idx="0">
                  <c:v>Projections : fécondité basse</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1.1'!$N$4:$AH$4</c:f>
              <c:numCache>
                <c:formatCode>General</c:formatCode>
                <c:ptCount val="21"/>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numCache>
            </c:numRef>
          </c:cat>
          <c:val>
            <c:numRef>
              <c:f>'Fig 1.1'!$N$6:$AH$6</c:f>
              <c:numCache>
                <c:formatCode>0.00</c:formatCode>
                <c:ptCount val="21"/>
                <c:pt idx="8">
                  <c:v>1.9888999999999999</c:v>
                </c:pt>
                <c:pt idx="9">
                  <c:v>2.0023</c:v>
                </c:pt>
                <c:pt idx="10">
                  <c:v>1.9614</c:v>
                </c:pt>
                <c:pt idx="11">
                  <c:v>1.9288000000000001</c:v>
                </c:pt>
                <c:pt idx="12">
                  <c:v>1.8968</c:v>
                </c:pt>
                <c:pt idx="13">
                  <c:v>1.8643000000000001</c:v>
                </c:pt>
                <c:pt idx="14">
                  <c:v>1.8327</c:v>
                </c:pt>
                <c:pt idx="15">
                  <c:v>1.8</c:v>
                </c:pt>
                <c:pt idx="16">
                  <c:v>1.8</c:v>
                </c:pt>
                <c:pt idx="17">
                  <c:v>1.8</c:v>
                </c:pt>
                <c:pt idx="18">
                  <c:v>1.8</c:v>
                </c:pt>
                <c:pt idx="19">
                  <c:v>1.8</c:v>
                </c:pt>
                <c:pt idx="20">
                  <c:v>1.8</c:v>
                </c:pt>
              </c:numCache>
            </c:numRef>
          </c:val>
          <c:smooth val="0"/>
        </c:ser>
        <c:ser>
          <c:idx val="2"/>
          <c:order val="2"/>
          <c:tx>
            <c:strRef>
              <c:f>'Fig 1.1'!$B$7</c:f>
              <c:strCache>
                <c:ptCount val="1"/>
                <c:pt idx="0">
                  <c:v>Projections : fécondité haute</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1.1'!$N$4:$AH$4</c:f>
              <c:numCache>
                <c:formatCode>General</c:formatCode>
                <c:ptCount val="21"/>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numCache>
            </c:numRef>
          </c:cat>
          <c:val>
            <c:numRef>
              <c:f>'Fig 1.1'!$N$7:$AH$7</c:f>
              <c:numCache>
                <c:formatCode>0.00</c:formatCode>
                <c:ptCount val="21"/>
                <c:pt idx="8">
                  <c:v>1.9888999999999999</c:v>
                </c:pt>
                <c:pt idx="9">
                  <c:v>2.0023</c:v>
                </c:pt>
                <c:pt idx="10">
                  <c:v>1.9614</c:v>
                </c:pt>
                <c:pt idx="11">
                  <c:v>1.9712000000000001</c:v>
                </c:pt>
                <c:pt idx="12">
                  <c:v>2.0032000000000001</c:v>
                </c:pt>
                <c:pt idx="13">
                  <c:v>2.0356999999999998</c:v>
                </c:pt>
                <c:pt idx="14">
                  <c:v>2.0672999999999999</c:v>
                </c:pt>
                <c:pt idx="15">
                  <c:v>2.1</c:v>
                </c:pt>
                <c:pt idx="16">
                  <c:v>2.1</c:v>
                </c:pt>
                <c:pt idx="17">
                  <c:v>2.1</c:v>
                </c:pt>
                <c:pt idx="18">
                  <c:v>2.1</c:v>
                </c:pt>
                <c:pt idx="19">
                  <c:v>2.1</c:v>
                </c:pt>
                <c:pt idx="20">
                  <c:v>2.1</c:v>
                </c:pt>
              </c:numCache>
            </c:numRef>
          </c:val>
          <c:smooth val="0"/>
        </c:ser>
        <c:ser>
          <c:idx val="4"/>
          <c:order val="3"/>
          <c:tx>
            <c:strRef>
              <c:f>'Fig 1.1'!$B$9</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dPt>
            <c:idx val="10"/>
            <c:bubble3D val="0"/>
          </c:dPt>
          <c:cat>
            <c:numRef>
              <c:f>'Fig 1.1'!$N$4:$AH$4</c:f>
              <c:numCache>
                <c:formatCode>General</c:formatCode>
                <c:ptCount val="21"/>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numCache>
            </c:numRef>
          </c:cat>
          <c:val>
            <c:numRef>
              <c:f>'Fig 1.1'!$N$9:$AH$9</c:f>
              <c:numCache>
                <c:formatCode>0.00</c:formatCode>
                <c:ptCount val="21"/>
                <c:pt idx="8">
                  <c:v>1.9880000000000002</c:v>
                </c:pt>
                <c:pt idx="9">
                  <c:v>1.9990000000000001</c:v>
                </c:pt>
                <c:pt idx="10">
                  <c:v>1.9550000000000001</c:v>
                </c:pt>
                <c:pt idx="11">
                  <c:v>1.925</c:v>
                </c:pt>
              </c:numCache>
            </c:numRef>
          </c:val>
          <c:smooth val="0"/>
        </c:ser>
        <c:ser>
          <c:idx val="3"/>
          <c:order val="4"/>
          <c:tx>
            <c:strRef>
              <c:f>'Fig 1.1'!$B$8</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numRef>
              <c:f>'Fig 1.1'!$N$4:$AH$4</c:f>
              <c:numCache>
                <c:formatCode>General</c:formatCode>
                <c:ptCount val="21"/>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numCache>
            </c:numRef>
          </c:cat>
          <c:val>
            <c:numRef>
              <c:f>'Fig 1.1'!$N$8:$AH$8</c:f>
              <c:numCache>
                <c:formatCode>0.00</c:formatCode>
                <c:ptCount val="21"/>
                <c:pt idx="0">
                  <c:v>1.9380000000000002</c:v>
                </c:pt>
                <c:pt idx="1">
                  <c:v>1.9969999999999999</c:v>
                </c:pt>
                <c:pt idx="2">
                  <c:v>1.9769999999999999</c:v>
                </c:pt>
                <c:pt idx="3">
                  <c:v>2.0069999999999997</c:v>
                </c:pt>
                <c:pt idx="4">
                  <c:v>2.004</c:v>
                </c:pt>
                <c:pt idx="5">
                  <c:v>2.0289999999999999</c:v>
                </c:pt>
                <c:pt idx="6">
                  <c:v>2.0099999999999998</c:v>
                </c:pt>
                <c:pt idx="7">
                  <c:v>2.008</c:v>
                </c:pt>
                <c:pt idx="8">
                  <c:v>1.9880000000000002</c:v>
                </c:pt>
              </c:numCache>
            </c:numRef>
          </c:val>
          <c:smooth val="0"/>
        </c:ser>
        <c:dLbls>
          <c:showLegendKey val="0"/>
          <c:showVal val="0"/>
          <c:showCatName val="0"/>
          <c:showSerName val="0"/>
          <c:showPercent val="0"/>
          <c:showBubbleSize val="0"/>
        </c:dLbls>
        <c:marker val="1"/>
        <c:smooth val="0"/>
        <c:axId val="112947968"/>
        <c:axId val="112950272"/>
      </c:lineChart>
      <c:catAx>
        <c:axId val="112947968"/>
        <c:scaling>
          <c:orientation val="minMax"/>
        </c:scaling>
        <c:delete val="0"/>
        <c:axPos val="b"/>
        <c:title>
          <c:tx>
            <c:rich>
              <a:bodyPr/>
              <a:lstStyle/>
              <a:p>
                <a:pPr>
                  <a:defRPr/>
                </a:pPr>
                <a:r>
                  <a:rPr lang="en-US"/>
                  <a:t>année</a:t>
                </a:r>
              </a:p>
            </c:rich>
          </c:tx>
          <c:layout>
            <c:manualLayout>
              <c:xMode val="edge"/>
              <c:yMode val="edge"/>
              <c:x val="0.87769659802140132"/>
              <c:y val="0.5283208855849284"/>
            </c:manualLayout>
          </c:layout>
          <c:overlay val="0"/>
        </c:title>
        <c:numFmt formatCode="General" sourceLinked="1"/>
        <c:majorTickMark val="out"/>
        <c:minorTickMark val="none"/>
        <c:tickLblPos val="nextTo"/>
        <c:txPr>
          <a:bodyPr/>
          <a:lstStyle/>
          <a:p>
            <a:pPr>
              <a:defRPr sz="900"/>
            </a:pPr>
            <a:endParaRPr lang="fr-FR"/>
          </a:p>
        </c:txPr>
        <c:crossAx val="112950272"/>
        <c:crosses val="autoZero"/>
        <c:auto val="1"/>
        <c:lblAlgn val="ctr"/>
        <c:lblOffset val="100"/>
        <c:tickLblSkip val="1"/>
        <c:noMultiLvlLbl val="0"/>
      </c:catAx>
      <c:valAx>
        <c:axId val="112950272"/>
        <c:scaling>
          <c:orientation val="minMax"/>
          <c:max val="2.15"/>
          <c:min val="1.7"/>
        </c:scaling>
        <c:delete val="0"/>
        <c:axPos val="l"/>
        <c:majorGridlines/>
        <c:numFmt formatCode="0.0" sourceLinked="0"/>
        <c:majorTickMark val="out"/>
        <c:minorTickMark val="none"/>
        <c:tickLblPos val="nextTo"/>
        <c:crossAx val="112947968"/>
        <c:crosses val="autoZero"/>
        <c:crossBetween val="between"/>
        <c:majorUnit val="0.1"/>
      </c:valAx>
    </c:plotArea>
    <c:legend>
      <c:legendPos val="b"/>
      <c:layout>
        <c:manualLayout>
          <c:xMode val="edge"/>
          <c:yMode val="edge"/>
          <c:x val="8.7959184397832218E-3"/>
          <c:y val="0.76788564814814841"/>
          <c:w val="0.9847323557958686"/>
          <c:h val="0.23211435185185186"/>
        </c:manualLayout>
      </c:layout>
      <c:overlay val="0"/>
      <c:txPr>
        <a:bodyPr/>
        <a:lstStyle/>
        <a:p>
          <a:pPr>
            <a:defRPr sz="1000"/>
          </a:pPr>
          <a:endParaRPr lang="fr-FR"/>
        </a:p>
      </c:txPr>
    </c:legend>
    <c:plotVisOnly val="1"/>
    <c:dispBlanksAs val="gap"/>
    <c:showDLblsOverMax val="0"/>
  </c:chart>
  <c:txPr>
    <a:bodyPr/>
    <a:lstStyle/>
    <a:p>
      <a:pPr>
        <a:defRPr>
          <a:latin typeface="+mn-lt"/>
          <a:cs typeface="Times New Roman" panose="02020603050405020304" pitchFamily="18" charset="0"/>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74888888888888"/>
          <c:y val="3.0754761904761906E-2"/>
          <c:w val="0.75799185185185192"/>
          <c:h val="0.60417847222222221"/>
        </c:manualLayout>
      </c:layout>
      <c:lineChart>
        <c:grouping val="standard"/>
        <c:varyColors val="0"/>
        <c:ser>
          <c:idx val="0"/>
          <c:order val="0"/>
          <c:tx>
            <c:v>Limitations sévères ou modérées, 55-59 ans</c:v>
          </c:tx>
          <c:spPr>
            <a:ln w="19050">
              <a:solidFill>
                <a:schemeClr val="tx1"/>
              </a:solidFill>
            </a:ln>
          </c:spPr>
          <c:marker>
            <c:symbol val="plus"/>
            <c:size val="5"/>
            <c:spPr>
              <a:noFill/>
              <a:ln>
                <a:solidFill>
                  <a:schemeClr val="tx1"/>
                </a:solidFill>
              </a:ln>
            </c:spPr>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0.3</c:v>
              </c:pt>
              <c:pt idx="1">
                <c:v>0.26</c:v>
              </c:pt>
              <c:pt idx="2">
                <c:v>0.23</c:v>
              </c:pt>
              <c:pt idx="3">
                <c:v>0.25</c:v>
              </c:pt>
              <c:pt idx="4">
                <c:v>0.27</c:v>
              </c:pt>
              <c:pt idx="5">
                <c:v>0.25</c:v>
              </c:pt>
              <c:pt idx="6">
                <c:v>0.27</c:v>
              </c:pt>
              <c:pt idx="7">
                <c:v>0.3</c:v>
              </c:pt>
              <c:pt idx="8">
                <c:v>0.26</c:v>
              </c:pt>
              <c:pt idx="9">
                <c:v>0.28000000000000003</c:v>
              </c:pt>
              <c:pt idx="10">
                <c:v>0.3</c:v>
              </c:pt>
            </c:numLit>
          </c:val>
          <c:smooth val="0"/>
        </c:ser>
        <c:ser>
          <c:idx val="1"/>
          <c:order val="1"/>
          <c:tx>
            <c:v>Limitations sévères ou modérées, 60-64 ans</c:v>
          </c:tx>
          <c:spPr>
            <a:ln w="15875">
              <a:solidFill>
                <a:schemeClr val="tx1"/>
              </a:solidFill>
              <a:prstDash val="solid"/>
            </a:ln>
          </c:spPr>
          <c:marker>
            <c:symbol val="diamond"/>
            <c:size val="4"/>
            <c:spPr>
              <a:solidFill>
                <a:schemeClr val="bg1"/>
              </a:solidFill>
              <a:ln>
                <a:solidFill>
                  <a:schemeClr val="tx1"/>
                </a:solidFill>
              </a:ln>
            </c:spPr>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0.33</c:v>
              </c:pt>
              <c:pt idx="1">
                <c:v>0.26</c:v>
              </c:pt>
              <c:pt idx="2">
                <c:v>0.28999999999999998</c:v>
              </c:pt>
              <c:pt idx="3">
                <c:v>0.28999999999999998</c:v>
              </c:pt>
              <c:pt idx="4">
                <c:v>0.28999999999999998</c:v>
              </c:pt>
              <c:pt idx="5">
                <c:v>0.28000000000000003</c:v>
              </c:pt>
              <c:pt idx="6">
                <c:v>0.28999999999999998</c:v>
              </c:pt>
              <c:pt idx="7">
                <c:v>0.27</c:v>
              </c:pt>
              <c:pt idx="8">
                <c:v>0.28999999999999998</c:v>
              </c:pt>
              <c:pt idx="9">
                <c:v>0.3</c:v>
              </c:pt>
              <c:pt idx="10">
                <c:v>0.28000000000000003</c:v>
              </c:pt>
            </c:numLit>
          </c:val>
          <c:smooth val="0"/>
        </c:ser>
        <c:ser>
          <c:idx val="2"/>
          <c:order val="2"/>
          <c:tx>
            <c:v>Limitations sévères ou modérées, 65-69 ans</c:v>
          </c:tx>
          <c:spPr>
            <a:ln w="22225">
              <a:solidFill>
                <a:schemeClr val="tx1"/>
              </a:solidFill>
              <a:prstDash val="solid"/>
            </a:ln>
          </c:spPr>
          <c:marker>
            <c:symbol val="none"/>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0.38</c:v>
              </c:pt>
              <c:pt idx="1">
                <c:v>0.33</c:v>
              </c:pt>
              <c:pt idx="2">
                <c:v>0.36</c:v>
              </c:pt>
              <c:pt idx="3">
                <c:v>0.34</c:v>
              </c:pt>
              <c:pt idx="4">
                <c:v>0.36</c:v>
              </c:pt>
              <c:pt idx="5">
                <c:v>0.35</c:v>
              </c:pt>
              <c:pt idx="6">
                <c:v>0.33</c:v>
              </c:pt>
              <c:pt idx="7">
                <c:v>0.33</c:v>
              </c:pt>
              <c:pt idx="8">
                <c:v>0.36</c:v>
              </c:pt>
              <c:pt idx="9">
                <c:v>0.32</c:v>
              </c:pt>
              <c:pt idx="10">
                <c:v>0.32</c:v>
              </c:pt>
            </c:numLit>
          </c:val>
          <c:smooth val="0"/>
        </c:ser>
        <c:ser>
          <c:idx val="3"/>
          <c:order val="3"/>
          <c:tx>
            <c:v>Limitations sévères, 55-59 ans</c:v>
          </c:tx>
          <c:spPr>
            <a:ln w="19050">
              <a:solidFill>
                <a:schemeClr val="bg1">
                  <a:lumMod val="65000"/>
                </a:schemeClr>
              </a:solidFill>
            </a:ln>
          </c:spPr>
          <c:marker>
            <c:symbol val="diamond"/>
            <c:size val="4"/>
            <c:spPr>
              <a:solidFill>
                <a:schemeClr val="bg1"/>
              </a:solidFill>
              <a:ln>
                <a:solidFill>
                  <a:schemeClr val="bg1">
                    <a:lumMod val="65000"/>
                  </a:schemeClr>
                </a:solidFill>
              </a:ln>
            </c:spPr>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0.11</c:v>
              </c:pt>
              <c:pt idx="1">
                <c:v>0.05</c:v>
              </c:pt>
              <c:pt idx="2">
                <c:v>0.06</c:v>
              </c:pt>
              <c:pt idx="3">
                <c:v>0.06</c:v>
              </c:pt>
              <c:pt idx="4">
                <c:v>0.09</c:v>
              </c:pt>
              <c:pt idx="5">
                <c:v>0.1</c:v>
              </c:pt>
              <c:pt idx="6">
                <c:v>0.11</c:v>
              </c:pt>
              <c:pt idx="7">
                <c:v>0.12</c:v>
              </c:pt>
              <c:pt idx="8">
                <c:v>0.1</c:v>
              </c:pt>
              <c:pt idx="9">
                <c:v>0.11</c:v>
              </c:pt>
              <c:pt idx="10">
                <c:v>0.11</c:v>
              </c:pt>
            </c:numLit>
          </c:val>
          <c:smooth val="0"/>
        </c:ser>
        <c:ser>
          <c:idx val="4"/>
          <c:order val="4"/>
          <c:tx>
            <c:v>Limitations sévères, 60-64 ans</c:v>
          </c:tx>
          <c:spPr>
            <a:ln w="19050">
              <a:solidFill>
                <a:schemeClr val="bg1">
                  <a:lumMod val="65000"/>
                </a:schemeClr>
              </a:solidFill>
            </a:ln>
          </c:spPr>
          <c:marker>
            <c:symbol val="plus"/>
            <c:size val="5"/>
            <c:spPr>
              <a:noFill/>
              <a:ln>
                <a:solidFill>
                  <a:schemeClr val="bg1">
                    <a:lumMod val="65000"/>
                  </a:schemeClr>
                </a:solidFill>
              </a:ln>
            </c:spPr>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0.09</c:v>
              </c:pt>
              <c:pt idx="1">
                <c:v>0.08</c:v>
              </c:pt>
              <c:pt idx="2">
                <c:v>0.06</c:v>
              </c:pt>
              <c:pt idx="3">
                <c:v>0.06</c:v>
              </c:pt>
              <c:pt idx="4">
                <c:v>0.1</c:v>
              </c:pt>
              <c:pt idx="5">
                <c:v>0.1</c:v>
              </c:pt>
              <c:pt idx="6">
                <c:v>0.1</c:v>
              </c:pt>
              <c:pt idx="7">
                <c:v>0.1</c:v>
              </c:pt>
              <c:pt idx="8">
                <c:v>0.1</c:v>
              </c:pt>
              <c:pt idx="9">
                <c:v>0.11</c:v>
              </c:pt>
              <c:pt idx="10">
                <c:v>0.1</c:v>
              </c:pt>
            </c:numLit>
          </c:val>
          <c:smooth val="0"/>
        </c:ser>
        <c:ser>
          <c:idx val="5"/>
          <c:order val="5"/>
          <c:tx>
            <c:v>Limitations sévères, 65-69 ans</c:v>
          </c:tx>
          <c:spPr>
            <a:ln w="22225">
              <a:solidFill>
                <a:schemeClr val="bg1">
                  <a:lumMod val="65000"/>
                </a:schemeClr>
              </a:solidFill>
            </a:ln>
          </c:spPr>
          <c:marker>
            <c:symbol val="none"/>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0.13</c:v>
              </c:pt>
              <c:pt idx="1">
                <c:v>0.09</c:v>
              </c:pt>
              <c:pt idx="2">
                <c:v>0.09</c:v>
              </c:pt>
              <c:pt idx="3">
                <c:v>0.09</c:v>
              </c:pt>
              <c:pt idx="4">
                <c:v>0.12</c:v>
              </c:pt>
              <c:pt idx="5">
                <c:v>0.12</c:v>
              </c:pt>
              <c:pt idx="6">
                <c:v>0.1</c:v>
              </c:pt>
              <c:pt idx="7">
                <c:v>0.09</c:v>
              </c:pt>
              <c:pt idx="8">
                <c:v>0.09</c:v>
              </c:pt>
              <c:pt idx="9">
                <c:v>0.1</c:v>
              </c:pt>
              <c:pt idx="10">
                <c:v>0.12</c:v>
              </c:pt>
            </c:numLit>
          </c:val>
          <c:smooth val="0"/>
        </c:ser>
        <c:dLbls>
          <c:showLegendKey val="0"/>
          <c:showVal val="0"/>
          <c:showCatName val="0"/>
          <c:showSerName val="0"/>
          <c:showPercent val="0"/>
          <c:showBubbleSize val="0"/>
        </c:dLbls>
        <c:marker val="1"/>
        <c:smooth val="0"/>
        <c:axId val="117557888"/>
        <c:axId val="117564160"/>
      </c:lineChart>
      <c:catAx>
        <c:axId val="117557888"/>
        <c:scaling>
          <c:orientation val="minMax"/>
        </c:scaling>
        <c:delete val="0"/>
        <c:axPos val="b"/>
        <c:title>
          <c:tx>
            <c:rich>
              <a:bodyPr/>
              <a:lstStyle/>
              <a:p>
                <a:pPr>
                  <a:defRPr/>
                </a:pPr>
                <a:r>
                  <a:rPr lang="en-US"/>
                  <a:t>année</a:t>
                </a:r>
              </a:p>
            </c:rich>
          </c:tx>
          <c:layout>
            <c:manualLayout>
              <c:xMode val="edge"/>
              <c:yMode val="edge"/>
              <c:x val="0.8328888888888889"/>
              <c:y val="0.55657777777777773"/>
            </c:manualLayout>
          </c:layout>
          <c:overlay val="0"/>
        </c:title>
        <c:numFmt formatCode="General" sourceLinked="1"/>
        <c:majorTickMark val="out"/>
        <c:minorTickMark val="none"/>
        <c:tickLblPos val="nextTo"/>
        <c:txPr>
          <a:bodyPr/>
          <a:lstStyle/>
          <a:p>
            <a:pPr>
              <a:defRPr sz="700"/>
            </a:pPr>
            <a:endParaRPr lang="fr-FR"/>
          </a:p>
        </c:txPr>
        <c:crossAx val="117564160"/>
        <c:crosses val="autoZero"/>
        <c:auto val="1"/>
        <c:lblAlgn val="ctr"/>
        <c:lblOffset val="100"/>
        <c:tickLblSkip val="1"/>
        <c:noMultiLvlLbl val="0"/>
      </c:catAx>
      <c:valAx>
        <c:axId val="117564160"/>
        <c:scaling>
          <c:orientation val="minMax"/>
          <c:max val="0.45"/>
          <c:min val="0"/>
        </c:scaling>
        <c:delete val="0"/>
        <c:axPos val="l"/>
        <c:majorGridlines/>
        <c:title>
          <c:tx>
            <c:rich>
              <a:bodyPr rot="-5400000" vert="horz"/>
              <a:lstStyle/>
              <a:p>
                <a:pPr>
                  <a:defRPr/>
                </a:pPr>
                <a:r>
                  <a:rPr lang="fr-FR"/>
                  <a:t>en % de</a:t>
                </a:r>
                <a:r>
                  <a:rPr lang="fr-FR" baseline="0"/>
                  <a:t> la classe d'âge</a:t>
                </a:r>
                <a:endParaRPr lang="fr-FR"/>
              </a:p>
            </c:rich>
          </c:tx>
          <c:layout>
            <c:manualLayout>
              <c:xMode val="edge"/>
              <c:yMode val="edge"/>
              <c:x val="0"/>
              <c:y val="0.10143370370370371"/>
            </c:manualLayout>
          </c:layout>
          <c:overlay val="0"/>
        </c:title>
        <c:numFmt formatCode="0%" sourceLinked="0"/>
        <c:majorTickMark val="out"/>
        <c:minorTickMark val="none"/>
        <c:tickLblPos val="nextTo"/>
        <c:crossAx val="117557888"/>
        <c:crosses val="autoZero"/>
        <c:crossBetween val="between"/>
        <c:majorUnit val="5.000000000000001E-2"/>
      </c:valAx>
    </c:plotArea>
    <c:legend>
      <c:legendPos val="b"/>
      <c:layout>
        <c:manualLayout>
          <c:xMode val="edge"/>
          <c:yMode val="edge"/>
          <c:x val="0"/>
          <c:y val="0.7224814814814815"/>
          <c:w val="0.97983148148148147"/>
          <c:h val="0.2728148148148147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74888888888888"/>
          <c:y val="3.0754761904761906E-2"/>
          <c:w val="0.75799185185185192"/>
          <c:h val="0.60417847222222221"/>
        </c:manualLayout>
      </c:layout>
      <c:lineChart>
        <c:grouping val="standard"/>
        <c:varyColors val="0"/>
        <c:ser>
          <c:idx val="0"/>
          <c:order val="0"/>
          <c:tx>
            <c:strRef>
              <c:f>'Fig 1.5'!$B$5</c:f>
              <c:strCache>
                <c:ptCount val="1"/>
                <c:pt idx="0">
                  <c:v>Limitations sévères ou modérées, 55-59 ans</c:v>
                </c:pt>
              </c:strCache>
            </c:strRef>
          </c:tx>
          <c:spPr>
            <a:ln w="19050">
              <a:solidFill>
                <a:schemeClr val="tx1"/>
              </a:solidFill>
            </a:ln>
          </c:spPr>
          <c:marker>
            <c:symbol val="plus"/>
            <c:size val="5"/>
            <c:spPr>
              <a:noFill/>
              <a:ln>
                <a:solidFill>
                  <a:schemeClr val="tx1"/>
                </a:solidFill>
              </a:ln>
            </c:spPr>
          </c:marker>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1.5'!$C$5:$N$5</c:f>
              <c:numCache>
                <c:formatCode>0%</c:formatCode>
                <c:ptCount val="12"/>
                <c:pt idx="0">
                  <c:v>0.27</c:v>
                </c:pt>
                <c:pt idx="1">
                  <c:v>0.27</c:v>
                </c:pt>
                <c:pt idx="2">
                  <c:v>0.28999999999999998</c:v>
                </c:pt>
                <c:pt idx="3">
                  <c:v>0.27</c:v>
                </c:pt>
                <c:pt idx="4">
                  <c:v>0.3</c:v>
                </c:pt>
                <c:pt idx="5">
                  <c:v>0.32</c:v>
                </c:pt>
                <c:pt idx="6">
                  <c:v>0.28999999999999998</c:v>
                </c:pt>
                <c:pt idx="7">
                  <c:v>0.33</c:v>
                </c:pt>
                <c:pt idx="8">
                  <c:v>0.33</c:v>
                </c:pt>
                <c:pt idx="9">
                  <c:v>0.28999999999999998</c:v>
                </c:pt>
                <c:pt idx="10">
                  <c:v>0.33</c:v>
                </c:pt>
                <c:pt idx="11">
                  <c:v>0.3464503790763282</c:v>
                </c:pt>
              </c:numCache>
            </c:numRef>
          </c:val>
          <c:smooth val="0"/>
        </c:ser>
        <c:ser>
          <c:idx val="1"/>
          <c:order val="1"/>
          <c:tx>
            <c:strRef>
              <c:f>'Fig 1.5'!$B$6</c:f>
              <c:strCache>
                <c:ptCount val="1"/>
                <c:pt idx="0">
                  <c:v>Limitations sévères ou modérées, 60-64 ans</c:v>
                </c:pt>
              </c:strCache>
            </c:strRef>
          </c:tx>
          <c:spPr>
            <a:ln w="15875">
              <a:solidFill>
                <a:schemeClr val="tx1"/>
              </a:solidFill>
              <a:prstDash val="solid"/>
            </a:ln>
          </c:spPr>
          <c:marker>
            <c:symbol val="diamond"/>
            <c:size val="4"/>
            <c:spPr>
              <a:solidFill>
                <a:schemeClr val="bg1"/>
              </a:solidFill>
              <a:ln>
                <a:solidFill>
                  <a:schemeClr val="tx1"/>
                </a:solidFill>
              </a:ln>
            </c:spPr>
          </c:marker>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1.5'!$C$6:$N$6</c:f>
              <c:numCache>
                <c:formatCode>0%</c:formatCode>
                <c:ptCount val="12"/>
                <c:pt idx="0">
                  <c:v>0.31</c:v>
                </c:pt>
                <c:pt idx="1">
                  <c:v>0.28999999999999998</c:v>
                </c:pt>
                <c:pt idx="2">
                  <c:v>0.3</c:v>
                </c:pt>
                <c:pt idx="3">
                  <c:v>0.28000000000000003</c:v>
                </c:pt>
                <c:pt idx="4">
                  <c:v>0.3</c:v>
                </c:pt>
                <c:pt idx="5">
                  <c:v>0.31</c:v>
                </c:pt>
                <c:pt idx="6">
                  <c:v>0.32</c:v>
                </c:pt>
                <c:pt idx="7">
                  <c:v>0.31</c:v>
                </c:pt>
                <c:pt idx="8">
                  <c:v>0.32</c:v>
                </c:pt>
                <c:pt idx="9">
                  <c:v>0.31</c:v>
                </c:pt>
                <c:pt idx="10">
                  <c:v>0.31</c:v>
                </c:pt>
                <c:pt idx="11">
                  <c:v>0.31550510445514596</c:v>
                </c:pt>
              </c:numCache>
            </c:numRef>
          </c:val>
          <c:smooth val="0"/>
        </c:ser>
        <c:ser>
          <c:idx val="2"/>
          <c:order val="2"/>
          <c:tx>
            <c:strRef>
              <c:f>'Fig 1.5'!$B$7</c:f>
              <c:strCache>
                <c:ptCount val="1"/>
                <c:pt idx="0">
                  <c:v>Limitations sévères ou modérées, 65-69 ans</c:v>
                </c:pt>
              </c:strCache>
            </c:strRef>
          </c:tx>
          <c:spPr>
            <a:ln w="22225">
              <a:solidFill>
                <a:schemeClr val="tx1"/>
              </a:solidFill>
              <a:prstDash val="solid"/>
            </a:ln>
          </c:spPr>
          <c:marker>
            <c:symbol val="none"/>
          </c:marker>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1.5'!$C$7:$N$7</c:f>
              <c:numCache>
                <c:formatCode>0%</c:formatCode>
                <c:ptCount val="12"/>
                <c:pt idx="0">
                  <c:v>0.4</c:v>
                </c:pt>
                <c:pt idx="1">
                  <c:v>0.39</c:v>
                </c:pt>
                <c:pt idx="2">
                  <c:v>0.39</c:v>
                </c:pt>
                <c:pt idx="3">
                  <c:v>0.37</c:v>
                </c:pt>
                <c:pt idx="4">
                  <c:v>0.37</c:v>
                </c:pt>
                <c:pt idx="5">
                  <c:v>0.38</c:v>
                </c:pt>
                <c:pt idx="6">
                  <c:v>0.36</c:v>
                </c:pt>
                <c:pt idx="7">
                  <c:v>0.34</c:v>
                </c:pt>
                <c:pt idx="8">
                  <c:v>0.32</c:v>
                </c:pt>
                <c:pt idx="9">
                  <c:v>0.34</c:v>
                </c:pt>
                <c:pt idx="10">
                  <c:v>0.33</c:v>
                </c:pt>
                <c:pt idx="11">
                  <c:v>0.3343280245476194</c:v>
                </c:pt>
              </c:numCache>
            </c:numRef>
          </c:val>
          <c:smooth val="0"/>
        </c:ser>
        <c:ser>
          <c:idx val="3"/>
          <c:order val="3"/>
          <c:tx>
            <c:strRef>
              <c:f>'Fig 1.5'!$B$8</c:f>
              <c:strCache>
                <c:ptCount val="1"/>
                <c:pt idx="0">
                  <c:v>Limitations sévères, 55-59 ans</c:v>
                </c:pt>
              </c:strCache>
            </c:strRef>
          </c:tx>
          <c:spPr>
            <a:ln w="19050">
              <a:solidFill>
                <a:schemeClr val="bg1">
                  <a:lumMod val="65000"/>
                </a:schemeClr>
              </a:solidFill>
            </a:ln>
          </c:spPr>
          <c:marker>
            <c:symbol val="diamond"/>
            <c:size val="4"/>
            <c:spPr>
              <a:solidFill>
                <a:schemeClr val="bg1"/>
              </a:solidFill>
              <a:ln>
                <a:solidFill>
                  <a:schemeClr val="bg1">
                    <a:lumMod val="65000"/>
                  </a:schemeClr>
                </a:solidFill>
              </a:ln>
            </c:spPr>
          </c:marker>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1.5'!$C$8:$N$8</c:f>
              <c:numCache>
                <c:formatCode>0%</c:formatCode>
                <c:ptCount val="12"/>
                <c:pt idx="0">
                  <c:v>7.0000000000000007E-2</c:v>
                </c:pt>
                <c:pt idx="1">
                  <c:v>7.0000000000000007E-2</c:v>
                </c:pt>
                <c:pt idx="2">
                  <c:v>7.0000000000000007E-2</c:v>
                </c:pt>
                <c:pt idx="3">
                  <c:v>0.06</c:v>
                </c:pt>
                <c:pt idx="4">
                  <c:v>0.09</c:v>
                </c:pt>
                <c:pt idx="5">
                  <c:v>0.11</c:v>
                </c:pt>
                <c:pt idx="6">
                  <c:v>0.11</c:v>
                </c:pt>
                <c:pt idx="7">
                  <c:v>0.12</c:v>
                </c:pt>
                <c:pt idx="8">
                  <c:v>0.11</c:v>
                </c:pt>
                <c:pt idx="9">
                  <c:v>0.11</c:v>
                </c:pt>
                <c:pt idx="10">
                  <c:v>0.13</c:v>
                </c:pt>
                <c:pt idx="11">
                  <c:v>0.1137491472619216</c:v>
                </c:pt>
              </c:numCache>
            </c:numRef>
          </c:val>
          <c:smooth val="0"/>
        </c:ser>
        <c:ser>
          <c:idx val="4"/>
          <c:order val="4"/>
          <c:tx>
            <c:strRef>
              <c:f>'Fig 1.5'!$B$9</c:f>
              <c:strCache>
                <c:ptCount val="1"/>
                <c:pt idx="0">
                  <c:v>Limitations sévères, 60-64 ans</c:v>
                </c:pt>
              </c:strCache>
            </c:strRef>
          </c:tx>
          <c:spPr>
            <a:ln w="19050">
              <a:solidFill>
                <a:schemeClr val="bg1">
                  <a:lumMod val="65000"/>
                </a:schemeClr>
              </a:solidFill>
            </a:ln>
          </c:spPr>
          <c:marker>
            <c:symbol val="plus"/>
            <c:size val="5"/>
            <c:spPr>
              <a:noFill/>
              <a:ln>
                <a:solidFill>
                  <a:schemeClr val="bg1">
                    <a:lumMod val="65000"/>
                  </a:schemeClr>
                </a:solidFill>
              </a:ln>
            </c:spPr>
          </c:marker>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1.5'!$C$9:$N$9</c:f>
              <c:numCache>
                <c:formatCode>0%</c:formatCode>
                <c:ptCount val="12"/>
                <c:pt idx="0">
                  <c:v>7.0000000000000007E-2</c:v>
                </c:pt>
                <c:pt idx="1">
                  <c:v>0.08</c:v>
                </c:pt>
                <c:pt idx="2">
                  <c:v>0.06</c:v>
                </c:pt>
                <c:pt idx="3">
                  <c:v>0.05</c:v>
                </c:pt>
                <c:pt idx="4">
                  <c:v>0.1</c:v>
                </c:pt>
                <c:pt idx="5">
                  <c:v>0.09</c:v>
                </c:pt>
                <c:pt idx="6">
                  <c:v>0.11</c:v>
                </c:pt>
                <c:pt idx="7">
                  <c:v>0.1</c:v>
                </c:pt>
                <c:pt idx="8">
                  <c:v>0.11</c:v>
                </c:pt>
                <c:pt idx="9">
                  <c:v>0.11</c:v>
                </c:pt>
                <c:pt idx="10">
                  <c:v>0.13</c:v>
                </c:pt>
                <c:pt idx="11">
                  <c:v>0.13056020368660284</c:v>
                </c:pt>
              </c:numCache>
            </c:numRef>
          </c:val>
          <c:smooth val="0"/>
        </c:ser>
        <c:ser>
          <c:idx val="5"/>
          <c:order val="5"/>
          <c:tx>
            <c:strRef>
              <c:f>'Fig 1.5'!$B$10</c:f>
              <c:strCache>
                <c:ptCount val="1"/>
                <c:pt idx="0">
                  <c:v>Limitations sévères, 65-69 ans</c:v>
                </c:pt>
              </c:strCache>
            </c:strRef>
          </c:tx>
          <c:spPr>
            <a:ln w="22225">
              <a:solidFill>
                <a:schemeClr val="bg1">
                  <a:lumMod val="65000"/>
                </a:schemeClr>
              </a:solidFill>
            </a:ln>
          </c:spPr>
          <c:marker>
            <c:symbol val="none"/>
          </c:marker>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1.5'!$C$10:$N$10</c:f>
              <c:numCache>
                <c:formatCode>0%</c:formatCode>
                <c:ptCount val="12"/>
                <c:pt idx="0">
                  <c:v>0.12</c:v>
                </c:pt>
                <c:pt idx="1">
                  <c:v>0.1</c:v>
                </c:pt>
                <c:pt idx="2">
                  <c:v>0.08</c:v>
                </c:pt>
                <c:pt idx="3">
                  <c:v>0.09</c:v>
                </c:pt>
                <c:pt idx="4">
                  <c:v>0.12</c:v>
                </c:pt>
                <c:pt idx="5">
                  <c:v>0.13</c:v>
                </c:pt>
                <c:pt idx="6">
                  <c:v>0.13</c:v>
                </c:pt>
                <c:pt idx="7">
                  <c:v>0.11</c:v>
                </c:pt>
                <c:pt idx="8">
                  <c:v>0.11</c:v>
                </c:pt>
                <c:pt idx="9">
                  <c:v>0.12</c:v>
                </c:pt>
                <c:pt idx="10">
                  <c:v>0.11</c:v>
                </c:pt>
                <c:pt idx="11">
                  <c:v>0.1167506394684469</c:v>
                </c:pt>
              </c:numCache>
            </c:numRef>
          </c:val>
          <c:smooth val="0"/>
        </c:ser>
        <c:dLbls>
          <c:showLegendKey val="0"/>
          <c:showVal val="0"/>
          <c:showCatName val="0"/>
          <c:showSerName val="0"/>
          <c:showPercent val="0"/>
          <c:showBubbleSize val="0"/>
        </c:dLbls>
        <c:marker val="1"/>
        <c:smooth val="0"/>
        <c:axId val="117875456"/>
        <c:axId val="117877376"/>
      </c:lineChart>
      <c:catAx>
        <c:axId val="117875456"/>
        <c:scaling>
          <c:orientation val="minMax"/>
        </c:scaling>
        <c:delete val="0"/>
        <c:axPos val="b"/>
        <c:title>
          <c:tx>
            <c:rich>
              <a:bodyPr/>
              <a:lstStyle/>
              <a:p>
                <a:pPr>
                  <a:defRPr/>
                </a:pPr>
                <a:r>
                  <a:rPr lang="en-US"/>
                  <a:t>année</a:t>
                </a:r>
              </a:p>
            </c:rich>
          </c:tx>
          <c:layout>
            <c:manualLayout>
              <c:xMode val="edge"/>
              <c:yMode val="edge"/>
              <c:x val="0.8328888888888889"/>
              <c:y val="0.55657777777777773"/>
            </c:manualLayout>
          </c:layout>
          <c:overlay val="0"/>
        </c:title>
        <c:numFmt formatCode="General" sourceLinked="1"/>
        <c:majorTickMark val="out"/>
        <c:minorTickMark val="none"/>
        <c:tickLblPos val="nextTo"/>
        <c:txPr>
          <a:bodyPr/>
          <a:lstStyle/>
          <a:p>
            <a:pPr>
              <a:defRPr sz="700"/>
            </a:pPr>
            <a:endParaRPr lang="fr-FR"/>
          </a:p>
        </c:txPr>
        <c:crossAx val="117877376"/>
        <c:crosses val="autoZero"/>
        <c:auto val="1"/>
        <c:lblAlgn val="ctr"/>
        <c:lblOffset val="100"/>
        <c:tickLblSkip val="1"/>
        <c:noMultiLvlLbl val="0"/>
      </c:catAx>
      <c:valAx>
        <c:axId val="117877376"/>
        <c:scaling>
          <c:orientation val="minMax"/>
          <c:max val="0.45"/>
          <c:min val="0"/>
        </c:scaling>
        <c:delete val="0"/>
        <c:axPos val="l"/>
        <c:majorGridlines/>
        <c:title>
          <c:tx>
            <c:rich>
              <a:bodyPr rot="-5400000" vert="horz"/>
              <a:lstStyle/>
              <a:p>
                <a:pPr>
                  <a:defRPr/>
                </a:pPr>
                <a:r>
                  <a:rPr lang="fr-FR"/>
                  <a:t>en % de</a:t>
                </a:r>
                <a:r>
                  <a:rPr lang="fr-FR" baseline="0"/>
                  <a:t> la classe d'âge</a:t>
                </a:r>
                <a:endParaRPr lang="fr-FR"/>
              </a:p>
            </c:rich>
          </c:tx>
          <c:layout>
            <c:manualLayout>
              <c:xMode val="edge"/>
              <c:yMode val="edge"/>
              <c:x val="0"/>
              <c:y val="0.10143370370370371"/>
            </c:manualLayout>
          </c:layout>
          <c:overlay val="0"/>
        </c:title>
        <c:numFmt formatCode="0%" sourceLinked="0"/>
        <c:majorTickMark val="out"/>
        <c:minorTickMark val="none"/>
        <c:tickLblPos val="nextTo"/>
        <c:crossAx val="117875456"/>
        <c:crosses val="autoZero"/>
        <c:crossBetween val="between"/>
        <c:majorUnit val="5.000000000000001E-2"/>
      </c:valAx>
    </c:plotArea>
    <c:legend>
      <c:legendPos val="b"/>
      <c:layout>
        <c:manualLayout>
          <c:xMode val="edge"/>
          <c:yMode val="edge"/>
          <c:x val="0"/>
          <c:y val="0.7224814814814815"/>
          <c:w val="0.97983148148148147"/>
          <c:h val="0.2728148148148147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74888888888888"/>
          <c:y val="3.0754761904761906E-2"/>
          <c:w val="0.75799185185185192"/>
          <c:h val="0.60417847222222221"/>
        </c:manualLayout>
      </c:layout>
      <c:lineChart>
        <c:grouping val="standard"/>
        <c:varyColors val="0"/>
        <c:ser>
          <c:idx val="0"/>
          <c:order val="0"/>
          <c:tx>
            <c:strRef>
              <c:f>'Fig 1.5'!$B$12</c:f>
              <c:strCache>
                <c:ptCount val="1"/>
                <c:pt idx="0">
                  <c:v>Limitations sévères ou modérées, 55-59 ans</c:v>
                </c:pt>
              </c:strCache>
            </c:strRef>
          </c:tx>
          <c:spPr>
            <a:ln w="19050">
              <a:solidFill>
                <a:schemeClr val="tx1"/>
              </a:solidFill>
            </a:ln>
          </c:spPr>
          <c:marker>
            <c:symbol val="plus"/>
            <c:size val="5"/>
            <c:spPr>
              <a:noFill/>
              <a:ln>
                <a:solidFill>
                  <a:schemeClr val="tx1"/>
                </a:solidFill>
              </a:ln>
            </c:spPr>
          </c:marker>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1.5'!$C$12:$N$12</c:f>
              <c:numCache>
                <c:formatCode>0%</c:formatCode>
                <c:ptCount val="12"/>
                <c:pt idx="0">
                  <c:v>0.3</c:v>
                </c:pt>
                <c:pt idx="1">
                  <c:v>0.26</c:v>
                </c:pt>
                <c:pt idx="2">
                  <c:v>0.23</c:v>
                </c:pt>
                <c:pt idx="3">
                  <c:v>0.25</c:v>
                </c:pt>
                <c:pt idx="4">
                  <c:v>0.27</c:v>
                </c:pt>
                <c:pt idx="5">
                  <c:v>0.25</c:v>
                </c:pt>
                <c:pt idx="6">
                  <c:v>0.27</c:v>
                </c:pt>
                <c:pt idx="7">
                  <c:v>0.3</c:v>
                </c:pt>
                <c:pt idx="8">
                  <c:v>0.26</c:v>
                </c:pt>
                <c:pt idx="9">
                  <c:v>0.28000000000000003</c:v>
                </c:pt>
                <c:pt idx="10">
                  <c:v>0.3</c:v>
                </c:pt>
                <c:pt idx="11">
                  <c:v>0.29061489782650018</c:v>
                </c:pt>
              </c:numCache>
            </c:numRef>
          </c:val>
          <c:smooth val="0"/>
        </c:ser>
        <c:ser>
          <c:idx val="1"/>
          <c:order val="1"/>
          <c:tx>
            <c:strRef>
              <c:f>'Fig 1.5'!$B$13</c:f>
              <c:strCache>
                <c:ptCount val="1"/>
                <c:pt idx="0">
                  <c:v>Limitations sévères ou modérées, 60-64 ans</c:v>
                </c:pt>
              </c:strCache>
            </c:strRef>
          </c:tx>
          <c:spPr>
            <a:ln w="15875">
              <a:solidFill>
                <a:schemeClr val="tx1"/>
              </a:solidFill>
              <a:prstDash val="solid"/>
            </a:ln>
          </c:spPr>
          <c:marker>
            <c:symbol val="diamond"/>
            <c:size val="4"/>
            <c:spPr>
              <a:solidFill>
                <a:schemeClr val="bg1"/>
              </a:solidFill>
              <a:ln>
                <a:solidFill>
                  <a:schemeClr val="tx1"/>
                </a:solidFill>
              </a:ln>
            </c:spPr>
          </c:marker>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1.5'!$C$13:$N$13</c:f>
              <c:numCache>
                <c:formatCode>0%</c:formatCode>
                <c:ptCount val="12"/>
                <c:pt idx="0">
                  <c:v>0.33</c:v>
                </c:pt>
                <c:pt idx="1">
                  <c:v>0.26</c:v>
                </c:pt>
                <c:pt idx="2">
                  <c:v>0.28999999999999998</c:v>
                </c:pt>
                <c:pt idx="3">
                  <c:v>0.28999999999999998</c:v>
                </c:pt>
                <c:pt idx="4">
                  <c:v>0.28999999999999998</c:v>
                </c:pt>
                <c:pt idx="5">
                  <c:v>0.28000000000000003</c:v>
                </c:pt>
                <c:pt idx="6">
                  <c:v>0.28999999999999998</c:v>
                </c:pt>
                <c:pt idx="7">
                  <c:v>0.27</c:v>
                </c:pt>
                <c:pt idx="8">
                  <c:v>0.28999999999999998</c:v>
                </c:pt>
                <c:pt idx="9">
                  <c:v>0.3</c:v>
                </c:pt>
                <c:pt idx="10">
                  <c:v>0.28000000000000003</c:v>
                </c:pt>
                <c:pt idx="11">
                  <c:v>0.31383336831495368</c:v>
                </c:pt>
              </c:numCache>
            </c:numRef>
          </c:val>
          <c:smooth val="0"/>
        </c:ser>
        <c:ser>
          <c:idx val="2"/>
          <c:order val="2"/>
          <c:tx>
            <c:strRef>
              <c:f>'Fig 1.5'!$B$14</c:f>
              <c:strCache>
                <c:ptCount val="1"/>
                <c:pt idx="0">
                  <c:v>Limitations sévères ou modérées, 65-69 ans</c:v>
                </c:pt>
              </c:strCache>
            </c:strRef>
          </c:tx>
          <c:spPr>
            <a:ln w="22225">
              <a:solidFill>
                <a:schemeClr val="tx1"/>
              </a:solidFill>
              <a:prstDash val="solid"/>
            </a:ln>
          </c:spPr>
          <c:marker>
            <c:symbol val="none"/>
          </c:marker>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1.5'!$C$14:$N$14</c:f>
              <c:numCache>
                <c:formatCode>0%</c:formatCode>
                <c:ptCount val="12"/>
                <c:pt idx="0">
                  <c:v>0.38</c:v>
                </c:pt>
                <c:pt idx="1">
                  <c:v>0.33</c:v>
                </c:pt>
                <c:pt idx="2">
                  <c:v>0.36</c:v>
                </c:pt>
                <c:pt idx="3">
                  <c:v>0.34</c:v>
                </c:pt>
                <c:pt idx="4">
                  <c:v>0.36</c:v>
                </c:pt>
                <c:pt idx="5">
                  <c:v>0.35</c:v>
                </c:pt>
                <c:pt idx="6">
                  <c:v>0.33</c:v>
                </c:pt>
                <c:pt idx="7">
                  <c:v>0.33</c:v>
                </c:pt>
                <c:pt idx="8">
                  <c:v>0.36</c:v>
                </c:pt>
                <c:pt idx="9">
                  <c:v>0.32</c:v>
                </c:pt>
                <c:pt idx="10">
                  <c:v>0.32</c:v>
                </c:pt>
                <c:pt idx="11">
                  <c:v>0.30465711967108589</c:v>
                </c:pt>
              </c:numCache>
            </c:numRef>
          </c:val>
          <c:smooth val="0"/>
        </c:ser>
        <c:ser>
          <c:idx val="3"/>
          <c:order val="3"/>
          <c:tx>
            <c:strRef>
              <c:f>'Fig 1.5'!$B$15</c:f>
              <c:strCache>
                <c:ptCount val="1"/>
                <c:pt idx="0">
                  <c:v>Limitations sévères, 55-59 ans</c:v>
                </c:pt>
              </c:strCache>
            </c:strRef>
          </c:tx>
          <c:spPr>
            <a:ln w="19050">
              <a:solidFill>
                <a:schemeClr val="bg1">
                  <a:lumMod val="65000"/>
                </a:schemeClr>
              </a:solidFill>
            </a:ln>
          </c:spPr>
          <c:marker>
            <c:symbol val="diamond"/>
            <c:size val="4"/>
            <c:spPr>
              <a:solidFill>
                <a:schemeClr val="bg1"/>
              </a:solidFill>
              <a:ln>
                <a:solidFill>
                  <a:schemeClr val="bg1">
                    <a:lumMod val="65000"/>
                  </a:schemeClr>
                </a:solidFill>
              </a:ln>
            </c:spPr>
          </c:marker>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1.5'!$C$15:$N$15</c:f>
              <c:numCache>
                <c:formatCode>0%</c:formatCode>
                <c:ptCount val="12"/>
                <c:pt idx="0">
                  <c:v>0.11</c:v>
                </c:pt>
                <c:pt idx="1">
                  <c:v>0.05</c:v>
                </c:pt>
                <c:pt idx="2">
                  <c:v>0.06</c:v>
                </c:pt>
                <c:pt idx="3">
                  <c:v>0.06</c:v>
                </c:pt>
                <c:pt idx="4">
                  <c:v>0.09</c:v>
                </c:pt>
                <c:pt idx="5">
                  <c:v>0.1</c:v>
                </c:pt>
                <c:pt idx="6">
                  <c:v>0.11</c:v>
                </c:pt>
                <c:pt idx="7">
                  <c:v>0.12</c:v>
                </c:pt>
                <c:pt idx="8">
                  <c:v>0.1</c:v>
                </c:pt>
                <c:pt idx="9">
                  <c:v>0.11</c:v>
                </c:pt>
                <c:pt idx="10">
                  <c:v>0.11</c:v>
                </c:pt>
                <c:pt idx="11">
                  <c:v>0.12000082635649691</c:v>
                </c:pt>
              </c:numCache>
            </c:numRef>
          </c:val>
          <c:smooth val="0"/>
        </c:ser>
        <c:ser>
          <c:idx val="4"/>
          <c:order val="4"/>
          <c:tx>
            <c:strRef>
              <c:f>'Fig 1.5'!$B$16</c:f>
              <c:strCache>
                <c:ptCount val="1"/>
                <c:pt idx="0">
                  <c:v>Limitations sévères, 60-64 ans</c:v>
                </c:pt>
              </c:strCache>
            </c:strRef>
          </c:tx>
          <c:spPr>
            <a:ln w="19050">
              <a:solidFill>
                <a:schemeClr val="bg1">
                  <a:lumMod val="65000"/>
                </a:schemeClr>
              </a:solidFill>
            </a:ln>
          </c:spPr>
          <c:marker>
            <c:symbol val="plus"/>
            <c:size val="5"/>
            <c:spPr>
              <a:noFill/>
              <a:ln>
                <a:solidFill>
                  <a:schemeClr val="bg1">
                    <a:lumMod val="65000"/>
                  </a:schemeClr>
                </a:solidFill>
              </a:ln>
            </c:spPr>
          </c:marker>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1.5'!$C$16:$N$16</c:f>
              <c:numCache>
                <c:formatCode>0%</c:formatCode>
                <c:ptCount val="12"/>
                <c:pt idx="0">
                  <c:v>0.09</c:v>
                </c:pt>
                <c:pt idx="1">
                  <c:v>0.08</c:v>
                </c:pt>
                <c:pt idx="2">
                  <c:v>0.06</c:v>
                </c:pt>
                <c:pt idx="3">
                  <c:v>0.06</c:v>
                </c:pt>
                <c:pt idx="4">
                  <c:v>0.1</c:v>
                </c:pt>
                <c:pt idx="5">
                  <c:v>0.1</c:v>
                </c:pt>
                <c:pt idx="6">
                  <c:v>0.1</c:v>
                </c:pt>
                <c:pt idx="7">
                  <c:v>0.1</c:v>
                </c:pt>
                <c:pt idx="8">
                  <c:v>0.1</c:v>
                </c:pt>
                <c:pt idx="9">
                  <c:v>0.11</c:v>
                </c:pt>
                <c:pt idx="10">
                  <c:v>0.1</c:v>
                </c:pt>
                <c:pt idx="11">
                  <c:v>8.5586096733708039E-2</c:v>
                </c:pt>
              </c:numCache>
            </c:numRef>
          </c:val>
          <c:smooth val="0"/>
        </c:ser>
        <c:ser>
          <c:idx val="5"/>
          <c:order val="5"/>
          <c:tx>
            <c:strRef>
              <c:f>'Fig 1.5'!$B$17</c:f>
              <c:strCache>
                <c:ptCount val="1"/>
                <c:pt idx="0">
                  <c:v>Limitations sévères, 65-69 ans</c:v>
                </c:pt>
              </c:strCache>
            </c:strRef>
          </c:tx>
          <c:spPr>
            <a:ln w="22225">
              <a:solidFill>
                <a:schemeClr val="bg1">
                  <a:lumMod val="65000"/>
                </a:schemeClr>
              </a:solidFill>
            </a:ln>
          </c:spPr>
          <c:marker>
            <c:symbol val="none"/>
          </c:marker>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1.5'!$C$17:$N$17</c:f>
              <c:numCache>
                <c:formatCode>0%</c:formatCode>
                <c:ptCount val="12"/>
                <c:pt idx="0">
                  <c:v>0.13</c:v>
                </c:pt>
                <c:pt idx="1">
                  <c:v>0.09</c:v>
                </c:pt>
                <c:pt idx="2">
                  <c:v>0.09</c:v>
                </c:pt>
                <c:pt idx="3">
                  <c:v>0.09</c:v>
                </c:pt>
                <c:pt idx="4">
                  <c:v>0.12</c:v>
                </c:pt>
                <c:pt idx="5">
                  <c:v>0.12</c:v>
                </c:pt>
                <c:pt idx="6">
                  <c:v>0.1</c:v>
                </c:pt>
                <c:pt idx="7">
                  <c:v>0.09</c:v>
                </c:pt>
                <c:pt idx="8">
                  <c:v>0.09</c:v>
                </c:pt>
                <c:pt idx="9">
                  <c:v>0.1</c:v>
                </c:pt>
                <c:pt idx="10">
                  <c:v>0.12</c:v>
                </c:pt>
                <c:pt idx="11">
                  <c:v>0.11161017095890902</c:v>
                </c:pt>
              </c:numCache>
            </c:numRef>
          </c:val>
          <c:smooth val="0"/>
        </c:ser>
        <c:dLbls>
          <c:showLegendKey val="0"/>
          <c:showVal val="0"/>
          <c:showCatName val="0"/>
          <c:showSerName val="0"/>
          <c:showPercent val="0"/>
          <c:showBubbleSize val="0"/>
        </c:dLbls>
        <c:marker val="1"/>
        <c:smooth val="0"/>
        <c:axId val="118184576"/>
        <c:axId val="118207232"/>
      </c:lineChart>
      <c:catAx>
        <c:axId val="118184576"/>
        <c:scaling>
          <c:orientation val="minMax"/>
        </c:scaling>
        <c:delete val="0"/>
        <c:axPos val="b"/>
        <c:title>
          <c:tx>
            <c:rich>
              <a:bodyPr/>
              <a:lstStyle/>
              <a:p>
                <a:pPr>
                  <a:defRPr/>
                </a:pPr>
                <a:r>
                  <a:rPr lang="en-US"/>
                  <a:t>année</a:t>
                </a:r>
              </a:p>
            </c:rich>
          </c:tx>
          <c:layout>
            <c:manualLayout>
              <c:xMode val="edge"/>
              <c:yMode val="edge"/>
              <c:x val="0.8328888888888889"/>
              <c:y val="0.55657777777777773"/>
            </c:manualLayout>
          </c:layout>
          <c:overlay val="0"/>
        </c:title>
        <c:numFmt formatCode="General" sourceLinked="1"/>
        <c:majorTickMark val="out"/>
        <c:minorTickMark val="none"/>
        <c:tickLblPos val="nextTo"/>
        <c:txPr>
          <a:bodyPr/>
          <a:lstStyle/>
          <a:p>
            <a:pPr>
              <a:defRPr sz="700"/>
            </a:pPr>
            <a:endParaRPr lang="fr-FR"/>
          </a:p>
        </c:txPr>
        <c:crossAx val="118207232"/>
        <c:crosses val="autoZero"/>
        <c:auto val="1"/>
        <c:lblAlgn val="ctr"/>
        <c:lblOffset val="100"/>
        <c:tickLblSkip val="1"/>
        <c:noMultiLvlLbl val="0"/>
      </c:catAx>
      <c:valAx>
        <c:axId val="118207232"/>
        <c:scaling>
          <c:orientation val="minMax"/>
          <c:max val="0.45"/>
          <c:min val="0"/>
        </c:scaling>
        <c:delete val="0"/>
        <c:axPos val="l"/>
        <c:majorGridlines/>
        <c:title>
          <c:tx>
            <c:rich>
              <a:bodyPr rot="-5400000" vert="horz"/>
              <a:lstStyle/>
              <a:p>
                <a:pPr>
                  <a:defRPr/>
                </a:pPr>
                <a:r>
                  <a:rPr lang="fr-FR"/>
                  <a:t>en % de</a:t>
                </a:r>
                <a:r>
                  <a:rPr lang="fr-FR" baseline="0"/>
                  <a:t> la classe d'âge</a:t>
                </a:r>
                <a:endParaRPr lang="fr-FR"/>
              </a:p>
            </c:rich>
          </c:tx>
          <c:layout>
            <c:manualLayout>
              <c:xMode val="edge"/>
              <c:yMode val="edge"/>
              <c:x val="0"/>
              <c:y val="0.10143370370370371"/>
            </c:manualLayout>
          </c:layout>
          <c:overlay val="0"/>
        </c:title>
        <c:numFmt formatCode="0%" sourceLinked="0"/>
        <c:majorTickMark val="out"/>
        <c:minorTickMark val="none"/>
        <c:tickLblPos val="nextTo"/>
        <c:crossAx val="118184576"/>
        <c:crosses val="autoZero"/>
        <c:crossBetween val="between"/>
        <c:majorUnit val="5.000000000000001E-2"/>
      </c:valAx>
    </c:plotArea>
    <c:legend>
      <c:legendPos val="b"/>
      <c:layout>
        <c:manualLayout>
          <c:xMode val="edge"/>
          <c:yMode val="edge"/>
          <c:x val="0"/>
          <c:y val="0.7224814814814815"/>
          <c:w val="0.97983148148148147"/>
          <c:h val="0.2728148148148147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40126262626269"/>
          <c:y val="0.1094582968795567"/>
          <c:w val="0.79984696969696956"/>
          <c:h val="0.53289442986293367"/>
        </c:manualLayout>
      </c:layout>
      <c:lineChart>
        <c:grouping val="standard"/>
        <c:varyColors val="0"/>
        <c:ser>
          <c:idx val="0"/>
          <c:order val="0"/>
          <c:tx>
            <c:strRef>
              <c:f>'Fig 1.6'!$A$5</c:f>
              <c:strCache>
                <c:ptCount val="1"/>
                <c:pt idx="0">
                  <c:v>projections 2016 - scénario central</c:v>
                </c:pt>
              </c:strCache>
            </c:strRef>
          </c:tx>
          <c:spPr>
            <a:ln w="28575">
              <a:solidFill>
                <a:schemeClr val="bg1">
                  <a:lumMod val="65000"/>
                </a:schemeClr>
              </a:solidFill>
            </a:ln>
          </c:spPr>
          <c:marker>
            <c:symbol val="none"/>
          </c:marker>
          <c:cat>
            <c:numRef>
              <c:f>'Fig 1.6'!$B$4:$BJ$4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1.6'!$B$5:$BJ$5</c:f>
              <c:numCache>
                <c:formatCode>#,##0</c:formatCode>
                <c:ptCount val="61"/>
                <c:pt idx="12">
                  <c:v>831615</c:v>
                </c:pt>
                <c:pt idx="13">
                  <c:v>812386</c:v>
                </c:pt>
                <c:pt idx="14">
                  <c:v>827074</c:v>
                </c:pt>
                <c:pt idx="15">
                  <c:v>822134</c:v>
                </c:pt>
                <c:pt idx="16">
                  <c:v>828673</c:v>
                </c:pt>
                <c:pt idx="17">
                  <c:v>833230</c:v>
                </c:pt>
                <c:pt idx="18">
                  <c:v>833851</c:v>
                </c:pt>
                <c:pt idx="19">
                  <c:v>850708</c:v>
                </c:pt>
                <c:pt idx="20">
                  <c:v>856075</c:v>
                </c:pt>
                <c:pt idx="21">
                  <c:v>858923</c:v>
                </c:pt>
                <c:pt idx="22">
                  <c:v>858610</c:v>
                </c:pt>
                <c:pt idx="23">
                  <c:v>888272</c:v>
                </c:pt>
                <c:pt idx="24">
                  <c:v>897134</c:v>
                </c:pt>
                <c:pt idx="25">
                  <c:v>886296</c:v>
                </c:pt>
                <c:pt idx="26">
                  <c:v>884139</c:v>
                </c:pt>
                <c:pt idx="27">
                  <c:v>863855</c:v>
                </c:pt>
                <c:pt idx="28">
                  <c:v>871444</c:v>
                </c:pt>
                <c:pt idx="29">
                  <c:v>877206</c:v>
                </c:pt>
                <c:pt idx="30">
                  <c:v>891057</c:v>
                </c:pt>
                <c:pt idx="31">
                  <c:v>909865</c:v>
                </c:pt>
                <c:pt idx="32">
                  <c:v>917593</c:v>
                </c:pt>
                <c:pt idx="33">
                  <c:v>898129</c:v>
                </c:pt>
                <c:pt idx="34">
                  <c:v>854301</c:v>
                </c:pt>
                <c:pt idx="35">
                  <c:v>813270</c:v>
                </c:pt>
                <c:pt idx="36">
                  <c:v>794255</c:v>
                </c:pt>
                <c:pt idx="37">
                  <c:v>816956</c:v>
                </c:pt>
                <c:pt idx="38">
                  <c:v>813986</c:v>
                </c:pt>
                <c:pt idx="39">
                  <c:v>832832</c:v>
                </c:pt>
                <c:pt idx="40">
                  <c:v>881913</c:v>
                </c:pt>
                <c:pt idx="41">
                  <c:v>875395</c:v>
                </c:pt>
                <c:pt idx="42">
                  <c:v>872902</c:v>
                </c:pt>
                <c:pt idx="43">
                  <c:v>830348</c:v>
                </c:pt>
                <c:pt idx="44">
                  <c:v>845525</c:v>
                </c:pt>
                <c:pt idx="45">
                  <c:v>853550</c:v>
                </c:pt>
                <c:pt idx="46">
                  <c:v>860773</c:v>
                </c:pt>
                <c:pt idx="47">
                  <c:v>852428</c:v>
                </c:pt>
                <c:pt idx="48">
                  <c:v>856038</c:v>
                </c:pt>
                <c:pt idx="49">
                  <c:v>849903</c:v>
                </c:pt>
                <c:pt idx="50">
                  <c:v>851567</c:v>
                </c:pt>
                <c:pt idx="51">
                  <c:v>835135</c:v>
                </c:pt>
                <c:pt idx="52">
                  <c:v>822936</c:v>
                </c:pt>
                <c:pt idx="53">
                  <c:v>784529</c:v>
                </c:pt>
                <c:pt idx="54">
                  <c:v>787537</c:v>
                </c:pt>
                <c:pt idx="55">
                  <c:v>809541</c:v>
                </c:pt>
                <c:pt idx="56">
                  <c:v>820692</c:v>
                </c:pt>
                <c:pt idx="57">
                  <c:v>817611</c:v>
                </c:pt>
                <c:pt idx="58">
                  <c:v>835788</c:v>
                </c:pt>
                <c:pt idx="59">
                  <c:v>843946</c:v>
                </c:pt>
                <c:pt idx="60">
                  <c:v>885714</c:v>
                </c:pt>
              </c:numCache>
            </c:numRef>
          </c:val>
          <c:smooth val="0"/>
        </c:ser>
        <c:ser>
          <c:idx val="1"/>
          <c:order val="1"/>
          <c:tx>
            <c:strRef>
              <c:f>'Fig 1.6'!$A$6</c:f>
              <c:strCache>
                <c:ptCount val="1"/>
                <c:pt idx="0">
                  <c:v>projections 2016 - scénario min</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1.6'!$B$4:$BJ$4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1.6'!$B$6:$BJ$6</c:f>
              <c:numCache>
                <c:formatCode>#,##0</c:formatCode>
                <c:ptCount val="61"/>
                <c:pt idx="12">
                  <c:v>831615</c:v>
                </c:pt>
                <c:pt idx="13">
                  <c:v>812386</c:v>
                </c:pt>
                <c:pt idx="14">
                  <c:v>827042</c:v>
                </c:pt>
                <c:pt idx="15">
                  <c:v>822040</c:v>
                </c:pt>
                <c:pt idx="16">
                  <c:v>828659</c:v>
                </c:pt>
                <c:pt idx="17">
                  <c:v>833328</c:v>
                </c:pt>
                <c:pt idx="18">
                  <c:v>834070</c:v>
                </c:pt>
                <c:pt idx="19">
                  <c:v>851066</c:v>
                </c:pt>
                <c:pt idx="20">
                  <c:v>856566</c:v>
                </c:pt>
                <c:pt idx="21">
                  <c:v>859542</c:v>
                </c:pt>
                <c:pt idx="22">
                  <c:v>859354</c:v>
                </c:pt>
                <c:pt idx="23">
                  <c:v>889222</c:v>
                </c:pt>
                <c:pt idx="24">
                  <c:v>898232</c:v>
                </c:pt>
                <c:pt idx="25">
                  <c:v>887470</c:v>
                </c:pt>
                <c:pt idx="26">
                  <c:v>885388</c:v>
                </c:pt>
                <c:pt idx="27">
                  <c:v>865061</c:v>
                </c:pt>
                <c:pt idx="28">
                  <c:v>872706</c:v>
                </c:pt>
                <c:pt idx="29">
                  <c:v>878485</c:v>
                </c:pt>
                <c:pt idx="30">
                  <c:v>892368</c:v>
                </c:pt>
                <c:pt idx="31">
                  <c:v>911208</c:v>
                </c:pt>
                <c:pt idx="32">
                  <c:v>918854</c:v>
                </c:pt>
                <c:pt idx="33">
                  <c:v>899079</c:v>
                </c:pt>
                <c:pt idx="34">
                  <c:v>854713</c:v>
                </c:pt>
                <c:pt idx="35">
                  <c:v>813069</c:v>
                </c:pt>
                <c:pt idx="36">
                  <c:v>793551</c:v>
                </c:pt>
                <c:pt idx="37">
                  <c:v>816019</c:v>
                </c:pt>
                <c:pt idx="38">
                  <c:v>812542</c:v>
                </c:pt>
                <c:pt idx="39">
                  <c:v>831017</c:v>
                </c:pt>
                <c:pt idx="40">
                  <c:v>879943</c:v>
                </c:pt>
                <c:pt idx="41">
                  <c:v>872721</c:v>
                </c:pt>
                <c:pt idx="42">
                  <c:v>869512</c:v>
                </c:pt>
                <c:pt idx="43">
                  <c:v>825779</c:v>
                </c:pt>
                <c:pt idx="44">
                  <c:v>840227</c:v>
                </c:pt>
                <c:pt idx="45">
                  <c:v>847376</c:v>
                </c:pt>
                <c:pt idx="46">
                  <c:v>853615</c:v>
                </c:pt>
                <c:pt idx="47">
                  <c:v>844044</c:v>
                </c:pt>
                <c:pt idx="48">
                  <c:v>846401</c:v>
                </c:pt>
                <c:pt idx="49">
                  <c:v>838807</c:v>
                </c:pt>
                <c:pt idx="50">
                  <c:v>838937</c:v>
                </c:pt>
                <c:pt idx="51">
                  <c:v>820623</c:v>
                </c:pt>
                <c:pt idx="52">
                  <c:v>806432</c:v>
                </c:pt>
                <c:pt idx="53">
                  <c:v>765647</c:v>
                </c:pt>
                <c:pt idx="54">
                  <c:v>766716</c:v>
                </c:pt>
                <c:pt idx="55">
                  <c:v>787040</c:v>
                </c:pt>
                <c:pt idx="56">
                  <c:v>796506</c:v>
                </c:pt>
                <c:pt idx="57">
                  <c:v>791798</c:v>
                </c:pt>
                <c:pt idx="58">
                  <c:v>808807</c:v>
                </c:pt>
                <c:pt idx="59">
                  <c:v>815983</c:v>
                </c:pt>
                <c:pt idx="60">
                  <c:v>857285</c:v>
                </c:pt>
              </c:numCache>
            </c:numRef>
          </c:val>
          <c:smooth val="0"/>
        </c:ser>
        <c:ser>
          <c:idx val="2"/>
          <c:order val="2"/>
          <c:tx>
            <c:strRef>
              <c:f>'Fig 1.6'!$A$7</c:f>
              <c:strCache>
                <c:ptCount val="1"/>
                <c:pt idx="0">
                  <c:v>projections 2016 - scénario max</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1.6'!$B$4:$BJ$4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1.6'!$B$7:$BJ$7</c:f>
              <c:numCache>
                <c:formatCode>#,##0</c:formatCode>
                <c:ptCount val="61"/>
                <c:pt idx="12">
                  <c:v>831615</c:v>
                </c:pt>
                <c:pt idx="13">
                  <c:v>812386</c:v>
                </c:pt>
                <c:pt idx="14">
                  <c:v>827104</c:v>
                </c:pt>
                <c:pt idx="15">
                  <c:v>822226</c:v>
                </c:pt>
                <c:pt idx="16">
                  <c:v>828740</c:v>
                </c:pt>
                <c:pt idx="17">
                  <c:v>833192</c:v>
                </c:pt>
                <c:pt idx="18">
                  <c:v>833688</c:v>
                </c:pt>
                <c:pt idx="19">
                  <c:v>850389</c:v>
                </c:pt>
                <c:pt idx="20">
                  <c:v>855599</c:v>
                </c:pt>
                <c:pt idx="21">
                  <c:v>858265</c:v>
                </c:pt>
                <c:pt idx="22">
                  <c:v>857778</c:v>
                </c:pt>
                <c:pt idx="23">
                  <c:v>887179</c:v>
                </c:pt>
                <c:pt idx="24">
                  <c:v>895827</c:v>
                </c:pt>
                <c:pt idx="25">
                  <c:v>884840</c:v>
                </c:pt>
                <c:pt idx="26">
                  <c:v>882530</c:v>
                </c:pt>
                <c:pt idx="27">
                  <c:v>862210</c:v>
                </c:pt>
                <c:pt idx="28">
                  <c:v>869649</c:v>
                </c:pt>
                <c:pt idx="29">
                  <c:v>875280</c:v>
                </c:pt>
                <c:pt idx="30">
                  <c:v>888980</c:v>
                </c:pt>
                <c:pt idx="31">
                  <c:v>907627</c:v>
                </c:pt>
                <c:pt idx="32">
                  <c:v>915303</c:v>
                </c:pt>
                <c:pt idx="33">
                  <c:v>896052</c:v>
                </c:pt>
                <c:pt idx="34">
                  <c:v>852684</c:v>
                </c:pt>
                <c:pt idx="35">
                  <c:v>812183</c:v>
                </c:pt>
                <c:pt idx="36">
                  <c:v>793583</c:v>
                </c:pt>
                <c:pt idx="37">
                  <c:v>816349</c:v>
                </c:pt>
                <c:pt idx="38">
                  <c:v>813746</c:v>
                </c:pt>
                <c:pt idx="39">
                  <c:v>832783</c:v>
                </c:pt>
                <c:pt idx="40">
                  <c:v>881756</c:v>
                </c:pt>
                <c:pt idx="41">
                  <c:v>875802</c:v>
                </c:pt>
                <c:pt idx="42">
                  <c:v>873881</c:v>
                </c:pt>
                <c:pt idx="43">
                  <c:v>832437</c:v>
                </c:pt>
                <c:pt idx="44">
                  <c:v>848157</c:v>
                </c:pt>
                <c:pt idx="45">
                  <c:v>856861</c:v>
                </c:pt>
                <c:pt idx="46">
                  <c:v>864888</c:v>
                </c:pt>
                <c:pt idx="47">
                  <c:v>857618</c:v>
                </c:pt>
                <c:pt idx="48">
                  <c:v>862296</c:v>
                </c:pt>
                <c:pt idx="49">
                  <c:v>857470</c:v>
                </c:pt>
                <c:pt idx="50">
                  <c:v>860485</c:v>
                </c:pt>
                <c:pt idx="51">
                  <c:v>845834</c:v>
                </c:pt>
                <c:pt idx="52">
                  <c:v>835506</c:v>
                </c:pt>
                <c:pt idx="53">
                  <c:v>799448</c:v>
                </c:pt>
                <c:pt idx="54">
                  <c:v>804226</c:v>
                </c:pt>
                <c:pt idx="55">
                  <c:v>827649</c:v>
                </c:pt>
                <c:pt idx="56">
                  <c:v>840271</c:v>
                </c:pt>
                <c:pt idx="57">
                  <c:v>838665</c:v>
                </c:pt>
                <c:pt idx="58">
                  <c:v>857758</c:v>
                </c:pt>
                <c:pt idx="59">
                  <c:v>866716</c:v>
                </c:pt>
                <c:pt idx="60">
                  <c:v>908580</c:v>
                </c:pt>
              </c:numCache>
            </c:numRef>
          </c:val>
          <c:smooth val="0"/>
        </c:ser>
        <c:ser>
          <c:idx val="4"/>
          <c:order val="3"/>
          <c:tx>
            <c:strRef>
              <c:f>'Fig 1.6'!$A$9</c:f>
              <c:strCache>
                <c:ptCount val="1"/>
                <c:pt idx="0">
                  <c:v>bilan démographique 2016 - provisoire</c:v>
                </c:pt>
              </c:strCache>
            </c:strRef>
          </c:tx>
          <c:spPr>
            <a:ln>
              <a:solidFill>
                <a:srgbClr val="FF0000"/>
              </a:solidFill>
            </a:ln>
          </c:spPr>
          <c:marker>
            <c:symbol val="circle"/>
            <c:size val="5"/>
            <c:spPr>
              <a:solidFill>
                <a:schemeClr val="bg1">
                  <a:lumMod val="75000"/>
                </a:schemeClr>
              </a:solidFill>
              <a:ln>
                <a:solidFill>
                  <a:srgbClr val="FF0000"/>
                </a:solidFill>
              </a:ln>
            </c:spPr>
          </c:marker>
          <c:cat>
            <c:numRef>
              <c:f>'Fig 1.6'!$B$4:$BJ$4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1.6'!$B$9:$BJ$9</c:f>
              <c:numCache>
                <c:formatCode>#,##0</c:formatCode>
                <c:ptCount val="61"/>
                <c:pt idx="13">
                  <c:v>814072</c:v>
                </c:pt>
                <c:pt idx="14">
                  <c:v>828029</c:v>
                </c:pt>
                <c:pt idx="15">
                  <c:v>822054</c:v>
                </c:pt>
                <c:pt idx="16">
                  <c:v>830280</c:v>
                </c:pt>
              </c:numCache>
            </c:numRef>
          </c:val>
          <c:smooth val="0"/>
        </c:ser>
        <c:ser>
          <c:idx val="3"/>
          <c:order val="4"/>
          <c:tx>
            <c:strRef>
              <c:f>'Fig 1.6'!$A$8</c:f>
              <c:strCache>
                <c:ptCount val="1"/>
                <c:pt idx="0">
                  <c:v>bilan démographique 2016 - observé</c:v>
                </c:pt>
              </c:strCache>
            </c:strRef>
          </c:tx>
          <c:spPr>
            <a:ln>
              <a:solidFill>
                <a:schemeClr val="tx1"/>
              </a:solidFill>
            </a:ln>
          </c:spPr>
          <c:marker>
            <c:symbol val="circle"/>
            <c:size val="5"/>
            <c:spPr>
              <a:solidFill>
                <a:schemeClr val="bg1"/>
              </a:solidFill>
              <a:ln>
                <a:solidFill>
                  <a:schemeClr val="tx1"/>
                </a:solidFill>
              </a:ln>
            </c:spPr>
          </c:marker>
          <c:cat>
            <c:numRef>
              <c:f>'Fig 1.6'!$B$4:$BJ$4</c:f>
              <c:numCache>
                <c:formatCode>General</c:formatCode>
                <c:ptCount val="6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numCache>
            </c:numRef>
          </c:cat>
          <c:val>
            <c:numRef>
              <c:f>'Fig 1.6'!$B$8:$BJ$8</c:f>
              <c:numCache>
                <c:formatCode>#,##0</c:formatCode>
                <c:ptCount val="61"/>
                <c:pt idx="0">
                  <c:v>526579</c:v>
                </c:pt>
                <c:pt idx="1">
                  <c:v>501525</c:v>
                </c:pt>
                <c:pt idx="2">
                  <c:v>555219</c:v>
                </c:pt>
                <c:pt idx="3">
                  <c:v>590513</c:v>
                </c:pt>
                <c:pt idx="4">
                  <c:v>603672</c:v>
                </c:pt>
                <c:pt idx="5">
                  <c:v>610308</c:v>
                </c:pt>
                <c:pt idx="6">
                  <c:v>799509</c:v>
                </c:pt>
                <c:pt idx="7">
                  <c:v>837472</c:v>
                </c:pt>
                <c:pt idx="8">
                  <c:v>848044</c:v>
                </c:pt>
                <c:pt idx="9">
                  <c:v>842020</c:v>
                </c:pt>
                <c:pt idx="10">
                  <c:v>851593</c:v>
                </c:pt>
                <c:pt idx="11">
                  <c:v>835472</c:v>
                </c:pt>
                <c:pt idx="12">
                  <c:v>831615</c:v>
                </c:pt>
                <c:pt idx="13">
                  <c:v>814072</c:v>
                </c:pt>
              </c:numCache>
            </c:numRef>
          </c:val>
          <c:smooth val="0"/>
        </c:ser>
        <c:dLbls>
          <c:showLegendKey val="0"/>
          <c:showVal val="0"/>
          <c:showCatName val="0"/>
          <c:showSerName val="0"/>
          <c:showPercent val="0"/>
          <c:showBubbleSize val="0"/>
        </c:dLbls>
        <c:marker val="1"/>
        <c:smooth val="0"/>
        <c:axId val="119636352"/>
        <c:axId val="119638656"/>
      </c:lineChart>
      <c:catAx>
        <c:axId val="119636352"/>
        <c:scaling>
          <c:orientation val="minMax"/>
        </c:scaling>
        <c:delete val="0"/>
        <c:axPos val="b"/>
        <c:title>
          <c:tx>
            <c:rich>
              <a:bodyPr/>
              <a:lstStyle/>
              <a:p>
                <a:pPr>
                  <a:defRPr/>
                </a:pPr>
                <a:r>
                  <a:rPr lang="en-US"/>
                  <a:t>générations</a:t>
                </a:r>
              </a:p>
            </c:rich>
          </c:tx>
          <c:layout>
            <c:manualLayout>
              <c:xMode val="edge"/>
              <c:yMode val="edge"/>
              <c:x val="0.74516491688538933"/>
              <c:y val="0.66111038203557881"/>
            </c:manualLayout>
          </c:layout>
          <c:overlay val="0"/>
        </c:title>
        <c:numFmt formatCode="General" sourceLinked="1"/>
        <c:majorTickMark val="out"/>
        <c:minorTickMark val="none"/>
        <c:tickLblPos val="nextTo"/>
        <c:crossAx val="119638656"/>
        <c:crosses val="autoZero"/>
        <c:auto val="1"/>
        <c:lblAlgn val="ctr"/>
        <c:lblOffset val="100"/>
        <c:tickLblSkip val="20"/>
        <c:tickMarkSkip val="20"/>
        <c:noMultiLvlLbl val="0"/>
      </c:catAx>
      <c:valAx>
        <c:axId val="119638656"/>
        <c:scaling>
          <c:orientation val="minMax"/>
          <c:max val="1000000"/>
          <c:min val="400000"/>
        </c:scaling>
        <c:delete val="0"/>
        <c:axPos val="l"/>
        <c:majorGridlines/>
        <c:numFmt formatCode="#,##0" sourceLinked="0"/>
        <c:majorTickMark val="out"/>
        <c:minorTickMark val="none"/>
        <c:tickLblPos val="nextTo"/>
        <c:crossAx val="119636352"/>
        <c:crosses val="autoZero"/>
        <c:crossBetween val="between"/>
        <c:majorUnit val="100000"/>
      </c:valAx>
    </c:plotArea>
    <c:legend>
      <c:legendPos val="b"/>
      <c:layout>
        <c:manualLayout>
          <c:xMode val="edge"/>
          <c:yMode val="edge"/>
          <c:x val="0"/>
          <c:y val="0.74010832258007908"/>
          <c:w val="1"/>
          <c:h val="0.24477286493034525"/>
        </c:manualLayout>
      </c:layout>
      <c:overlay val="0"/>
      <c:txPr>
        <a:bodyPr/>
        <a:lstStyle/>
        <a:p>
          <a:pPr>
            <a:defRPr sz="900">
              <a:latin typeface="Times New Roman" panose="02020603050405020304" pitchFamily="18" charset="0"/>
              <a:cs typeface="Times New Roman" panose="02020603050405020304" pitchFamily="18" charset="0"/>
            </a:defRPr>
          </a:pPr>
          <a:endParaRPr lang="fr-FR"/>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62357830271217"/>
          <c:y val="5.85323709536308E-2"/>
          <c:w val="0.85262467191601055"/>
          <c:h val="0.58382035578885971"/>
        </c:manualLayout>
      </c:layout>
      <c:lineChart>
        <c:grouping val="standard"/>
        <c:varyColors val="0"/>
        <c:ser>
          <c:idx val="5"/>
          <c:order val="5"/>
          <c:spPr>
            <a:ln w="28575">
              <a:solidFill>
                <a:schemeClr val="bg1">
                  <a:lumMod val="65000"/>
                </a:schemeClr>
              </a:solidFill>
            </a:ln>
          </c:spPr>
          <c:marker>
            <c:symbol val="none"/>
          </c:marker>
          <c:cat>
            <c:numRef>
              <c:f>'Fig 1.7'!$AZ$3:$EB$3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1.7'!$AZ$4:$EB$4</c:f>
              <c:numCache>
                <c:formatCode>0.00</c:formatCode>
                <c:ptCount val="81"/>
                <c:pt idx="23">
                  <c:v>2.1678618848565394</c:v>
                </c:pt>
                <c:pt idx="24">
                  <c:v>2.1226361126754205</c:v>
                </c:pt>
                <c:pt idx="25">
                  <c:v>2.0756007805606109</c:v>
                </c:pt>
                <c:pt idx="26">
                  <c:v>2.0373902162270561</c:v>
                </c:pt>
                <c:pt idx="27">
                  <c:v>1.9976766183955208</c:v>
                </c:pt>
                <c:pt idx="28">
                  <c:v>1.959199834855947</c:v>
                </c:pt>
                <c:pt idx="29">
                  <c:v>1.9237529031071341</c:v>
                </c:pt>
                <c:pt idx="30">
                  <c:v>1.8878814726726505</c:v>
                </c:pt>
                <c:pt idx="31">
                  <c:v>1.8553740027606771</c:v>
                </c:pt>
                <c:pt idx="32">
                  <c:v>1.823373729598696</c:v>
                </c:pt>
                <c:pt idx="33">
                  <c:v>1.7925512864452302</c:v>
                </c:pt>
                <c:pt idx="34">
                  <c:v>1.7588305747982933</c:v>
                </c:pt>
                <c:pt idx="35">
                  <c:v>1.7259443657303459</c:v>
                </c:pt>
                <c:pt idx="36">
                  <c:v>1.6965859085490553</c:v>
                </c:pt>
                <c:pt idx="37">
                  <c:v>1.6700355116412631</c:v>
                </c:pt>
                <c:pt idx="38">
                  <c:v>1.6470050932858105</c:v>
                </c:pt>
                <c:pt idx="39">
                  <c:v>1.6246295437788503</c:v>
                </c:pt>
                <c:pt idx="40">
                  <c:v>1.6026647141358885</c:v>
                </c:pt>
                <c:pt idx="41">
                  <c:v>1.5805333831139492</c:v>
                </c:pt>
                <c:pt idx="42">
                  <c:v>1.556690719166006</c:v>
                </c:pt>
                <c:pt idx="43">
                  <c:v>1.5324971591502377</c:v>
                </c:pt>
                <c:pt idx="44">
                  <c:v>1.5118557548236295</c:v>
                </c:pt>
                <c:pt idx="45">
                  <c:v>1.4974997018141867</c:v>
                </c:pt>
                <c:pt idx="46">
                  <c:v>1.4878388429898102</c:v>
                </c:pt>
                <c:pt idx="47">
                  <c:v>1.4808048286196376</c:v>
                </c:pt>
                <c:pt idx="48">
                  <c:v>1.4719530944593193</c:v>
                </c:pt>
                <c:pt idx="49">
                  <c:v>1.4641123077797258</c:v>
                </c:pt>
                <c:pt idx="50">
                  <c:v>1.4548954457917107</c:v>
                </c:pt>
                <c:pt idx="51">
                  <c:v>1.441128239574984</c:v>
                </c:pt>
                <c:pt idx="52">
                  <c:v>1.4287503488719075</c:v>
                </c:pt>
                <c:pt idx="53">
                  <c:v>1.4172438793978361</c:v>
                </c:pt>
                <c:pt idx="54">
                  <c:v>1.4106136819859292</c:v>
                </c:pt>
                <c:pt idx="55">
                  <c:v>1.4028272899408514</c:v>
                </c:pt>
                <c:pt idx="56">
                  <c:v>1.3946052474516568</c:v>
                </c:pt>
                <c:pt idx="57">
                  <c:v>1.3860246537883698</c:v>
                </c:pt>
                <c:pt idx="58">
                  <c:v>1.3786217565465821</c:v>
                </c:pt>
                <c:pt idx="59">
                  <c:v>1.3711892235894136</c:v>
                </c:pt>
                <c:pt idx="60">
                  <c:v>1.3646795625769643</c:v>
                </c:pt>
                <c:pt idx="61">
                  <c:v>1.3583372144629622</c:v>
                </c:pt>
                <c:pt idx="62">
                  <c:v>1.3539079233199847</c:v>
                </c:pt>
                <c:pt idx="63">
                  <c:v>1.3509553656084619</c:v>
                </c:pt>
                <c:pt idx="64">
                  <c:v>1.3519535735897659</c:v>
                </c:pt>
                <c:pt idx="65">
                  <c:v>1.3529323775596869</c:v>
                </c:pt>
                <c:pt idx="66">
                  <c:v>1.3520949195877268</c:v>
                </c:pt>
                <c:pt idx="67">
                  <c:v>1.3504841307806108</c:v>
                </c:pt>
                <c:pt idx="68">
                  <c:v>1.3494318366413123</c:v>
                </c:pt>
                <c:pt idx="69">
                  <c:v>1.3469027487477558</c:v>
                </c:pt>
                <c:pt idx="70">
                  <c:v>1.3438186002363826</c:v>
                </c:pt>
                <c:pt idx="71">
                  <c:v>1.3370331986411594</c:v>
                </c:pt>
                <c:pt idx="72">
                  <c:v>1.3315682415647667</c:v>
                </c:pt>
                <c:pt idx="73">
                  <c:v>1.3269149406226732</c:v>
                </c:pt>
                <c:pt idx="74">
                  <c:v>1.3223742264115554</c:v>
                </c:pt>
                <c:pt idx="75">
                  <c:v>1.3170499629658079</c:v>
                </c:pt>
                <c:pt idx="76">
                  <c:v>1.3109265786801276</c:v>
                </c:pt>
                <c:pt idx="77">
                  <c:v>1.3028337963671737</c:v>
                </c:pt>
                <c:pt idx="78">
                  <c:v>1.2954468960803018</c:v>
                </c:pt>
                <c:pt idx="79">
                  <c:v>1.28712529775975</c:v>
                </c:pt>
                <c:pt idx="80">
                  <c:v>1.2787475682670386</c:v>
                </c:pt>
              </c:numCache>
            </c:numRef>
          </c:val>
          <c:smooth val="0"/>
        </c:ser>
        <c:ser>
          <c:idx val="6"/>
          <c:order val="6"/>
          <c:spPr>
            <a:ln w="19050">
              <a:solidFill>
                <a:schemeClr val="bg1">
                  <a:lumMod val="65000"/>
                </a:schemeClr>
              </a:solidFill>
              <a:prstDash val="lgDash"/>
            </a:ln>
          </c:spPr>
          <c:marker>
            <c:symbol val="triangle"/>
            <c:size val="3"/>
            <c:spPr>
              <a:solidFill>
                <a:schemeClr val="bg1"/>
              </a:solidFill>
              <a:ln w="6350">
                <a:solidFill>
                  <a:schemeClr val="bg1">
                    <a:lumMod val="65000"/>
                  </a:schemeClr>
                </a:solidFill>
              </a:ln>
            </c:spPr>
          </c:marker>
          <c:cat>
            <c:numRef>
              <c:f>'Fig 1.7'!$AZ$3:$EB$3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1.7'!$AZ$5:$EB$5</c:f>
              <c:numCache>
                <c:formatCode>0.00</c:formatCode>
                <c:ptCount val="81"/>
                <c:pt idx="23">
                  <c:v>2.1678618848565394</c:v>
                </c:pt>
                <c:pt idx="24">
                  <c:v>2.1226361126754205</c:v>
                </c:pt>
                <c:pt idx="25">
                  <c:v>2.0753362061000611</c:v>
                </c:pt>
                <c:pt idx="26">
                  <c:v>2.0366022478886188</c:v>
                </c:pt>
                <c:pt idx="27">
                  <c:v>1.9942643773744881</c:v>
                </c:pt>
                <c:pt idx="28">
                  <c:v>1.9526831382102545</c:v>
                </c:pt>
                <c:pt idx="29">
                  <c:v>1.9136932098414619</c:v>
                </c:pt>
                <c:pt idx="30">
                  <c:v>1.8739017118680443</c:v>
                </c:pt>
                <c:pt idx="31">
                  <c:v>1.8371196975155302</c:v>
                </c:pt>
                <c:pt idx="32">
                  <c:v>1.800777752779644</c:v>
                </c:pt>
                <c:pt idx="33">
                  <c:v>1.7655659953263703</c:v>
                </c:pt>
                <c:pt idx="34">
                  <c:v>1.7275114287013791</c:v>
                </c:pt>
                <c:pt idx="35">
                  <c:v>1.6903166469650579</c:v>
                </c:pt>
                <c:pt idx="36">
                  <c:v>1.6566199954591692</c:v>
                </c:pt>
                <c:pt idx="37">
                  <c:v>1.6257180211653741</c:v>
                </c:pt>
                <c:pt idx="38">
                  <c:v>1.5982699661527766</c:v>
                </c:pt>
                <c:pt idx="39">
                  <c:v>1.5715051306979604</c:v>
                </c:pt>
                <c:pt idx="40">
                  <c:v>1.5451909379982465</c:v>
                </c:pt>
                <c:pt idx="41">
                  <c:v>1.518791812136687</c:v>
                </c:pt>
                <c:pt idx="42">
                  <c:v>1.4908344593941887</c:v>
                </c:pt>
                <c:pt idx="43">
                  <c:v>1.4626427080638575</c:v>
                </c:pt>
                <c:pt idx="44">
                  <c:v>1.4379453900218533</c:v>
                </c:pt>
                <c:pt idx="45">
                  <c:v>1.4192976302806763</c:v>
                </c:pt>
                <c:pt idx="46">
                  <c:v>1.4051371027068917</c:v>
                </c:pt>
                <c:pt idx="47">
                  <c:v>1.3931481964568639</c:v>
                </c:pt>
                <c:pt idx="48">
                  <c:v>1.3790222043519895</c:v>
                </c:pt>
                <c:pt idx="49">
                  <c:v>1.3654384548746181</c:v>
                </c:pt>
                <c:pt idx="50">
                  <c:v>1.3502391943267713</c:v>
                </c:pt>
                <c:pt idx="51">
                  <c:v>1.3305447957160157</c:v>
                </c:pt>
                <c:pt idx="52">
                  <c:v>1.3124033382548139</c:v>
                </c:pt>
                <c:pt idx="53">
                  <c:v>1.2953338765513263</c:v>
                </c:pt>
                <c:pt idx="54">
                  <c:v>1.282958265979498</c:v>
                </c:pt>
                <c:pt idx="55">
                  <c:v>1.2697889592696083</c:v>
                </c:pt>
                <c:pt idx="56">
                  <c:v>1.2564845978855554</c:v>
                </c:pt>
                <c:pt idx="57">
                  <c:v>1.2431162735546013</c:v>
                </c:pt>
                <c:pt idx="58">
                  <c:v>1.2310538034796696</c:v>
                </c:pt>
                <c:pt idx="59">
                  <c:v>1.2192112139323164</c:v>
                </c:pt>
                <c:pt idx="60">
                  <c:v>1.2084305925639001</c:v>
                </c:pt>
                <c:pt idx="61">
                  <c:v>1.1980353348490262</c:v>
                </c:pt>
                <c:pt idx="62">
                  <c:v>1.1895671193522364</c:v>
                </c:pt>
                <c:pt idx="63">
                  <c:v>1.1826313966478827</c:v>
                </c:pt>
                <c:pt idx="64">
                  <c:v>1.1793961961418222</c:v>
                </c:pt>
                <c:pt idx="65">
                  <c:v>1.1763520606186151</c:v>
                </c:pt>
                <c:pt idx="66">
                  <c:v>1.1719164114310427</c:v>
                </c:pt>
                <c:pt idx="67">
                  <c:v>1.1669932382137553</c:v>
                </c:pt>
                <c:pt idx="68">
                  <c:v>1.1627258296881819</c:v>
                </c:pt>
                <c:pt idx="69">
                  <c:v>1.1573153529303724</c:v>
                </c:pt>
                <c:pt idx="70">
                  <c:v>1.1515418372679691</c:v>
                </c:pt>
                <c:pt idx="71">
                  <c:v>1.1426475862426124</c:v>
                </c:pt>
                <c:pt idx="72">
                  <c:v>1.1349796711800912</c:v>
                </c:pt>
                <c:pt idx="73">
                  <c:v>1.1280689061910198</c:v>
                </c:pt>
                <c:pt idx="74">
                  <c:v>1.1212784933824973</c:v>
                </c:pt>
                <c:pt idx="75">
                  <c:v>1.1138038226733249</c:v>
                </c:pt>
                <c:pt idx="76">
                  <c:v>1.1056074213378437</c:v>
                </c:pt>
                <c:pt idx="77">
                  <c:v>1.0956464183573356</c:v>
                </c:pt>
                <c:pt idx="78">
                  <c:v>1.0862154246212286</c:v>
                </c:pt>
                <c:pt idx="79">
                  <c:v>1.0758726441044784</c:v>
                </c:pt>
                <c:pt idx="80">
                  <c:v>1.0653646392664</c:v>
                </c:pt>
              </c:numCache>
            </c:numRef>
          </c:val>
          <c:smooth val="0"/>
        </c:ser>
        <c:ser>
          <c:idx val="7"/>
          <c:order val="7"/>
          <c:spPr>
            <a:ln w="19050">
              <a:solidFill>
                <a:schemeClr val="bg1">
                  <a:lumMod val="65000"/>
                </a:schemeClr>
              </a:solidFill>
              <a:prstDash val="lgDash"/>
            </a:ln>
          </c:spPr>
          <c:marker>
            <c:symbol val="square"/>
            <c:size val="3"/>
            <c:spPr>
              <a:solidFill>
                <a:schemeClr val="bg1"/>
              </a:solidFill>
              <a:ln w="6350">
                <a:solidFill>
                  <a:schemeClr val="bg1">
                    <a:lumMod val="65000"/>
                  </a:schemeClr>
                </a:solidFill>
              </a:ln>
            </c:spPr>
          </c:marker>
          <c:cat>
            <c:numRef>
              <c:f>'Fig 1.7'!$AZ$3:$EB$3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1.7'!$AZ$6:$EB$6</c:f>
              <c:numCache>
                <c:formatCode>0.00</c:formatCode>
                <c:ptCount val="81"/>
                <c:pt idx="23">
                  <c:v>2.1678618848565394</c:v>
                </c:pt>
                <c:pt idx="24">
                  <c:v>2.1226361126754205</c:v>
                </c:pt>
                <c:pt idx="25">
                  <c:v>2.0758647019978156</c:v>
                </c:pt>
                <c:pt idx="26">
                  <c:v>2.0381769157339651</c:v>
                </c:pt>
                <c:pt idx="27">
                  <c:v>2.0005510114644114</c:v>
                </c:pt>
                <c:pt idx="28">
                  <c:v>1.9645149910416335</c:v>
                </c:pt>
                <c:pt idx="29">
                  <c:v>1.9318268079697023</c:v>
                </c:pt>
                <c:pt idx="30">
                  <c:v>1.8989812821344521</c:v>
                </c:pt>
                <c:pt idx="31">
                  <c:v>1.8697488937143414</c:v>
                </c:pt>
                <c:pt idx="32">
                  <c:v>1.8409980431866162</c:v>
                </c:pt>
                <c:pt idx="33">
                  <c:v>1.8133854300863541</c:v>
                </c:pt>
                <c:pt idx="34">
                  <c:v>1.7827667954534545</c:v>
                </c:pt>
                <c:pt idx="35">
                  <c:v>1.7529001139041409</c:v>
                </c:pt>
                <c:pt idx="36">
                  <c:v>1.7265200181861668</c:v>
                </c:pt>
                <c:pt idx="37">
                  <c:v>1.7029020920729101</c:v>
                </c:pt>
                <c:pt idx="38">
                  <c:v>1.6827959250864177</c:v>
                </c:pt>
                <c:pt idx="39">
                  <c:v>1.6632884042050164</c:v>
                </c:pt>
                <c:pt idx="40">
                  <c:v>1.6441427460391573</c:v>
                </c:pt>
                <c:pt idx="41">
                  <c:v>1.6247669326604703</c:v>
                </c:pt>
                <c:pt idx="42">
                  <c:v>1.6035922806967589</c:v>
                </c:pt>
                <c:pt idx="43">
                  <c:v>1.5820160206312572</c:v>
                </c:pt>
                <c:pt idx="44">
                  <c:v>1.5640520632018695</c:v>
                </c:pt>
                <c:pt idx="45">
                  <c:v>1.5525528488279741</c:v>
                </c:pt>
                <c:pt idx="46">
                  <c:v>1.5459267697644472</c:v>
                </c:pt>
                <c:pt idx="47">
                  <c:v>1.54244031487155</c:v>
                </c:pt>
                <c:pt idx="48">
                  <c:v>1.5376854466562457</c:v>
                </c:pt>
                <c:pt idx="49">
                  <c:v>1.5345924924205496</c:v>
                </c:pt>
                <c:pt idx="50">
                  <c:v>1.5306462613747978</c:v>
                </c:pt>
                <c:pt idx="51">
                  <c:v>1.5225113879432723</c:v>
                </c:pt>
                <c:pt idx="52">
                  <c:v>1.5157882117741222</c:v>
                </c:pt>
                <c:pt idx="53">
                  <c:v>1.5099393862591444</c:v>
                </c:pt>
                <c:pt idx="54">
                  <c:v>1.5092119854700408</c:v>
                </c:pt>
                <c:pt idx="55">
                  <c:v>1.5072360805945146</c:v>
                </c:pt>
                <c:pt idx="56">
                  <c:v>1.5047670268589657</c:v>
                </c:pt>
                <c:pt idx="57">
                  <c:v>1.5018739181056999</c:v>
                </c:pt>
                <c:pt idx="58">
                  <c:v>1.5001920783817242</c:v>
                </c:pt>
                <c:pt idx="59">
                  <c:v>1.4984153444018204</c:v>
                </c:pt>
                <c:pt idx="60">
                  <c:v>1.4975560643331196</c:v>
                </c:pt>
                <c:pt idx="61">
                  <c:v>1.4967811907676167</c:v>
                </c:pt>
                <c:pt idx="62">
                  <c:v>1.4979624797727389</c:v>
                </c:pt>
                <c:pt idx="63">
                  <c:v>1.5006151179640312</c:v>
                </c:pt>
                <c:pt idx="64">
                  <c:v>1.507436527457972</c:v>
                </c:pt>
                <c:pt idx="65">
                  <c:v>1.5140857340107905</c:v>
                </c:pt>
                <c:pt idx="66">
                  <c:v>1.5185744106154506</c:v>
                </c:pt>
                <c:pt idx="67">
                  <c:v>1.522036064600893</c:v>
                </c:pt>
                <c:pt idx="68">
                  <c:v>1.5259484132067063</c:v>
                </c:pt>
                <c:pt idx="69">
                  <c:v>1.5280705171376374</c:v>
                </c:pt>
                <c:pt idx="70">
                  <c:v>1.5294376984425928</c:v>
                </c:pt>
                <c:pt idx="71">
                  <c:v>1.5265579082201512</c:v>
                </c:pt>
                <c:pt idx="72">
                  <c:v>1.5250500059151222</c:v>
                </c:pt>
                <c:pt idx="73">
                  <c:v>1.5243802809241198</c:v>
                </c:pt>
                <c:pt idx="74">
                  <c:v>1.523801272096829</c:v>
                </c:pt>
                <c:pt idx="75">
                  <c:v>1.5223342190562554</c:v>
                </c:pt>
                <c:pt idx="76">
                  <c:v>1.5199881308076597</c:v>
                </c:pt>
                <c:pt idx="77">
                  <c:v>1.5154716582867016</c:v>
                </c:pt>
                <c:pt idx="78">
                  <c:v>1.5118272691720089</c:v>
                </c:pt>
                <c:pt idx="79">
                  <c:v>1.5072319201198419</c:v>
                </c:pt>
                <c:pt idx="80">
                  <c:v>1.5027007027611237</c:v>
                </c:pt>
              </c:numCache>
            </c:numRef>
          </c:val>
          <c:smooth val="0"/>
        </c:ser>
        <c:ser>
          <c:idx val="8"/>
          <c:order val="8"/>
          <c:spPr>
            <a:ln>
              <a:solidFill>
                <a:schemeClr val="tx1"/>
              </a:solidFill>
            </a:ln>
          </c:spPr>
          <c:marker>
            <c:symbol val="circle"/>
            <c:size val="5"/>
            <c:spPr>
              <a:solidFill>
                <a:schemeClr val="bg1"/>
              </a:solidFill>
              <a:ln>
                <a:solidFill>
                  <a:schemeClr val="tx1"/>
                </a:solidFill>
              </a:ln>
            </c:spPr>
          </c:marker>
          <c:cat>
            <c:numRef>
              <c:f>'Fig 1.7'!$AZ$3:$EB$3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1.7'!$AZ$7:$EB$7</c:f>
              <c:numCache>
                <c:formatCode>0.00</c:formatCode>
                <c:ptCount val="81"/>
                <c:pt idx="0">
                  <c:v>2.7641417968454398</c:v>
                </c:pt>
                <c:pt idx="1">
                  <c:v>2.7708285150829814</c:v>
                </c:pt>
                <c:pt idx="2">
                  <c:v>2.7478664206222279</c:v>
                </c:pt>
                <c:pt idx="3">
                  <c:v>2.7335562227838599</c:v>
                </c:pt>
                <c:pt idx="4">
                  <c:v>2.7086738745373524</c:v>
                </c:pt>
                <c:pt idx="5">
                  <c:v>2.6896294170855652</c:v>
                </c:pt>
                <c:pt idx="6">
                  <c:v>2.6708015595462311</c:v>
                </c:pt>
                <c:pt idx="7">
                  <c:v>2.6575157805950509</c:v>
                </c:pt>
                <c:pt idx="8">
                  <c:v>2.6459196378171628</c:v>
                </c:pt>
                <c:pt idx="9">
                  <c:v>2.636992250258138</c:v>
                </c:pt>
                <c:pt idx="10">
                  <c:v>2.640772233237525</c:v>
                </c:pt>
                <c:pt idx="11">
                  <c:v>2.6520226350387648</c:v>
                </c:pt>
                <c:pt idx="12">
                  <c:v>2.6482935940542069</c:v>
                </c:pt>
                <c:pt idx="13">
                  <c:v>2.6348641369754549</c:v>
                </c:pt>
                <c:pt idx="14">
                  <c:v>2.6119165553905463</c:v>
                </c:pt>
                <c:pt idx="15">
                  <c:v>2.5935195281492476</c:v>
                </c:pt>
                <c:pt idx="16">
                  <c:v>2.5310068057722712</c:v>
                </c:pt>
                <c:pt idx="17">
                  <c:v>2.4596013699489871</c:v>
                </c:pt>
                <c:pt idx="18">
                  <c:v>2.3911458233925047</c:v>
                </c:pt>
                <c:pt idx="19">
                  <c:v>2.3277524800457701</c:v>
                </c:pt>
                <c:pt idx="20">
                  <c:v>2.2651123984993142</c:v>
                </c:pt>
                <c:pt idx="21">
                  <c:v>2.2146618624824375</c:v>
                </c:pt>
                <c:pt idx="22">
                  <c:v>2.1634243735874681</c:v>
                </c:pt>
                <c:pt idx="23">
                  <c:v>2.1210622994317689</c:v>
                </c:pt>
                <c:pt idx="24">
                  <c:v>2.071015628913198</c:v>
                </c:pt>
              </c:numCache>
            </c:numRef>
          </c:val>
          <c:smooth val="0"/>
        </c:ser>
        <c:ser>
          <c:idx val="9"/>
          <c:order val="9"/>
          <c:spPr>
            <a:ln>
              <a:solidFill>
                <a:srgbClr val="FF0000"/>
              </a:solidFill>
            </a:ln>
          </c:spPr>
          <c:marker>
            <c:symbol val="circle"/>
            <c:size val="5"/>
            <c:spPr>
              <a:solidFill>
                <a:schemeClr val="bg1">
                  <a:lumMod val="65000"/>
                </a:schemeClr>
              </a:solidFill>
              <a:ln>
                <a:solidFill>
                  <a:srgbClr val="FF0000"/>
                </a:solidFill>
              </a:ln>
            </c:spPr>
          </c:marker>
          <c:cat>
            <c:numRef>
              <c:f>'Fig 1.7'!$AZ$3:$EB$3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1.7'!$AZ$8:$EB$8</c:f>
              <c:numCache>
                <c:formatCode>0.00</c:formatCode>
                <c:ptCount val="81"/>
                <c:pt idx="24">
                  <c:v>2.071015628913198</c:v>
                </c:pt>
                <c:pt idx="25">
                  <c:v>2.0303073488967569</c:v>
                </c:pt>
                <c:pt idx="26">
                  <c:v>1.989706897188666</c:v>
                </c:pt>
              </c:numCache>
            </c:numRef>
          </c:val>
          <c:smooth val="0"/>
        </c:ser>
        <c:ser>
          <c:idx val="0"/>
          <c:order val="0"/>
          <c:tx>
            <c:strRef>
              <c:f>'Fig 1.7'!$A$11</c:f>
              <c:strCache>
                <c:ptCount val="1"/>
                <c:pt idx="0">
                  <c:v>projections 2016 - scénario central</c:v>
                </c:pt>
              </c:strCache>
            </c:strRef>
          </c:tx>
          <c:spPr>
            <a:ln w="28575">
              <a:solidFill>
                <a:schemeClr val="bg1">
                  <a:lumMod val="65000"/>
                </a:schemeClr>
              </a:solidFill>
            </a:ln>
          </c:spPr>
          <c:marker>
            <c:symbol val="none"/>
          </c:marker>
          <c:cat>
            <c:numRef>
              <c:f>'Fig 1.7'!$AZ$3:$EB$3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1.7'!$AZ$11:$EB$11</c:f>
              <c:numCache>
                <c:formatCode>0.00</c:formatCode>
                <c:ptCount val="81"/>
                <c:pt idx="23">
                  <c:v>3.3012375384672525</c:v>
                </c:pt>
                <c:pt idx="24">
                  <c:v>3.1994175203365232</c:v>
                </c:pt>
                <c:pt idx="25">
                  <c:v>3.1029496434322583</c:v>
                </c:pt>
                <c:pt idx="26">
                  <c:v>3.0195697694879464</c:v>
                </c:pt>
                <c:pt idx="27">
                  <c:v>2.9481711239509969</c:v>
                </c:pt>
                <c:pt idx="28">
                  <c:v>2.8767370244032682</c:v>
                </c:pt>
                <c:pt idx="29">
                  <c:v>2.8165336625356061</c:v>
                </c:pt>
                <c:pt idx="30">
                  <c:v>2.7566877253779198</c:v>
                </c:pt>
                <c:pt idx="31">
                  <c:v>2.7046791797311278</c:v>
                </c:pt>
                <c:pt idx="32">
                  <c:v>2.6531416079847538</c:v>
                </c:pt>
                <c:pt idx="33">
                  <c:v>2.6027895056782073</c:v>
                </c:pt>
                <c:pt idx="34">
                  <c:v>2.5549382207480504</c:v>
                </c:pt>
                <c:pt idx="35">
                  <c:v>2.5063955706824848</c:v>
                </c:pt>
                <c:pt idx="36">
                  <c:v>2.4598657765981713</c:v>
                </c:pt>
                <c:pt idx="37">
                  <c:v>2.4166596552323854</c:v>
                </c:pt>
                <c:pt idx="38">
                  <c:v>2.3753432226492541</c:v>
                </c:pt>
                <c:pt idx="39">
                  <c:v>2.3309996790359375</c:v>
                </c:pt>
                <c:pt idx="40">
                  <c:v>2.2874740070737074</c:v>
                </c:pt>
                <c:pt idx="41">
                  <c:v>2.2490189472884867</c:v>
                </c:pt>
                <c:pt idx="42">
                  <c:v>2.2124309418551773</c:v>
                </c:pt>
                <c:pt idx="43">
                  <c:v>2.1807622235520308</c:v>
                </c:pt>
                <c:pt idx="44">
                  <c:v>2.1497494779208131</c:v>
                </c:pt>
                <c:pt idx="45">
                  <c:v>2.1199696995617621</c:v>
                </c:pt>
                <c:pt idx="46">
                  <c:v>2.0888159909951316</c:v>
                </c:pt>
                <c:pt idx="47">
                  <c:v>2.0562534482212849</c:v>
                </c:pt>
                <c:pt idx="48">
                  <c:v>2.0244182312882835</c:v>
                </c:pt>
                <c:pt idx="49">
                  <c:v>1.9975095907018883</c:v>
                </c:pt>
                <c:pt idx="50">
                  <c:v>1.9789468678718012</c:v>
                </c:pt>
                <c:pt idx="51">
                  <c:v>1.9678525618536826</c:v>
                </c:pt>
                <c:pt idx="52">
                  <c:v>1.9605690523919135</c:v>
                </c:pt>
                <c:pt idx="53">
                  <c:v>1.9506388587234349</c:v>
                </c:pt>
                <c:pt idx="54">
                  <c:v>1.9418703469850056</c:v>
                </c:pt>
                <c:pt idx="55">
                  <c:v>1.930922513218706</c:v>
                </c:pt>
                <c:pt idx="56">
                  <c:v>1.9133826171872708</c:v>
                </c:pt>
                <c:pt idx="57">
                  <c:v>1.8974857089601753</c:v>
                </c:pt>
                <c:pt idx="58">
                  <c:v>1.8825666272972577</c:v>
                </c:pt>
                <c:pt idx="59">
                  <c:v>1.8742186472097657</c:v>
                </c:pt>
                <c:pt idx="60">
                  <c:v>1.8641542068624466</c:v>
                </c:pt>
                <c:pt idx="61">
                  <c:v>1.8534417773937026</c:v>
                </c:pt>
                <c:pt idx="62">
                  <c:v>1.8422288797489574</c:v>
                </c:pt>
                <c:pt idx="63">
                  <c:v>1.8326680036033602</c:v>
                </c:pt>
                <c:pt idx="64">
                  <c:v>1.8231001379215075</c:v>
                </c:pt>
                <c:pt idx="65">
                  <c:v>1.814845408077373</c:v>
                </c:pt>
                <c:pt idx="66">
                  <c:v>1.8068446667471609</c:v>
                </c:pt>
                <c:pt idx="67">
                  <c:v>1.8014843344725784</c:v>
                </c:pt>
                <c:pt idx="68">
                  <c:v>1.7981305707538857</c:v>
                </c:pt>
                <c:pt idx="69">
                  <c:v>1.8001558840952201</c:v>
                </c:pt>
                <c:pt idx="70">
                  <c:v>1.8020219204044641</c:v>
                </c:pt>
                <c:pt idx="71">
                  <c:v>1.8011784057581657</c:v>
                </c:pt>
                <c:pt idx="72">
                  <c:v>1.7989886152953809</c:v>
                </c:pt>
                <c:pt idx="73">
                  <c:v>1.7972515558208466</c:v>
                </c:pt>
                <c:pt idx="74">
                  <c:v>1.7931325136933165</c:v>
                </c:pt>
                <c:pt idx="75">
                  <c:v>1.7879173945102103</c:v>
                </c:pt>
                <c:pt idx="76">
                  <c:v>1.7772818377948152</c:v>
                </c:pt>
                <c:pt idx="77">
                  <c:v>1.7682355877385836</c:v>
                </c:pt>
                <c:pt idx="78">
                  <c:v>1.7601194590723732</c:v>
                </c:pt>
                <c:pt idx="79">
                  <c:v>1.7520139472265965</c:v>
                </c:pt>
                <c:pt idx="80">
                  <c:v>1.742732933763572</c:v>
                </c:pt>
              </c:numCache>
            </c:numRef>
          </c:val>
          <c:smooth val="0"/>
        </c:ser>
        <c:ser>
          <c:idx val="1"/>
          <c:order val="1"/>
          <c:tx>
            <c:strRef>
              <c:f>'Fig 1.7'!$A$12</c:f>
              <c:strCache>
                <c:ptCount val="1"/>
                <c:pt idx="0">
                  <c:v>projections 2016 - scénario pop. âgée</c:v>
                </c:pt>
              </c:strCache>
            </c:strRef>
          </c:tx>
          <c:spPr>
            <a:ln w="19050">
              <a:solidFill>
                <a:schemeClr val="bg1">
                  <a:lumMod val="65000"/>
                </a:schemeClr>
              </a:solidFill>
              <a:prstDash val="lgDash"/>
            </a:ln>
          </c:spPr>
          <c:marker>
            <c:symbol val="triangle"/>
            <c:size val="3"/>
            <c:spPr>
              <a:solidFill>
                <a:schemeClr val="bg1"/>
              </a:solidFill>
              <a:ln w="6350">
                <a:solidFill>
                  <a:schemeClr val="bg1">
                    <a:lumMod val="65000"/>
                  </a:schemeClr>
                </a:solidFill>
              </a:ln>
            </c:spPr>
          </c:marker>
          <c:cat>
            <c:numRef>
              <c:f>'Fig 1.7'!$AZ$3:$EB$3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1.7'!$AZ$12:$EB$12</c:f>
              <c:numCache>
                <c:formatCode>0.00</c:formatCode>
                <c:ptCount val="81"/>
                <c:pt idx="23">
                  <c:v>3.3012375384672525</c:v>
                </c:pt>
                <c:pt idx="24">
                  <c:v>3.1994175203365232</c:v>
                </c:pt>
                <c:pt idx="25">
                  <c:v>3.1025777260230725</c:v>
                </c:pt>
                <c:pt idx="26">
                  <c:v>3.0184705070908833</c:v>
                </c:pt>
                <c:pt idx="27">
                  <c:v>2.942632626679123</c:v>
                </c:pt>
                <c:pt idx="28">
                  <c:v>2.8660680352246617</c:v>
                </c:pt>
                <c:pt idx="29">
                  <c:v>2.8000967823446117</c:v>
                </c:pt>
                <c:pt idx="30">
                  <c:v>2.733974357107154</c:v>
                </c:pt>
                <c:pt idx="31">
                  <c:v>2.6751946402842326</c:v>
                </c:pt>
                <c:pt idx="32">
                  <c:v>2.61682252767232</c:v>
                </c:pt>
                <c:pt idx="33">
                  <c:v>2.5596003569017332</c:v>
                </c:pt>
                <c:pt idx="34">
                  <c:v>2.5048537690401971</c:v>
                </c:pt>
                <c:pt idx="35">
                  <c:v>2.4494973332858505</c:v>
                </c:pt>
                <c:pt idx="36">
                  <c:v>2.3961913134043944</c:v>
                </c:pt>
                <c:pt idx="37">
                  <c:v>2.3462277973913359</c:v>
                </c:pt>
                <c:pt idx="38">
                  <c:v>2.2981879210368352</c:v>
                </c:pt>
                <c:pt idx="39">
                  <c:v>2.247390881207548</c:v>
                </c:pt>
                <c:pt idx="40">
                  <c:v>2.1975520700464459</c:v>
                </c:pt>
                <c:pt idx="41">
                  <c:v>2.152725442133681</c:v>
                </c:pt>
                <c:pt idx="42">
                  <c:v>2.1098276912546479</c:v>
                </c:pt>
                <c:pt idx="43">
                  <c:v>2.0717271229557532</c:v>
                </c:pt>
                <c:pt idx="44">
                  <c:v>2.0344301782598118</c:v>
                </c:pt>
                <c:pt idx="45">
                  <c:v>1.9984990140794237</c:v>
                </c:pt>
                <c:pt idx="46">
                  <c:v>1.9615033199234673</c:v>
                </c:pt>
                <c:pt idx="47">
                  <c:v>1.9230388398781251</c:v>
                </c:pt>
                <c:pt idx="48">
                  <c:v>1.8849253158423351</c:v>
                </c:pt>
                <c:pt idx="49">
                  <c:v>1.8510492265435003</c:v>
                </c:pt>
                <c:pt idx="50">
                  <c:v>1.8245229753236458</c:v>
                </c:pt>
                <c:pt idx="51">
                  <c:v>1.8044687024961075</c:v>
                </c:pt>
                <c:pt idx="52">
                  <c:v>1.7881903218367179</c:v>
                </c:pt>
                <c:pt idx="53">
                  <c:v>1.7698891493155064</c:v>
                </c:pt>
                <c:pt idx="54">
                  <c:v>1.7529972180285001</c:v>
                </c:pt>
                <c:pt idx="55">
                  <c:v>1.7345501361331126</c:v>
                </c:pt>
                <c:pt idx="56">
                  <c:v>1.7106865372002471</c:v>
                </c:pt>
                <c:pt idx="57">
                  <c:v>1.6886807832066766</c:v>
                </c:pt>
                <c:pt idx="58">
                  <c:v>1.667918249497202</c:v>
                </c:pt>
                <c:pt idx="59">
                  <c:v>1.6532407940909699</c:v>
                </c:pt>
                <c:pt idx="60">
                  <c:v>1.6373986674390322</c:v>
                </c:pt>
                <c:pt idx="61">
                  <c:v>1.6213142490252805</c:v>
                </c:pt>
                <c:pt idx="62">
                  <c:v>1.6051120398088961</c:v>
                </c:pt>
                <c:pt idx="63">
                  <c:v>1.5906324269037135</c:v>
                </c:pt>
                <c:pt idx="64">
                  <c:v>1.5764458621479869</c:v>
                </c:pt>
                <c:pt idx="65">
                  <c:v>1.5636752462567653</c:v>
                </c:pt>
                <c:pt idx="66">
                  <c:v>1.5514153230997887</c:v>
                </c:pt>
                <c:pt idx="67">
                  <c:v>1.5416996376158236</c:v>
                </c:pt>
                <c:pt idx="68">
                  <c:v>1.5339845657433608</c:v>
                </c:pt>
                <c:pt idx="69">
                  <c:v>1.5311259332601712</c:v>
                </c:pt>
                <c:pt idx="70">
                  <c:v>1.5284119062849804</c:v>
                </c:pt>
                <c:pt idx="71">
                  <c:v>1.5236748428927278</c:v>
                </c:pt>
                <c:pt idx="72">
                  <c:v>1.5180457063756128</c:v>
                </c:pt>
                <c:pt idx="73">
                  <c:v>1.5129959071924701</c:v>
                </c:pt>
                <c:pt idx="74">
                  <c:v>1.5060845531620393</c:v>
                </c:pt>
                <c:pt idx="75">
                  <c:v>1.4983288849437544</c:v>
                </c:pt>
                <c:pt idx="76">
                  <c:v>1.4860369185359057</c:v>
                </c:pt>
                <c:pt idx="77">
                  <c:v>1.4750488182853896</c:v>
                </c:pt>
                <c:pt idx="78">
                  <c:v>1.4647678894544616</c:v>
                </c:pt>
                <c:pt idx="79">
                  <c:v>1.454382174088154</c:v>
                </c:pt>
                <c:pt idx="80">
                  <c:v>1.4428733444610593</c:v>
                </c:pt>
              </c:numCache>
            </c:numRef>
          </c:val>
          <c:smooth val="0"/>
        </c:ser>
        <c:ser>
          <c:idx val="2"/>
          <c:order val="2"/>
          <c:tx>
            <c:strRef>
              <c:f>'Fig 1.7'!$A$13</c:f>
              <c:strCache>
                <c:ptCount val="1"/>
                <c:pt idx="0">
                  <c:v>projections 2016 - scénario jeunes</c:v>
                </c:pt>
              </c:strCache>
            </c:strRef>
          </c:tx>
          <c:spPr>
            <a:ln w="19050">
              <a:solidFill>
                <a:schemeClr val="bg1">
                  <a:lumMod val="65000"/>
                </a:schemeClr>
              </a:solidFill>
              <a:prstDash val="lgDash"/>
            </a:ln>
          </c:spPr>
          <c:marker>
            <c:symbol val="square"/>
            <c:size val="3"/>
            <c:spPr>
              <a:solidFill>
                <a:schemeClr val="bg1"/>
              </a:solidFill>
              <a:ln w="6350">
                <a:solidFill>
                  <a:schemeClr val="bg1">
                    <a:lumMod val="65000"/>
                  </a:schemeClr>
                </a:solidFill>
              </a:ln>
            </c:spPr>
          </c:marker>
          <c:cat>
            <c:numRef>
              <c:f>'Fig 1.7'!$AZ$3:$EB$3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1.7'!$AZ$13:$EB$13</c:f>
              <c:numCache>
                <c:formatCode>0.00</c:formatCode>
                <c:ptCount val="81"/>
                <c:pt idx="23">
                  <c:v>3.3012375384672525</c:v>
                </c:pt>
                <c:pt idx="24">
                  <c:v>3.1994175203365232</c:v>
                </c:pt>
                <c:pt idx="25">
                  <c:v>3.1033198503671202</c:v>
                </c:pt>
                <c:pt idx="26">
                  <c:v>3.0206648261745932</c:v>
                </c:pt>
                <c:pt idx="27">
                  <c:v>2.9529176658985734</c:v>
                </c:pt>
                <c:pt idx="28">
                  <c:v>2.8855298548923329</c:v>
                </c:pt>
                <c:pt idx="29">
                  <c:v>2.8297099215063719</c:v>
                </c:pt>
                <c:pt idx="30">
                  <c:v>2.774507326728421</c:v>
                </c:pt>
                <c:pt idx="31">
                  <c:v>2.7274090374964257</c:v>
                </c:pt>
                <c:pt idx="32">
                  <c:v>2.6806425219540757</c:v>
                </c:pt>
                <c:pt idx="33">
                  <c:v>2.6349465827302962</c:v>
                </c:pt>
                <c:pt idx="34">
                  <c:v>2.5916399307540203</c:v>
                </c:pt>
                <c:pt idx="35">
                  <c:v>2.5474687913090288</c:v>
                </c:pt>
                <c:pt idx="36">
                  <c:v>2.5051855274862564</c:v>
                </c:pt>
                <c:pt idx="37">
                  <c:v>2.4661327262904487</c:v>
                </c:pt>
                <c:pt idx="38">
                  <c:v>2.4288817201266317</c:v>
                </c:pt>
                <c:pt idx="39">
                  <c:v>2.3883942356775929</c:v>
                </c:pt>
                <c:pt idx="40">
                  <c:v>2.3486214698388301</c:v>
                </c:pt>
                <c:pt idx="41">
                  <c:v>2.3139511786091851</c:v>
                </c:pt>
                <c:pt idx="42">
                  <c:v>2.2811341847226463</c:v>
                </c:pt>
                <c:pt idx="43">
                  <c:v>2.253347285434935</c:v>
                </c:pt>
                <c:pt idx="44">
                  <c:v>2.2262054363047428</c:v>
                </c:pt>
                <c:pt idx="45">
                  <c:v>2.2003310527337638</c:v>
                </c:pt>
                <c:pt idx="46">
                  <c:v>2.1730472645159677</c:v>
                </c:pt>
                <c:pt idx="47">
                  <c:v>2.1447815103223622</c:v>
                </c:pt>
                <c:pt idx="48">
                  <c:v>2.1179768838819961</c:v>
                </c:pt>
                <c:pt idx="49">
                  <c:v>2.0970131969785468</c:v>
                </c:pt>
                <c:pt idx="50">
                  <c:v>2.0854834149166961</c:v>
                </c:pt>
                <c:pt idx="51">
                  <c:v>2.0825393514907709</c:v>
                </c:pt>
                <c:pt idx="52">
                  <c:v>2.0836516156496581</c:v>
                </c:pt>
                <c:pt idx="53">
                  <c:v>2.0819891261765235</c:v>
                </c:pt>
                <c:pt idx="54">
                  <c:v>2.0815800562901003</c:v>
                </c:pt>
                <c:pt idx="55">
                  <c:v>2.0788549329280523</c:v>
                </c:pt>
                <c:pt idx="56">
                  <c:v>2.0690370686045405</c:v>
                </c:pt>
                <c:pt idx="57">
                  <c:v>2.0609366184831215</c:v>
                </c:pt>
                <c:pt idx="58">
                  <c:v>2.0538406731201593</c:v>
                </c:pt>
                <c:pt idx="59">
                  <c:v>2.0538419170577629</c:v>
                </c:pt>
                <c:pt idx="60">
                  <c:v>2.0519260899497511</c:v>
                </c:pt>
                <c:pt idx="61">
                  <c:v>2.0492271745163722</c:v>
                </c:pt>
                <c:pt idx="62">
                  <c:v>2.0458617317751888</c:v>
                </c:pt>
                <c:pt idx="63">
                  <c:v>2.0441802707993659</c:v>
                </c:pt>
                <c:pt idx="64">
                  <c:v>2.0423099859078588</c:v>
                </c:pt>
                <c:pt idx="65">
                  <c:v>2.0416872958628511</c:v>
                </c:pt>
                <c:pt idx="66">
                  <c:v>2.0410978858644615</c:v>
                </c:pt>
                <c:pt idx="67">
                  <c:v>2.0431802663267327</c:v>
                </c:pt>
                <c:pt idx="68">
                  <c:v>2.04720702770229</c:v>
                </c:pt>
                <c:pt idx="69">
                  <c:v>2.056985733375484</c:v>
                </c:pt>
                <c:pt idx="70">
                  <c:v>2.0662585079532225</c:v>
                </c:pt>
                <c:pt idx="71">
                  <c:v>2.0721218617673607</c:v>
                </c:pt>
                <c:pt idx="72">
                  <c:v>2.076143114151316</c:v>
                </c:pt>
                <c:pt idx="73">
                  <c:v>2.0804253578945646</c:v>
                </c:pt>
                <c:pt idx="74">
                  <c:v>2.0817841453709089</c:v>
                </c:pt>
                <c:pt idx="75">
                  <c:v>2.0817633537054729</c:v>
                </c:pt>
                <c:pt idx="76">
                  <c:v>2.0754359731327052</c:v>
                </c:pt>
                <c:pt idx="77">
                  <c:v>2.0709368380120692</c:v>
                </c:pt>
                <c:pt idx="78">
                  <c:v>2.0675724403115376</c:v>
                </c:pt>
                <c:pt idx="79">
                  <c:v>2.0643357699242375</c:v>
                </c:pt>
                <c:pt idx="80">
                  <c:v>2.0598849362357763</c:v>
                </c:pt>
              </c:numCache>
            </c:numRef>
          </c:val>
          <c:smooth val="0"/>
        </c:ser>
        <c:ser>
          <c:idx val="3"/>
          <c:order val="3"/>
          <c:tx>
            <c:strRef>
              <c:f>'Fig 1.7'!$A$14</c:f>
              <c:strCache>
                <c:ptCount val="1"/>
                <c:pt idx="0">
                  <c:v>bilan démographique 2017 - observé</c:v>
                </c:pt>
              </c:strCache>
            </c:strRef>
          </c:tx>
          <c:spPr>
            <a:ln>
              <a:solidFill>
                <a:schemeClr val="tx1"/>
              </a:solidFill>
            </a:ln>
          </c:spPr>
          <c:marker>
            <c:symbol val="circle"/>
            <c:size val="5"/>
            <c:spPr>
              <a:solidFill>
                <a:schemeClr val="bg1"/>
              </a:solidFill>
              <a:ln>
                <a:solidFill>
                  <a:schemeClr val="tx1"/>
                </a:solidFill>
              </a:ln>
            </c:spPr>
          </c:marker>
          <c:cat>
            <c:numRef>
              <c:f>'Fig 1.7'!$AZ$3:$EB$3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1.7'!$AZ$14:$EB$14</c:f>
              <c:numCache>
                <c:formatCode>0.00</c:formatCode>
                <c:ptCount val="81"/>
                <c:pt idx="0">
                  <c:v>4.1296406159518773</c:v>
                </c:pt>
                <c:pt idx="1">
                  <c:v>4.1184396634883518</c:v>
                </c:pt>
                <c:pt idx="2">
                  <c:v>4.0687417135247905</c:v>
                </c:pt>
                <c:pt idx="3">
                  <c:v>4.0162606614856449</c:v>
                </c:pt>
                <c:pt idx="4">
                  <c:v>3.9557817306998775</c:v>
                </c:pt>
                <c:pt idx="5">
                  <c:v>3.8841798321745729</c:v>
                </c:pt>
                <c:pt idx="6">
                  <c:v>3.8227210383438259</c:v>
                </c:pt>
                <c:pt idx="7">
                  <c:v>3.7662519464721633</c:v>
                </c:pt>
                <c:pt idx="8">
                  <c:v>3.7264168106880606</c:v>
                </c:pt>
                <c:pt idx="9">
                  <c:v>3.6890000991468668</c:v>
                </c:pt>
                <c:pt idx="10">
                  <c:v>3.6655745385428173</c:v>
                </c:pt>
                <c:pt idx="11">
                  <c:v>3.6413276753140749</c:v>
                </c:pt>
                <c:pt idx="12">
                  <c:v>3.6234793953946451</c:v>
                </c:pt>
                <c:pt idx="13">
                  <c:v>3.6086387785062715</c:v>
                </c:pt>
                <c:pt idx="14">
                  <c:v>3.5810484283892876</c:v>
                </c:pt>
                <c:pt idx="15">
                  <c:v>3.576858121102823</c:v>
                </c:pt>
                <c:pt idx="16">
                  <c:v>3.5920040237433222</c:v>
                </c:pt>
                <c:pt idx="17">
                  <c:v>3.5808770486133472</c:v>
                </c:pt>
                <c:pt idx="18">
                  <c:v>3.5559313367208003</c:v>
                </c:pt>
                <c:pt idx="19">
                  <c:v>3.5288630385807433</c:v>
                </c:pt>
                <c:pt idx="20">
                  <c:v>3.4986020282895489</c:v>
                </c:pt>
                <c:pt idx="21">
                  <c:v>3.3994403100866704</c:v>
                </c:pt>
                <c:pt idx="22">
                  <c:v>3.2948447806557857</c:v>
                </c:pt>
                <c:pt idx="23">
                  <c:v>3.1969581676613101</c:v>
                </c:pt>
                <c:pt idx="24">
                  <c:v>3.0965601888441672</c:v>
                </c:pt>
              </c:numCache>
            </c:numRef>
          </c:val>
          <c:smooth val="0"/>
        </c:ser>
        <c:ser>
          <c:idx val="4"/>
          <c:order val="4"/>
          <c:tx>
            <c:strRef>
              <c:f>'Fig 1.7'!$A$15</c:f>
              <c:strCache>
                <c:ptCount val="1"/>
                <c:pt idx="0">
                  <c:v>bilan démographique 2017 - provisoire</c:v>
                </c:pt>
              </c:strCache>
            </c:strRef>
          </c:tx>
          <c:spPr>
            <a:ln>
              <a:solidFill>
                <a:srgbClr val="FF0000"/>
              </a:solidFill>
            </a:ln>
          </c:spPr>
          <c:marker>
            <c:symbol val="circle"/>
            <c:size val="5"/>
            <c:spPr>
              <a:solidFill>
                <a:schemeClr val="bg1">
                  <a:lumMod val="65000"/>
                </a:schemeClr>
              </a:solidFill>
              <a:ln>
                <a:solidFill>
                  <a:srgbClr val="FF0000"/>
                </a:solidFill>
              </a:ln>
            </c:spPr>
          </c:marker>
          <c:cat>
            <c:numRef>
              <c:f>'Fig 1.7'!$AZ$3:$EB$3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1.7'!$AZ$15:$EB$15</c:f>
              <c:numCache>
                <c:formatCode>0.00</c:formatCode>
                <c:ptCount val="81"/>
                <c:pt idx="24">
                  <c:v>3.0965601888441672</c:v>
                </c:pt>
                <c:pt idx="25">
                  <c:v>3.009313791092715</c:v>
                </c:pt>
                <c:pt idx="26">
                  <c:v>2.9364764761212325</c:v>
                </c:pt>
              </c:numCache>
            </c:numRef>
          </c:val>
          <c:smooth val="0"/>
        </c:ser>
        <c:dLbls>
          <c:showLegendKey val="0"/>
          <c:showVal val="0"/>
          <c:showCatName val="0"/>
          <c:showSerName val="0"/>
          <c:showPercent val="0"/>
          <c:showBubbleSize val="0"/>
        </c:dLbls>
        <c:marker val="1"/>
        <c:smooth val="0"/>
        <c:axId val="122210176"/>
        <c:axId val="122213504"/>
      </c:lineChart>
      <c:catAx>
        <c:axId val="122210176"/>
        <c:scaling>
          <c:orientation val="minMax"/>
        </c:scaling>
        <c:delete val="0"/>
        <c:axPos val="b"/>
        <c:title>
          <c:tx>
            <c:rich>
              <a:bodyPr/>
              <a:lstStyle/>
              <a:p>
                <a:pPr>
                  <a:defRPr/>
                </a:pPr>
                <a:r>
                  <a:rPr lang="en-US"/>
                  <a:t>années</a:t>
                </a:r>
              </a:p>
            </c:rich>
          </c:tx>
          <c:layout>
            <c:manualLayout>
              <c:xMode val="edge"/>
              <c:yMode val="edge"/>
              <c:x val="0.79876224846894139"/>
              <c:y val="0.65648075240594916"/>
            </c:manualLayout>
          </c:layout>
          <c:overlay val="0"/>
        </c:title>
        <c:numFmt formatCode="General" sourceLinked="1"/>
        <c:majorTickMark val="out"/>
        <c:minorTickMark val="none"/>
        <c:tickLblPos val="nextTo"/>
        <c:crossAx val="122213504"/>
        <c:crosses val="autoZero"/>
        <c:auto val="1"/>
        <c:lblAlgn val="ctr"/>
        <c:lblOffset val="100"/>
        <c:tickLblSkip val="20"/>
        <c:tickMarkSkip val="20"/>
        <c:noMultiLvlLbl val="0"/>
      </c:catAx>
      <c:valAx>
        <c:axId val="122213504"/>
        <c:scaling>
          <c:orientation val="minMax"/>
          <c:max val="5"/>
          <c:min val="1"/>
        </c:scaling>
        <c:delete val="0"/>
        <c:axPos val="l"/>
        <c:majorGridlines/>
        <c:numFmt formatCode="#,##0.0" sourceLinked="0"/>
        <c:majorTickMark val="out"/>
        <c:minorTickMark val="none"/>
        <c:tickLblPos val="nextTo"/>
        <c:crossAx val="122210176"/>
        <c:crosses val="autoZero"/>
        <c:crossBetween val="between"/>
      </c:valAx>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ayout>
        <c:manualLayout>
          <c:xMode val="edge"/>
          <c:yMode val="edge"/>
          <c:x val="0"/>
          <c:y val="0.74010832258007953"/>
          <c:w val="1"/>
          <c:h val="0.24477286493034525"/>
        </c:manualLayout>
      </c:layout>
      <c:overlay val="0"/>
      <c:txPr>
        <a:bodyPr/>
        <a:lstStyle/>
        <a:p>
          <a:pPr>
            <a:defRPr sz="900"/>
          </a:pPr>
          <a:endParaRPr lang="fr-FR"/>
        </a:p>
      </c:txPr>
    </c:legend>
    <c:plotVisOnly val="1"/>
    <c:dispBlanksAs val="gap"/>
    <c:showDLblsOverMax val="0"/>
  </c:chart>
  <c:printSettings>
    <c:headerFooter/>
    <c:pageMargins b="0.75000000000000033" l="0.70000000000000029" r="0.70000000000000029" t="0.75000000000000033" header="0.30000000000000016" footer="0.30000000000000016"/>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792929292928"/>
          <c:y val="2.7350223454381709E-2"/>
          <c:w val="0.84391717171717184"/>
          <c:h val="0.57596801346801352"/>
        </c:manualLayout>
      </c:layout>
      <c:lineChart>
        <c:grouping val="standard"/>
        <c:varyColors val="0"/>
        <c:ser>
          <c:idx val="0"/>
          <c:order val="0"/>
          <c:tx>
            <c:strRef>
              <c:f>'Fig 1.10'!$B$7</c:f>
              <c:strCache>
                <c:ptCount val="1"/>
                <c:pt idx="0">
                  <c:v>Projection tous scénarios 7%</c:v>
                </c:pt>
              </c:strCache>
            </c:strRef>
          </c:tx>
          <c:spPr>
            <a:ln w="38100">
              <a:solidFill>
                <a:schemeClr val="bg1">
                  <a:lumMod val="65000"/>
                </a:schemeClr>
              </a:solidFill>
            </a:ln>
          </c:spPr>
          <c:marker>
            <c:symbol val="none"/>
          </c:marker>
          <c:cat>
            <c:numRef>
              <c:f>'Fig 1.10'!$C$4:$BK$4</c:f>
              <c:numCache>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numCache>
            </c:numRef>
          </c:cat>
          <c:val>
            <c:numRef>
              <c:f>'Fig 1.10'!$C$7:$BK$7</c:f>
              <c:numCache>
                <c:formatCode>#,##0</c:formatCode>
                <c:ptCount val="61"/>
                <c:pt idx="42" formatCode="#,##0.0">
                  <c:v>9.9</c:v>
                </c:pt>
                <c:pt idx="43" formatCode="#,##0.0">
                  <c:v>9.9</c:v>
                </c:pt>
                <c:pt idx="44" formatCode="#,##0.0">
                  <c:v>9.9</c:v>
                </c:pt>
                <c:pt idx="45" formatCode="#,##0.0">
                  <c:v>9.6999999999999993</c:v>
                </c:pt>
                <c:pt idx="46" formatCode="#,##0.0">
                  <c:v>9.36</c:v>
                </c:pt>
                <c:pt idx="47" formatCode="#,##0.0">
                  <c:v>9.02</c:v>
                </c:pt>
                <c:pt idx="48" formatCode="#,##0.0">
                  <c:v>8.68</c:v>
                </c:pt>
                <c:pt idx="49" formatCode="#,##0.0">
                  <c:v>8.34</c:v>
                </c:pt>
                <c:pt idx="50" formatCode="#,##0.0">
                  <c:v>8</c:v>
                </c:pt>
                <c:pt idx="51" formatCode="#,##0.0">
                  <c:v>7.86</c:v>
                </c:pt>
                <c:pt idx="52" formatCode="#,##0.0">
                  <c:v>7.71</c:v>
                </c:pt>
                <c:pt idx="53" formatCode="#,##0.0">
                  <c:v>7.57</c:v>
                </c:pt>
                <c:pt idx="54" formatCode="#,##0.0">
                  <c:v>7.43</c:v>
                </c:pt>
                <c:pt idx="55" formatCode="#,##0.0">
                  <c:v>7.29</c:v>
                </c:pt>
                <c:pt idx="56" formatCode="#,##0.0">
                  <c:v>7.14</c:v>
                </c:pt>
                <c:pt idx="57" formatCode="#,##0.0">
                  <c:v>7</c:v>
                </c:pt>
                <c:pt idx="58" formatCode="#,##0.0">
                  <c:v>7</c:v>
                </c:pt>
                <c:pt idx="59" formatCode="#,##0.0">
                  <c:v>7</c:v>
                </c:pt>
                <c:pt idx="60" formatCode="#,##0.0">
                  <c:v>7</c:v>
                </c:pt>
              </c:numCache>
            </c:numRef>
          </c:val>
          <c:smooth val="0"/>
        </c:ser>
        <c:ser>
          <c:idx val="1"/>
          <c:order val="1"/>
          <c:tx>
            <c:strRef>
              <c:f>'Fig 1.10'!$B$8</c:f>
              <c:strCache>
                <c:ptCount val="1"/>
                <c:pt idx="0">
                  <c:v>Projection Variante 4,5%</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1.10'!$C$4:$BK$4</c:f>
              <c:numCache>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numCache>
            </c:numRef>
          </c:cat>
          <c:val>
            <c:numRef>
              <c:f>'Fig 1.10'!$C$8:$BK$8</c:f>
              <c:numCache>
                <c:formatCode>#,##0</c:formatCode>
                <c:ptCount val="61"/>
                <c:pt idx="42" formatCode="#,##0.0">
                  <c:v>9.9</c:v>
                </c:pt>
                <c:pt idx="43" formatCode="#,##0.0">
                  <c:v>9.9</c:v>
                </c:pt>
                <c:pt idx="44" formatCode="#,##0.0">
                  <c:v>9.9</c:v>
                </c:pt>
                <c:pt idx="45" formatCode="#,##0.0">
                  <c:v>9.6999999999999993</c:v>
                </c:pt>
                <c:pt idx="46" formatCode="#,##0.0">
                  <c:v>9.15</c:v>
                </c:pt>
                <c:pt idx="47" formatCode="#,##0.0">
                  <c:v>8.6</c:v>
                </c:pt>
                <c:pt idx="48" formatCode="#,##0.0">
                  <c:v>8.0500000000000007</c:v>
                </c:pt>
                <c:pt idx="49" formatCode="#,##0.0">
                  <c:v>7.51</c:v>
                </c:pt>
                <c:pt idx="50" formatCode="#,##0.0">
                  <c:v>6.96</c:v>
                </c:pt>
                <c:pt idx="51" formatCode="#,##0.0">
                  <c:v>6.61</c:v>
                </c:pt>
                <c:pt idx="52" formatCode="#,##0.0">
                  <c:v>6.26</c:v>
                </c:pt>
                <c:pt idx="53" formatCode="#,##0.0">
                  <c:v>5.9</c:v>
                </c:pt>
                <c:pt idx="54" formatCode="#,##0.0">
                  <c:v>5.55</c:v>
                </c:pt>
                <c:pt idx="55" formatCode="#,##0.0">
                  <c:v>5.2</c:v>
                </c:pt>
                <c:pt idx="56" formatCode="#,##0.0">
                  <c:v>4.8499999999999996</c:v>
                </c:pt>
                <c:pt idx="57" formatCode="#,##0.0">
                  <c:v>4.5</c:v>
                </c:pt>
                <c:pt idx="58" formatCode="#,##0.0">
                  <c:v>4.5</c:v>
                </c:pt>
                <c:pt idx="59" formatCode="#,##0.0">
                  <c:v>4.5</c:v>
                </c:pt>
                <c:pt idx="60" formatCode="#,##0.0">
                  <c:v>4.5</c:v>
                </c:pt>
              </c:numCache>
            </c:numRef>
          </c:val>
          <c:smooth val="0"/>
        </c:ser>
        <c:ser>
          <c:idx val="2"/>
          <c:order val="2"/>
          <c:tx>
            <c:strRef>
              <c:f>'Fig 1.10'!#REF!</c:f>
              <c:strCache>
                <c:ptCount val="1"/>
                <c:pt idx="0">
                  <c:v>#REF!</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1.10'!$C$4:$BK$4</c:f>
              <c:numCache>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numCache>
            </c:numRef>
          </c:cat>
          <c:val>
            <c:numRef>
              <c:f>'Fig 1.10'!#REF!</c:f>
              <c:numCache>
                <c:formatCode>General</c:formatCode>
                <c:ptCount val="1"/>
                <c:pt idx="0">
                  <c:v>1</c:v>
                </c:pt>
              </c:numCache>
            </c:numRef>
          </c:val>
          <c:smooth val="0"/>
        </c:ser>
        <c:ser>
          <c:idx val="3"/>
          <c:order val="3"/>
          <c:tx>
            <c:strRef>
              <c:f>'Fig 1.10'!$B$9</c:f>
              <c:strCache>
                <c:ptCount val="1"/>
                <c:pt idx="0">
                  <c:v>Projection Variante 10%</c:v>
                </c:pt>
              </c:strCache>
            </c:strRef>
          </c:tx>
          <c:spPr>
            <a:ln w="19050">
              <a:solidFill>
                <a:schemeClr val="tx1"/>
              </a:solidFill>
              <a:prstDash val="sysDash"/>
            </a:ln>
          </c:spPr>
          <c:marker>
            <c:symbol val="none"/>
          </c:marker>
          <c:cat>
            <c:numRef>
              <c:f>'Fig 1.10'!$C$4:$BK$4</c:f>
              <c:numCache>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numCache>
            </c:numRef>
          </c:cat>
          <c:val>
            <c:numRef>
              <c:f>'Fig 1.10'!$C$9:$BK$9</c:f>
              <c:numCache>
                <c:formatCode>#,##0</c:formatCode>
                <c:ptCount val="61"/>
                <c:pt idx="42" formatCode="#,##0.0">
                  <c:v>9.9</c:v>
                </c:pt>
                <c:pt idx="43" formatCode="#,##0.0">
                  <c:v>9.9</c:v>
                </c:pt>
                <c:pt idx="44" formatCode="#,##0.0">
                  <c:v>9.9</c:v>
                </c:pt>
                <c:pt idx="45" formatCode="#,##0.0">
                  <c:v>9.6999999999999993</c:v>
                </c:pt>
                <c:pt idx="46" formatCode="#,##0.0">
                  <c:v>9.61</c:v>
                </c:pt>
                <c:pt idx="47" formatCode="#,##0.0">
                  <c:v>9.52</c:v>
                </c:pt>
                <c:pt idx="48" formatCode="#,##0.0">
                  <c:v>9.43</c:v>
                </c:pt>
                <c:pt idx="49" formatCode="#,##0.0">
                  <c:v>9.34</c:v>
                </c:pt>
                <c:pt idx="50" formatCode="#,##0.0">
                  <c:v>9.25</c:v>
                </c:pt>
                <c:pt idx="51" formatCode="#,##0.0">
                  <c:v>9.36</c:v>
                </c:pt>
                <c:pt idx="52" formatCode="#,##0.0">
                  <c:v>9.4600000000000009</c:v>
                </c:pt>
                <c:pt idx="53" formatCode="#,##0.0">
                  <c:v>9.57</c:v>
                </c:pt>
                <c:pt idx="54" formatCode="#,##0.0">
                  <c:v>9.68</c:v>
                </c:pt>
                <c:pt idx="55" formatCode="#,##0.0">
                  <c:v>9.7899999999999991</c:v>
                </c:pt>
                <c:pt idx="56" formatCode="#,##0.0">
                  <c:v>9.89</c:v>
                </c:pt>
                <c:pt idx="57" formatCode="#,##0.0">
                  <c:v>10</c:v>
                </c:pt>
                <c:pt idx="58" formatCode="#,##0.0">
                  <c:v>10</c:v>
                </c:pt>
                <c:pt idx="59" formatCode="#,##0.0">
                  <c:v>10</c:v>
                </c:pt>
                <c:pt idx="60" formatCode="#,##0.0">
                  <c:v>10</c:v>
                </c:pt>
              </c:numCache>
            </c:numRef>
          </c:val>
          <c:smooth val="0"/>
        </c:ser>
        <c:ser>
          <c:idx val="4"/>
          <c:order val="4"/>
          <c:tx>
            <c:strRef>
              <c:f>'Fig 1.10'!#REF!</c:f>
              <c:strCache>
                <c:ptCount val="1"/>
                <c:pt idx="0">
                  <c:v>#REF!</c:v>
                </c:pt>
              </c:strCache>
            </c:strRef>
          </c:tx>
          <c:spPr>
            <a:ln w="31750">
              <a:solidFill>
                <a:schemeClr val="tx1"/>
              </a:solidFill>
              <a:prstDash val="solid"/>
            </a:ln>
          </c:spPr>
          <c:marker>
            <c:symbol val="none"/>
          </c:marker>
          <c:cat>
            <c:numRef>
              <c:f>'Fig 1.10'!$C$4:$BK$4</c:f>
              <c:numCache>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numCache>
            </c:numRef>
          </c:cat>
          <c:val>
            <c:numRef>
              <c:f>'Fig 1.10'!#REF!</c:f>
              <c:numCache>
                <c:formatCode>General</c:formatCode>
                <c:ptCount val="1"/>
                <c:pt idx="0">
                  <c:v>1</c:v>
                </c:pt>
              </c:numCache>
            </c:numRef>
          </c:val>
          <c:smooth val="0"/>
        </c:ser>
        <c:ser>
          <c:idx val="5"/>
          <c:order val="5"/>
          <c:tx>
            <c:strRef>
              <c:f>'Fig 1.10'!#REF!</c:f>
              <c:strCache>
                <c:ptCount val="1"/>
                <c:pt idx="0">
                  <c:v>#REF!</c:v>
                </c:pt>
              </c:strCache>
            </c:strRef>
          </c:tx>
          <c:spPr>
            <a:ln>
              <a:solidFill>
                <a:schemeClr val="bg1">
                  <a:lumMod val="65000"/>
                </a:schemeClr>
              </a:solidFill>
            </a:ln>
          </c:spPr>
          <c:marker>
            <c:symbol val="x"/>
            <c:size val="5"/>
            <c:spPr>
              <a:noFill/>
              <a:ln>
                <a:solidFill>
                  <a:schemeClr val="bg1">
                    <a:lumMod val="65000"/>
                  </a:schemeClr>
                </a:solidFill>
              </a:ln>
            </c:spPr>
          </c:marker>
          <c:val>
            <c:numRef>
              <c:f>'Fig 1.10'!#REF!</c:f>
              <c:numCache>
                <c:formatCode>General</c:formatCode>
                <c:ptCount val="1"/>
                <c:pt idx="0">
                  <c:v>1</c:v>
                </c:pt>
              </c:numCache>
            </c:numRef>
          </c:val>
          <c:smooth val="0"/>
        </c:ser>
        <c:dLbls>
          <c:showLegendKey val="0"/>
          <c:showVal val="0"/>
          <c:showCatName val="0"/>
          <c:showSerName val="0"/>
          <c:showPercent val="0"/>
          <c:showBubbleSize val="0"/>
        </c:dLbls>
        <c:marker val="1"/>
        <c:smooth val="0"/>
        <c:axId val="122744832"/>
        <c:axId val="122747136"/>
      </c:lineChart>
      <c:catAx>
        <c:axId val="122744832"/>
        <c:scaling>
          <c:orientation val="minMax"/>
        </c:scaling>
        <c:delete val="0"/>
        <c:axPos val="b"/>
        <c:title>
          <c:tx>
            <c:rich>
              <a:bodyPr/>
              <a:lstStyle/>
              <a:p>
                <a:pPr>
                  <a:defRPr/>
                </a:pPr>
                <a:r>
                  <a:rPr lang="en-US"/>
                  <a:t>année</a:t>
                </a:r>
              </a:p>
            </c:rich>
          </c:tx>
          <c:layout>
            <c:manualLayout>
              <c:xMode val="edge"/>
              <c:yMode val="edge"/>
              <c:x val="0.8847088383838384"/>
              <c:y val="0.53653451178451184"/>
            </c:manualLayout>
          </c:layout>
          <c:overlay val="0"/>
        </c:title>
        <c:numFmt formatCode="General" sourceLinked="1"/>
        <c:majorTickMark val="out"/>
        <c:minorTickMark val="none"/>
        <c:tickLblPos val="nextTo"/>
        <c:txPr>
          <a:bodyPr rot="-5400000" vert="horz"/>
          <a:lstStyle/>
          <a:p>
            <a:pPr>
              <a:defRPr/>
            </a:pPr>
            <a:endParaRPr lang="fr-FR"/>
          </a:p>
        </c:txPr>
        <c:crossAx val="122747136"/>
        <c:crosses val="autoZero"/>
        <c:auto val="1"/>
        <c:lblAlgn val="ctr"/>
        <c:lblOffset val="100"/>
        <c:tickLblSkip val="5"/>
        <c:noMultiLvlLbl val="0"/>
      </c:catAx>
      <c:valAx>
        <c:axId val="122747136"/>
        <c:scaling>
          <c:orientation val="minMax"/>
          <c:max val="11"/>
          <c:min val="3"/>
        </c:scaling>
        <c:delete val="0"/>
        <c:axPos val="l"/>
        <c:majorGridlines>
          <c:spPr>
            <a:ln w="6350">
              <a:solidFill>
                <a:schemeClr val="bg1">
                  <a:lumMod val="75000"/>
                </a:schemeClr>
              </a:solidFill>
              <a:prstDash val="solid"/>
            </a:ln>
          </c:spPr>
        </c:majorGridlines>
        <c:title>
          <c:tx>
            <c:rich>
              <a:bodyPr rot="-5400000" vert="horz"/>
              <a:lstStyle/>
              <a:p>
                <a:pPr>
                  <a:defRPr sz="1050"/>
                </a:pPr>
                <a:r>
                  <a:rPr lang="en-US" sz="1050"/>
                  <a:t>en % de la population active</a:t>
                </a:r>
              </a:p>
            </c:rich>
          </c:tx>
          <c:layout>
            <c:manualLayout>
              <c:xMode val="edge"/>
              <c:yMode val="edge"/>
              <c:x val="1.4783080808080806E-2"/>
              <c:y val="3.9881313131313129E-2"/>
            </c:manualLayout>
          </c:layout>
          <c:overlay val="0"/>
        </c:title>
        <c:numFmt formatCode="#,##0" sourceLinked="1"/>
        <c:majorTickMark val="out"/>
        <c:minorTickMark val="none"/>
        <c:tickLblPos val="nextTo"/>
        <c:crossAx val="122744832"/>
        <c:crosses val="autoZero"/>
        <c:crossBetween val="between"/>
        <c:majorUnit val="2"/>
      </c:valAx>
    </c:plotArea>
    <c:legend>
      <c:legendPos val="b"/>
      <c:layout>
        <c:manualLayout>
          <c:xMode val="edge"/>
          <c:yMode val="edge"/>
          <c:x val="0"/>
          <c:y val="0.76022895622895625"/>
          <c:w val="0.98717171717171714"/>
          <c:h val="0.22373569023569023"/>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792929292928"/>
          <c:y val="2.7350223454381709E-2"/>
          <c:w val="0.84391717171717184"/>
          <c:h val="0.65905392864074475"/>
        </c:manualLayout>
      </c:layout>
      <c:lineChart>
        <c:grouping val="standard"/>
        <c:varyColors val="0"/>
        <c:ser>
          <c:idx val="2"/>
          <c:order val="0"/>
          <c:tx>
            <c:strRef>
              <c:f>'Fig 1.10'!$B$5</c:f>
              <c:strCache>
                <c:ptCount val="1"/>
                <c:pt idx="0">
                  <c:v>Observé (France métropolitaine)</c:v>
                </c:pt>
              </c:strCache>
            </c:strRef>
          </c:tx>
          <c:spPr>
            <a:ln w="28575">
              <a:solidFill>
                <a:sysClr val="windowText" lastClr="000000"/>
              </a:solidFill>
              <a:prstDash val="solid"/>
            </a:ln>
          </c:spPr>
          <c:marker>
            <c:symbol val="none"/>
          </c:marker>
          <c:cat>
            <c:numLit>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numLit>
          </c:cat>
          <c:val>
            <c:numRef>
              <c:f>'Fig 1.10'!$C$5:$BK$5</c:f>
              <c:numCache>
                <c:formatCode>#,##0.0</c:formatCode>
                <c:ptCount val="61"/>
                <c:pt idx="0">
                  <c:v>3.3</c:v>
                </c:pt>
                <c:pt idx="1">
                  <c:v>3.6</c:v>
                </c:pt>
                <c:pt idx="2">
                  <c:v>4.0999999999999996</c:v>
                </c:pt>
                <c:pt idx="3">
                  <c:v>4.3</c:v>
                </c:pt>
                <c:pt idx="4">
                  <c:v>4.8</c:v>
                </c:pt>
                <c:pt idx="5">
                  <c:v>5.0999999999999996</c:v>
                </c:pt>
                <c:pt idx="6">
                  <c:v>6</c:v>
                </c:pt>
                <c:pt idx="7">
                  <c:v>6.6</c:v>
                </c:pt>
                <c:pt idx="8">
                  <c:v>6.9</c:v>
                </c:pt>
                <c:pt idx="9">
                  <c:v>8</c:v>
                </c:pt>
                <c:pt idx="10">
                  <c:v>8.5</c:v>
                </c:pt>
                <c:pt idx="11">
                  <c:v>8.6</c:v>
                </c:pt>
                <c:pt idx="12">
                  <c:v>8.6999999999999993</c:v>
                </c:pt>
                <c:pt idx="13">
                  <c:v>8.4</c:v>
                </c:pt>
                <c:pt idx="14">
                  <c:v>7.8</c:v>
                </c:pt>
                <c:pt idx="15">
                  <c:v>7.6</c:v>
                </c:pt>
                <c:pt idx="16">
                  <c:v>7.8</c:v>
                </c:pt>
                <c:pt idx="17">
                  <c:v>8.6</c:v>
                </c:pt>
                <c:pt idx="18">
                  <c:v>9.6</c:v>
                </c:pt>
                <c:pt idx="19">
                  <c:v>10.199999999999999</c:v>
                </c:pt>
                <c:pt idx="20">
                  <c:v>9.6</c:v>
                </c:pt>
                <c:pt idx="21">
                  <c:v>10.1</c:v>
                </c:pt>
                <c:pt idx="22">
                  <c:v>10.3</c:v>
                </c:pt>
                <c:pt idx="23">
                  <c:v>9.9</c:v>
                </c:pt>
                <c:pt idx="24">
                  <c:v>9.6</c:v>
                </c:pt>
                <c:pt idx="25">
                  <c:v>8.1</c:v>
                </c:pt>
                <c:pt idx="26">
                  <c:v>7.4</c:v>
                </c:pt>
                <c:pt idx="27">
                  <c:v>7.5</c:v>
                </c:pt>
                <c:pt idx="28">
                  <c:v>8.1</c:v>
                </c:pt>
                <c:pt idx="29">
                  <c:v>8.5</c:v>
                </c:pt>
                <c:pt idx="30">
                  <c:v>8.5</c:v>
                </c:pt>
                <c:pt idx="31">
                  <c:v>8.4</c:v>
                </c:pt>
                <c:pt idx="32">
                  <c:v>7.7</c:v>
                </c:pt>
                <c:pt idx="33">
                  <c:v>7.1</c:v>
                </c:pt>
                <c:pt idx="34">
                  <c:v>8.6999999999999993</c:v>
                </c:pt>
                <c:pt idx="35">
                  <c:v>8.9</c:v>
                </c:pt>
                <c:pt idx="36">
                  <c:v>8.8000000000000007</c:v>
                </c:pt>
                <c:pt idx="37">
                  <c:v>9.4</c:v>
                </c:pt>
                <c:pt idx="38">
                  <c:v>9.9</c:v>
                </c:pt>
                <c:pt idx="39">
                  <c:v>9.9</c:v>
                </c:pt>
                <c:pt idx="40">
                  <c:v>10</c:v>
                </c:pt>
                <c:pt idx="41" formatCode="#,##0">
                  <c:v>9.75</c:v>
                </c:pt>
              </c:numCache>
            </c:numRef>
          </c:val>
          <c:smooth val="0"/>
        </c:ser>
        <c:ser>
          <c:idx val="4"/>
          <c:order val="1"/>
          <c:tx>
            <c:strRef>
              <c:f>'Fig 1.10'!$B$6</c:f>
              <c:strCache>
                <c:ptCount val="1"/>
                <c:pt idx="0">
                  <c:v>Observé (métropole + DOM hors Mayotte)</c:v>
                </c:pt>
              </c:strCache>
            </c:strRef>
          </c:tx>
          <c:spPr>
            <a:ln w="31750">
              <a:solidFill>
                <a:schemeClr val="tx1"/>
              </a:solidFill>
              <a:prstDash val="sysDash"/>
            </a:ln>
          </c:spPr>
          <c:marker>
            <c:symbol val="none"/>
          </c:marker>
          <c:cat>
            <c:numLit>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numLit>
          </c:cat>
          <c:val>
            <c:numRef>
              <c:f>'Fig 1.10'!$C$6:$BK$6</c:f>
              <c:numCache>
                <c:formatCode>#,##0.0</c:formatCode>
                <c:ptCount val="61"/>
                <c:pt idx="21">
                  <c:v>10.525</c:v>
                </c:pt>
                <c:pt idx="22">
                  <c:v>10.674999999999999</c:v>
                </c:pt>
                <c:pt idx="23">
                  <c:v>10.275</c:v>
                </c:pt>
                <c:pt idx="24">
                  <c:v>9.9749999999999996</c:v>
                </c:pt>
                <c:pt idx="25">
                  <c:v>8.5749999999999993</c:v>
                </c:pt>
                <c:pt idx="26">
                  <c:v>7.8000000000000007</c:v>
                </c:pt>
                <c:pt idx="27">
                  <c:v>7.9</c:v>
                </c:pt>
                <c:pt idx="28">
                  <c:v>8.5249999999999986</c:v>
                </c:pt>
                <c:pt idx="29">
                  <c:v>8.9</c:v>
                </c:pt>
                <c:pt idx="30">
                  <c:v>8.875</c:v>
                </c:pt>
                <c:pt idx="31">
                  <c:v>8.8249999999999993</c:v>
                </c:pt>
                <c:pt idx="32">
                  <c:v>8</c:v>
                </c:pt>
                <c:pt idx="33">
                  <c:v>7.3999999999999995</c:v>
                </c:pt>
                <c:pt idx="34">
                  <c:v>9.125</c:v>
                </c:pt>
                <c:pt idx="35">
                  <c:v>9.2750000000000004</c:v>
                </c:pt>
                <c:pt idx="36">
                  <c:v>9.1999999999999993</c:v>
                </c:pt>
                <c:pt idx="37">
                  <c:v>9.7750000000000004</c:v>
                </c:pt>
                <c:pt idx="38">
                  <c:v>10.275</c:v>
                </c:pt>
                <c:pt idx="39">
                  <c:v>10.275</c:v>
                </c:pt>
                <c:pt idx="40">
                  <c:v>10.350000000000001</c:v>
                </c:pt>
                <c:pt idx="41" formatCode="#,##0">
                  <c:v>10.050000000000001</c:v>
                </c:pt>
              </c:numCache>
            </c:numRef>
          </c:val>
          <c:smooth val="0"/>
        </c:ser>
        <c:ser>
          <c:idx val="0"/>
          <c:order val="2"/>
          <c:tx>
            <c:strRef>
              <c:f>'Fig 1.10'!$B$7</c:f>
              <c:strCache>
                <c:ptCount val="1"/>
                <c:pt idx="0">
                  <c:v>Projection tous scénarios 7%</c:v>
                </c:pt>
              </c:strCache>
            </c:strRef>
          </c:tx>
          <c:spPr>
            <a:ln w="38100">
              <a:solidFill>
                <a:schemeClr val="bg1">
                  <a:lumMod val="65000"/>
                </a:schemeClr>
              </a:solidFill>
            </a:ln>
          </c:spPr>
          <c:marker>
            <c:symbol val="none"/>
          </c:marker>
          <c:cat>
            <c:numLit>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numLit>
          </c:cat>
          <c:val>
            <c:numRef>
              <c:f>'Fig 1.10'!$C$7:$BK$7</c:f>
              <c:numCache>
                <c:formatCode>#,##0</c:formatCode>
                <c:ptCount val="61"/>
                <c:pt idx="42" formatCode="#,##0.0">
                  <c:v>9.9</c:v>
                </c:pt>
                <c:pt idx="43" formatCode="#,##0.0">
                  <c:v>9.9</c:v>
                </c:pt>
                <c:pt idx="44" formatCode="#,##0.0">
                  <c:v>9.9</c:v>
                </c:pt>
                <c:pt idx="45" formatCode="#,##0.0">
                  <c:v>9.6999999999999993</c:v>
                </c:pt>
                <c:pt idx="46" formatCode="#,##0.0">
                  <c:v>9.36</c:v>
                </c:pt>
                <c:pt idx="47" formatCode="#,##0.0">
                  <c:v>9.02</c:v>
                </c:pt>
                <c:pt idx="48" formatCode="#,##0.0">
                  <c:v>8.68</c:v>
                </c:pt>
                <c:pt idx="49" formatCode="#,##0.0">
                  <c:v>8.34</c:v>
                </c:pt>
                <c:pt idx="50" formatCode="#,##0.0">
                  <c:v>8</c:v>
                </c:pt>
                <c:pt idx="51" formatCode="#,##0.0">
                  <c:v>7.86</c:v>
                </c:pt>
                <c:pt idx="52" formatCode="#,##0.0">
                  <c:v>7.71</c:v>
                </c:pt>
                <c:pt idx="53" formatCode="#,##0.0">
                  <c:v>7.57</c:v>
                </c:pt>
                <c:pt idx="54" formatCode="#,##0.0">
                  <c:v>7.43</c:v>
                </c:pt>
                <c:pt idx="55" formatCode="#,##0.0">
                  <c:v>7.29</c:v>
                </c:pt>
                <c:pt idx="56" formatCode="#,##0.0">
                  <c:v>7.14</c:v>
                </c:pt>
                <c:pt idx="57" formatCode="#,##0.0">
                  <c:v>7</c:v>
                </c:pt>
                <c:pt idx="58" formatCode="#,##0.0">
                  <c:v>7</c:v>
                </c:pt>
                <c:pt idx="59" formatCode="#,##0.0">
                  <c:v>7</c:v>
                </c:pt>
                <c:pt idx="60" formatCode="#,##0.0">
                  <c:v>7</c:v>
                </c:pt>
              </c:numCache>
            </c:numRef>
          </c:val>
          <c:smooth val="0"/>
        </c:ser>
        <c:ser>
          <c:idx val="1"/>
          <c:order val="3"/>
          <c:tx>
            <c:strRef>
              <c:f>'Fig 1.10'!$B$8</c:f>
              <c:strCache>
                <c:ptCount val="1"/>
                <c:pt idx="0">
                  <c:v>Projection Variante 4,5%</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Lit>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numLit>
          </c:cat>
          <c:val>
            <c:numRef>
              <c:f>'Fig 1.10'!$C$8:$BK$8</c:f>
              <c:numCache>
                <c:formatCode>#,##0</c:formatCode>
                <c:ptCount val="61"/>
                <c:pt idx="42" formatCode="#,##0.0">
                  <c:v>9.9</c:v>
                </c:pt>
                <c:pt idx="43" formatCode="#,##0.0">
                  <c:v>9.9</c:v>
                </c:pt>
                <c:pt idx="44" formatCode="#,##0.0">
                  <c:v>9.9</c:v>
                </c:pt>
                <c:pt idx="45" formatCode="#,##0.0">
                  <c:v>9.6999999999999993</c:v>
                </c:pt>
                <c:pt idx="46" formatCode="#,##0.0">
                  <c:v>9.15</c:v>
                </c:pt>
                <c:pt idx="47" formatCode="#,##0.0">
                  <c:v>8.6</c:v>
                </c:pt>
                <c:pt idx="48" formatCode="#,##0.0">
                  <c:v>8.0500000000000007</c:v>
                </c:pt>
                <c:pt idx="49" formatCode="#,##0.0">
                  <c:v>7.51</c:v>
                </c:pt>
                <c:pt idx="50" formatCode="#,##0.0">
                  <c:v>6.96</c:v>
                </c:pt>
                <c:pt idx="51" formatCode="#,##0.0">
                  <c:v>6.61</c:v>
                </c:pt>
                <c:pt idx="52" formatCode="#,##0.0">
                  <c:v>6.26</c:v>
                </c:pt>
                <c:pt idx="53" formatCode="#,##0.0">
                  <c:v>5.9</c:v>
                </c:pt>
                <c:pt idx="54" formatCode="#,##0.0">
                  <c:v>5.55</c:v>
                </c:pt>
                <c:pt idx="55" formatCode="#,##0.0">
                  <c:v>5.2</c:v>
                </c:pt>
                <c:pt idx="56" formatCode="#,##0.0">
                  <c:v>4.8499999999999996</c:v>
                </c:pt>
                <c:pt idx="57" formatCode="#,##0.0">
                  <c:v>4.5</c:v>
                </c:pt>
                <c:pt idx="58" formatCode="#,##0.0">
                  <c:v>4.5</c:v>
                </c:pt>
                <c:pt idx="59" formatCode="#,##0.0">
                  <c:v>4.5</c:v>
                </c:pt>
                <c:pt idx="60" formatCode="#,##0.0">
                  <c:v>4.5</c:v>
                </c:pt>
              </c:numCache>
            </c:numRef>
          </c:val>
          <c:smooth val="0"/>
        </c:ser>
        <c:ser>
          <c:idx val="3"/>
          <c:order val="4"/>
          <c:tx>
            <c:strRef>
              <c:f>'Fig 1.10'!$B$9</c:f>
              <c:strCache>
                <c:ptCount val="1"/>
                <c:pt idx="0">
                  <c:v>Projection Variante 10%</c:v>
                </c:pt>
              </c:strCache>
            </c:strRef>
          </c:tx>
          <c:spPr>
            <a:ln w="19050">
              <a:solidFill>
                <a:schemeClr val="bg1">
                  <a:lumMod val="65000"/>
                </a:schemeClr>
              </a:solidFill>
              <a:prstDash val="sysDash"/>
            </a:ln>
          </c:spPr>
          <c:marker>
            <c:symbol val="triangle"/>
            <c:size val="5"/>
            <c:spPr>
              <a:solidFill>
                <a:schemeClr val="bg1"/>
              </a:solidFill>
              <a:ln>
                <a:solidFill>
                  <a:schemeClr val="bg1">
                    <a:lumMod val="65000"/>
                  </a:schemeClr>
                </a:solidFill>
              </a:ln>
            </c:spPr>
          </c:marker>
          <c:cat>
            <c:numLit>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numLit>
          </c:cat>
          <c:val>
            <c:numRef>
              <c:f>'Fig 1.10'!$C$9:$BK$9</c:f>
              <c:numCache>
                <c:formatCode>#,##0</c:formatCode>
                <c:ptCount val="61"/>
                <c:pt idx="42" formatCode="#,##0.0">
                  <c:v>9.9</c:v>
                </c:pt>
                <c:pt idx="43" formatCode="#,##0.0">
                  <c:v>9.9</c:v>
                </c:pt>
                <c:pt idx="44" formatCode="#,##0.0">
                  <c:v>9.9</c:v>
                </c:pt>
                <c:pt idx="45" formatCode="#,##0.0">
                  <c:v>9.6999999999999993</c:v>
                </c:pt>
                <c:pt idx="46" formatCode="#,##0.0">
                  <c:v>9.61</c:v>
                </c:pt>
                <c:pt idx="47" formatCode="#,##0.0">
                  <c:v>9.52</c:v>
                </c:pt>
                <c:pt idx="48" formatCode="#,##0.0">
                  <c:v>9.43</c:v>
                </c:pt>
                <c:pt idx="49" formatCode="#,##0.0">
                  <c:v>9.34</c:v>
                </c:pt>
                <c:pt idx="50" formatCode="#,##0.0">
                  <c:v>9.25</c:v>
                </c:pt>
                <c:pt idx="51" formatCode="#,##0.0">
                  <c:v>9.36</c:v>
                </c:pt>
                <c:pt idx="52" formatCode="#,##0.0">
                  <c:v>9.4600000000000009</c:v>
                </c:pt>
                <c:pt idx="53" formatCode="#,##0.0">
                  <c:v>9.57</c:v>
                </c:pt>
                <c:pt idx="54" formatCode="#,##0.0">
                  <c:v>9.68</c:v>
                </c:pt>
                <c:pt idx="55" formatCode="#,##0.0">
                  <c:v>9.7899999999999991</c:v>
                </c:pt>
                <c:pt idx="56" formatCode="#,##0.0">
                  <c:v>9.89</c:v>
                </c:pt>
                <c:pt idx="57" formatCode="#,##0.0">
                  <c:v>10</c:v>
                </c:pt>
                <c:pt idx="58" formatCode="#,##0.0">
                  <c:v>10</c:v>
                </c:pt>
                <c:pt idx="59" formatCode="#,##0.0">
                  <c:v>10</c:v>
                </c:pt>
                <c:pt idx="60" formatCode="#,##0.0">
                  <c:v>10</c:v>
                </c:pt>
              </c:numCache>
            </c:numRef>
          </c:val>
          <c:smooth val="0"/>
        </c:ser>
        <c:dLbls>
          <c:showLegendKey val="0"/>
          <c:showVal val="0"/>
          <c:showCatName val="0"/>
          <c:showSerName val="0"/>
          <c:showPercent val="0"/>
          <c:showBubbleSize val="0"/>
        </c:dLbls>
        <c:marker val="1"/>
        <c:smooth val="0"/>
        <c:axId val="114660480"/>
        <c:axId val="114662784"/>
      </c:lineChart>
      <c:catAx>
        <c:axId val="114660480"/>
        <c:scaling>
          <c:orientation val="minMax"/>
        </c:scaling>
        <c:delete val="0"/>
        <c:axPos val="b"/>
        <c:title>
          <c:tx>
            <c:rich>
              <a:bodyPr/>
              <a:lstStyle/>
              <a:p>
                <a:pPr>
                  <a:defRPr/>
                </a:pPr>
                <a:r>
                  <a:rPr lang="en-US"/>
                  <a:t>année</a:t>
                </a:r>
              </a:p>
            </c:rich>
          </c:tx>
          <c:layout>
            <c:manualLayout>
              <c:xMode val="edge"/>
              <c:yMode val="edge"/>
              <c:x val="0.8847088383838384"/>
              <c:y val="0.53653451178451184"/>
            </c:manualLayout>
          </c:layout>
          <c:overlay val="0"/>
        </c:title>
        <c:numFmt formatCode="General" sourceLinked="1"/>
        <c:majorTickMark val="out"/>
        <c:minorTickMark val="none"/>
        <c:tickLblPos val="nextTo"/>
        <c:txPr>
          <a:bodyPr rot="-5400000" vert="horz"/>
          <a:lstStyle/>
          <a:p>
            <a:pPr>
              <a:defRPr/>
            </a:pPr>
            <a:endParaRPr lang="fr-FR"/>
          </a:p>
        </c:txPr>
        <c:crossAx val="114662784"/>
        <c:crosses val="autoZero"/>
        <c:auto val="1"/>
        <c:lblAlgn val="ctr"/>
        <c:lblOffset val="100"/>
        <c:tickLblSkip val="5"/>
        <c:noMultiLvlLbl val="0"/>
      </c:catAx>
      <c:valAx>
        <c:axId val="114662784"/>
        <c:scaling>
          <c:orientation val="minMax"/>
          <c:max val="11"/>
          <c:min val="3"/>
        </c:scaling>
        <c:delete val="0"/>
        <c:axPos val="l"/>
        <c:majorGridlines>
          <c:spPr>
            <a:ln w="6350">
              <a:solidFill>
                <a:schemeClr val="bg1">
                  <a:lumMod val="75000"/>
                </a:schemeClr>
              </a:solidFill>
              <a:prstDash val="solid"/>
            </a:ln>
          </c:spPr>
        </c:majorGridlines>
        <c:title>
          <c:tx>
            <c:rich>
              <a:bodyPr rot="-5400000" vert="horz"/>
              <a:lstStyle/>
              <a:p>
                <a:pPr>
                  <a:defRPr sz="1000"/>
                </a:pPr>
                <a:r>
                  <a:rPr lang="en-US" sz="1000"/>
                  <a:t>en % de la population active</a:t>
                </a:r>
              </a:p>
            </c:rich>
          </c:tx>
          <c:layout>
            <c:manualLayout>
              <c:xMode val="edge"/>
              <c:yMode val="edge"/>
              <c:x val="1.4783080808080806E-2"/>
              <c:y val="3.9881313131313129E-2"/>
            </c:manualLayout>
          </c:layout>
          <c:overlay val="0"/>
        </c:title>
        <c:numFmt formatCode="#,##0.0" sourceLinked="1"/>
        <c:majorTickMark val="out"/>
        <c:minorTickMark val="none"/>
        <c:tickLblPos val="nextTo"/>
        <c:crossAx val="114660480"/>
        <c:crosses val="autoZero"/>
        <c:crossBetween val="between"/>
        <c:majorUnit val="2"/>
      </c:valAx>
    </c:plotArea>
    <c:legend>
      <c:legendPos val="b"/>
      <c:layout>
        <c:manualLayout>
          <c:xMode val="edge"/>
          <c:yMode val="edge"/>
          <c:x val="0"/>
          <c:y val="0.8116630066665067"/>
          <c:w val="0.98717171717171714"/>
          <c:h val="0.17230142616950478"/>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1.11'!$B$4</c:f>
              <c:strCache>
                <c:ptCount val="1"/>
                <c:pt idx="0">
                  <c:v>Heures travaillées</c:v>
                </c:pt>
              </c:strCache>
            </c:strRef>
          </c:tx>
          <c:spPr>
            <a:ln>
              <a:solidFill>
                <a:sysClr val="windowText" lastClr="000000"/>
              </a:solidFill>
            </a:ln>
          </c:spPr>
          <c:marker>
            <c:symbol val="none"/>
          </c:marker>
          <c:cat>
            <c:numRef>
              <c:f>'Fig 1.11'!$C$3:$W$3</c:f>
              <c:numCache>
                <c:formatCode>General</c:formatCode>
                <c:ptCount val="21"/>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numCache>
            </c:numRef>
          </c:cat>
          <c:val>
            <c:numRef>
              <c:f>'Fig 1.11'!$C$4:$W$4</c:f>
              <c:numCache>
                <c:formatCode>_-* #,##0\ _€_-;\-* #,##0\ _€_-;_-* "-"??\ _€_-;_-@_-</c:formatCode>
                <c:ptCount val="21"/>
                <c:pt idx="0">
                  <c:v>1590.6959701109843</c:v>
                </c:pt>
                <c:pt idx="1">
                  <c:v>1587.1092140303142</c:v>
                </c:pt>
                <c:pt idx="2">
                  <c:v>1585.4906551971862</c:v>
                </c:pt>
                <c:pt idx="3">
                  <c:v>1575.7296041045565</c:v>
                </c:pt>
                <c:pt idx="4">
                  <c:v>1569.4117463599962</c:v>
                </c:pt>
                <c:pt idx="5">
                  <c:v>1549.9761456532281</c:v>
                </c:pt>
                <c:pt idx="6">
                  <c:v>1530.4732076075957</c:v>
                </c:pt>
                <c:pt idx="7">
                  <c:v>1497.3107932388182</c:v>
                </c:pt>
                <c:pt idx="8">
                  <c:v>1502.0979045807451</c:v>
                </c:pt>
                <c:pt idx="9">
                  <c:v>1526.0086434010818</c:v>
                </c:pt>
                <c:pt idx="10">
                  <c:v>1527.3493914951678</c:v>
                </c:pt>
                <c:pt idx="11">
                  <c:v>1510.6067187892077</c:v>
                </c:pt>
                <c:pt idx="12">
                  <c:v>1530.008352453139</c:v>
                </c:pt>
                <c:pt idx="13">
                  <c:v>1537.7754793133324</c:v>
                </c:pt>
                <c:pt idx="14">
                  <c:v>1521.2647592133217</c:v>
                </c:pt>
                <c:pt idx="15">
                  <c:v>1527.9641878646657</c:v>
                </c:pt>
                <c:pt idx="16">
                  <c:v>1534.6192578125815</c:v>
                </c:pt>
                <c:pt idx="17">
                  <c:v>1528.9081590193571</c:v>
                </c:pt>
                <c:pt idx="18">
                  <c:v>1513.897665736934</c:v>
                </c:pt>
                <c:pt idx="19">
                  <c:v>1508.9651467920269</c:v>
                </c:pt>
                <c:pt idx="20">
                  <c:v>1509.428227367807</c:v>
                </c:pt>
              </c:numCache>
            </c:numRef>
          </c:val>
          <c:smooth val="0"/>
        </c:ser>
        <c:dLbls>
          <c:showLegendKey val="0"/>
          <c:showVal val="0"/>
          <c:showCatName val="0"/>
          <c:showSerName val="0"/>
          <c:showPercent val="0"/>
          <c:showBubbleSize val="0"/>
        </c:dLbls>
        <c:marker val="1"/>
        <c:smooth val="0"/>
        <c:axId val="115086464"/>
        <c:axId val="115088000"/>
      </c:lineChart>
      <c:catAx>
        <c:axId val="115086464"/>
        <c:scaling>
          <c:orientation val="minMax"/>
        </c:scaling>
        <c:delete val="0"/>
        <c:axPos val="b"/>
        <c:numFmt formatCode="General" sourceLinked="1"/>
        <c:majorTickMark val="out"/>
        <c:minorTickMark val="none"/>
        <c:tickLblPos val="nextTo"/>
        <c:crossAx val="115088000"/>
        <c:crosses val="autoZero"/>
        <c:auto val="1"/>
        <c:lblAlgn val="ctr"/>
        <c:lblOffset val="100"/>
        <c:noMultiLvlLbl val="0"/>
      </c:catAx>
      <c:valAx>
        <c:axId val="115088000"/>
        <c:scaling>
          <c:orientation val="minMax"/>
        </c:scaling>
        <c:delete val="0"/>
        <c:axPos val="l"/>
        <c:majorGridlines/>
        <c:numFmt formatCode="_-* #,##0\ _€_-;\-* #,##0\ _€_-;_-* &quot;-&quot;??\ _€_-;_-@_-" sourceLinked="1"/>
        <c:majorTickMark val="out"/>
        <c:minorTickMark val="none"/>
        <c:tickLblPos val="nextTo"/>
        <c:crossAx val="115086464"/>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 1.12'!$B$4</c:f>
              <c:strCache>
                <c:ptCount val="1"/>
                <c:pt idx="0">
                  <c:v>Constaté</c:v>
                </c:pt>
              </c:strCache>
            </c:strRef>
          </c:tx>
          <c:spPr>
            <a:ln>
              <a:solidFill>
                <a:sysClr val="windowText" lastClr="000000"/>
              </a:solidFill>
            </a:ln>
          </c:spPr>
          <c:marker>
            <c:symbol val="none"/>
          </c:marker>
          <c:cat>
            <c:numRef>
              <c:f>'Fig 1.12'!$C$3:$AB$3</c:f>
              <c:numCache>
                <c:formatCode>General</c:formatCod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numCache>
            </c:numRef>
          </c:cat>
          <c:val>
            <c:numRef>
              <c:f>'Fig 1.12'!$C$4:$AB$4</c:f>
              <c:numCache>
                <c:formatCode>0%</c:formatCode>
                <c:ptCount val="26"/>
                <c:pt idx="0">
                  <c:v>0.5670105478941756</c:v>
                </c:pt>
                <c:pt idx="1">
                  <c:v>0.56924113612723004</c:v>
                </c:pt>
                <c:pt idx="2">
                  <c:v>0.56518027953877559</c:v>
                </c:pt>
                <c:pt idx="3">
                  <c:v>0.56098299686354702</c:v>
                </c:pt>
                <c:pt idx="4">
                  <c:v>0.56605251072985241</c:v>
                </c:pt>
                <c:pt idx="5">
                  <c:v>0.56374591756537051</c:v>
                </c:pt>
                <c:pt idx="6">
                  <c:v>0.56487757516478543</c:v>
                </c:pt>
                <c:pt idx="7">
                  <c:v>0.5692229925874035</c:v>
                </c:pt>
                <c:pt idx="8">
                  <c:v>0.5702688390884153</c:v>
                </c:pt>
                <c:pt idx="9">
                  <c:v>0.56589899553140066</c:v>
                </c:pt>
                <c:pt idx="10">
                  <c:v>0.56725638376923315</c:v>
                </c:pt>
                <c:pt idx="11">
                  <c:v>0.56762079172089219</c:v>
                </c:pt>
                <c:pt idx="12">
                  <c:v>0.56097909064403795</c:v>
                </c:pt>
                <c:pt idx="13">
                  <c:v>0.56238164397081247</c:v>
                </c:pt>
                <c:pt idx="14">
                  <c:v>0.57796558625161509</c:v>
                </c:pt>
                <c:pt idx="15">
                  <c:v>0.57758044210585369</c:v>
                </c:pt>
                <c:pt idx="16">
                  <c:v>0.57795628805442745</c:v>
                </c:pt>
                <c:pt idx="17">
                  <c:v>0.58307187274813843</c:v>
                </c:pt>
                <c:pt idx="18">
                  <c:v>0.58364364090122167</c:v>
                </c:pt>
                <c:pt idx="19">
                  <c:v>0.58525428939457724</c:v>
                </c:pt>
                <c:pt idx="20">
                  <c:v>0.58304086675641087</c:v>
                </c:pt>
              </c:numCache>
            </c:numRef>
          </c:val>
          <c:smooth val="0"/>
        </c:ser>
        <c:ser>
          <c:idx val="1"/>
          <c:order val="1"/>
          <c:tx>
            <c:strRef>
              <c:f>'Fig 1.12'!$B$5</c:f>
              <c:strCache>
                <c:ptCount val="1"/>
                <c:pt idx="0">
                  <c:v>Projeté</c:v>
                </c:pt>
              </c:strCache>
            </c:strRef>
          </c:tx>
          <c:spPr>
            <a:ln>
              <a:solidFill>
                <a:sysClr val="windowText" lastClr="000000"/>
              </a:solidFill>
              <a:prstDash val="sysDash"/>
            </a:ln>
          </c:spPr>
          <c:marker>
            <c:symbol val="none"/>
          </c:marker>
          <c:cat>
            <c:numRef>
              <c:f>'Fig 1.12'!$C$3:$AB$3</c:f>
              <c:numCache>
                <c:formatCode>General</c:formatCode>
                <c:ptCount val="26"/>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numCache>
            </c:numRef>
          </c:cat>
          <c:val>
            <c:numRef>
              <c:f>'Fig 1.12'!$C$5:$AB$5</c:f>
              <c:numCache>
                <c:formatCode>0%</c:formatCode>
                <c:ptCount val="26"/>
                <c:pt idx="0">
                  <c:v>0.5670105478941756</c:v>
                </c:pt>
                <c:pt idx="1">
                  <c:v>0.56924113612723004</c:v>
                </c:pt>
                <c:pt idx="2">
                  <c:v>0.56518027953877559</c:v>
                </c:pt>
                <c:pt idx="3">
                  <c:v>0.56098299686354702</c:v>
                </c:pt>
                <c:pt idx="4">
                  <c:v>0.56605251072985241</c:v>
                </c:pt>
                <c:pt idx="5">
                  <c:v>0.56374591756537051</c:v>
                </c:pt>
                <c:pt idx="6">
                  <c:v>0.56487757516478543</c:v>
                </c:pt>
                <c:pt idx="7">
                  <c:v>0.5692229925874035</c:v>
                </c:pt>
                <c:pt idx="8">
                  <c:v>0.5702688390884153</c:v>
                </c:pt>
                <c:pt idx="9">
                  <c:v>0.56589899553140066</c:v>
                </c:pt>
                <c:pt idx="10">
                  <c:v>0.56725638376923315</c:v>
                </c:pt>
                <c:pt idx="11">
                  <c:v>0.56762079172089219</c:v>
                </c:pt>
                <c:pt idx="12">
                  <c:v>0.56097909064403795</c:v>
                </c:pt>
                <c:pt idx="13">
                  <c:v>0.56238164397081247</c:v>
                </c:pt>
                <c:pt idx="14">
                  <c:v>0.57796558625161509</c:v>
                </c:pt>
                <c:pt idx="15">
                  <c:v>0.57758044210585369</c:v>
                </c:pt>
                <c:pt idx="16">
                  <c:v>0.57795628805442745</c:v>
                </c:pt>
                <c:pt idx="17">
                  <c:v>0.58307187274813843</c:v>
                </c:pt>
                <c:pt idx="18">
                  <c:v>0.58364364090122167</c:v>
                </c:pt>
                <c:pt idx="19">
                  <c:v>0.58525428939457724</c:v>
                </c:pt>
                <c:pt idx="20">
                  <c:v>0.58304086675641087</c:v>
                </c:pt>
                <c:pt idx="21">
                  <c:v>0.57957038540667027</c:v>
                </c:pt>
                <c:pt idx="22">
                  <c:v>0.57327574515233048</c:v>
                </c:pt>
                <c:pt idx="23">
                  <c:v>0.5681897158862127</c:v>
                </c:pt>
                <c:pt idx="24">
                  <c:v>0.56539350665448929</c:v>
                </c:pt>
                <c:pt idx="25">
                  <c:v>0.56205785174797307</c:v>
                </c:pt>
              </c:numCache>
            </c:numRef>
          </c:val>
          <c:smooth val="0"/>
        </c:ser>
        <c:dLbls>
          <c:showLegendKey val="0"/>
          <c:showVal val="0"/>
          <c:showCatName val="0"/>
          <c:showSerName val="0"/>
          <c:showPercent val="0"/>
          <c:showBubbleSize val="0"/>
        </c:dLbls>
        <c:marker val="1"/>
        <c:smooth val="0"/>
        <c:axId val="115140864"/>
        <c:axId val="122880000"/>
      </c:lineChart>
      <c:catAx>
        <c:axId val="115140864"/>
        <c:scaling>
          <c:orientation val="minMax"/>
        </c:scaling>
        <c:delete val="0"/>
        <c:axPos val="b"/>
        <c:numFmt formatCode="General" sourceLinked="1"/>
        <c:majorTickMark val="out"/>
        <c:minorTickMark val="none"/>
        <c:tickLblPos val="nextTo"/>
        <c:txPr>
          <a:bodyPr rot="0" vert="horz"/>
          <a:lstStyle/>
          <a:p>
            <a:pPr>
              <a:defRPr/>
            </a:pPr>
            <a:endParaRPr lang="fr-FR"/>
          </a:p>
        </c:txPr>
        <c:crossAx val="122880000"/>
        <c:crosses val="autoZero"/>
        <c:auto val="1"/>
        <c:lblAlgn val="ctr"/>
        <c:lblOffset val="100"/>
        <c:tickLblSkip val="5"/>
        <c:noMultiLvlLbl val="0"/>
      </c:catAx>
      <c:valAx>
        <c:axId val="122880000"/>
        <c:scaling>
          <c:orientation val="minMax"/>
          <c:max val="0.59"/>
          <c:min val="0.55000000000000004"/>
        </c:scaling>
        <c:delete val="0"/>
        <c:axPos val="l"/>
        <c:majorGridlines/>
        <c:numFmt formatCode="0%" sourceLinked="1"/>
        <c:majorTickMark val="out"/>
        <c:minorTickMark val="none"/>
        <c:tickLblPos val="nextTo"/>
        <c:crossAx val="115140864"/>
        <c:crosses val="autoZero"/>
        <c:crossBetween val="between"/>
        <c:majorUnit val="1.0000000000000002E-2"/>
      </c:valAx>
    </c:plotArea>
    <c:legend>
      <c:legendPos val="r"/>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6025641025641"/>
          <c:y val="3.0754761904761906E-2"/>
          <c:w val="0.87603653846153851"/>
          <c:h val="0.79552950041828718"/>
        </c:manualLayout>
      </c:layout>
      <c:lineChart>
        <c:grouping val="standard"/>
        <c:varyColors val="0"/>
        <c:ser>
          <c:idx val="3"/>
          <c:order val="0"/>
          <c:tx>
            <c:strRef>
              <c:f>'Fig 1.14'!$B$6</c:f>
              <c:strCache>
                <c:ptCount val="1"/>
                <c:pt idx="0">
                  <c:v>Hypothèses de projection (scénario 1,8%)</c:v>
                </c:pt>
              </c:strCache>
            </c:strRef>
          </c:tx>
          <c:spPr>
            <a:ln w="28575">
              <a:solidFill>
                <a:schemeClr val="bg1">
                  <a:lumMod val="50000"/>
                </a:schemeClr>
              </a:solidFill>
              <a:prstDash val="sysDot"/>
            </a:ln>
          </c:spPr>
          <c:marker>
            <c:symbol val="none"/>
          </c:marker>
          <c:cat>
            <c:numRef>
              <c:f>'Fig 1.14'!$C$4:$AU$4</c:f>
              <c:numCache>
                <c:formatCode>General</c:formatCode>
                <c:ptCount val="45"/>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pt idx="40" formatCode="0">
                  <c:v>2031</c:v>
                </c:pt>
                <c:pt idx="41" formatCode="0">
                  <c:v>2032</c:v>
                </c:pt>
                <c:pt idx="42" formatCode="0">
                  <c:v>2033</c:v>
                </c:pt>
                <c:pt idx="43" formatCode="0">
                  <c:v>2034</c:v>
                </c:pt>
                <c:pt idx="44" formatCode="0">
                  <c:v>2035</c:v>
                </c:pt>
              </c:numCache>
            </c:numRef>
          </c:cat>
          <c:val>
            <c:numRef>
              <c:f>'Fig 1.14'!$C$6:$AU$6</c:f>
              <c:numCache>
                <c:formatCode>0.0%</c:formatCode>
                <c:ptCount val="45"/>
                <c:pt idx="24">
                  <c:v>8.7100000000000007E-3</c:v>
                </c:pt>
                <c:pt idx="25">
                  <c:v>5.0000000000000001E-3</c:v>
                </c:pt>
                <c:pt idx="26">
                  <c:v>6.9999999999999993E-3</c:v>
                </c:pt>
                <c:pt idx="27">
                  <c:v>1.1000000000000001E-2</c:v>
                </c:pt>
                <c:pt idx="28">
                  <c:v>1.3000000000000001E-2</c:v>
                </c:pt>
                <c:pt idx="29">
                  <c:v>1.3000000000000001E-2</c:v>
                </c:pt>
                <c:pt idx="30">
                  <c:v>1.21E-2</c:v>
                </c:pt>
                <c:pt idx="31">
                  <c:v>1.29E-2</c:v>
                </c:pt>
                <c:pt idx="32">
                  <c:v>1.37E-2</c:v>
                </c:pt>
                <c:pt idx="33">
                  <c:v>1.4499999999999999E-2</c:v>
                </c:pt>
                <c:pt idx="34">
                  <c:v>1.5300000000000001E-2</c:v>
                </c:pt>
                <c:pt idx="35">
                  <c:v>1.3100000000000001E-2</c:v>
                </c:pt>
                <c:pt idx="36">
                  <c:v>1.3899999999999999E-2</c:v>
                </c:pt>
                <c:pt idx="37">
                  <c:v>1.4800000000000001E-2</c:v>
                </c:pt>
                <c:pt idx="38">
                  <c:v>1.5600000000000001E-2</c:v>
                </c:pt>
                <c:pt idx="39">
                  <c:v>1.6399999999999998E-2</c:v>
                </c:pt>
                <c:pt idx="40">
                  <c:v>1.72E-2</c:v>
                </c:pt>
                <c:pt idx="41">
                  <c:v>1.8000000000000002E-2</c:v>
                </c:pt>
                <c:pt idx="42">
                  <c:v>1.8000000000000002E-2</c:v>
                </c:pt>
                <c:pt idx="43">
                  <c:v>1.8000000000000002E-2</c:v>
                </c:pt>
                <c:pt idx="44">
                  <c:v>1.8000000000000002E-2</c:v>
                </c:pt>
              </c:numCache>
            </c:numRef>
          </c:val>
          <c:smooth val="0"/>
        </c:ser>
        <c:ser>
          <c:idx val="4"/>
          <c:order val="1"/>
          <c:tx>
            <c:strRef>
              <c:f>'Fig 1.14'!$B$7</c:f>
              <c:strCache>
                <c:ptCount val="1"/>
                <c:pt idx="0">
                  <c:v>Hypothèses de projection (scénario 1,5%)</c:v>
                </c:pt>
              </c:strCache>
            </c:strRef>
          </c:tx>
          <c:spPr>
            <a:ln w="22225">
              <a:solidFill>
                <a:schemeClr val="bg1">
                  <a:lumMod val="50000"/>
                </a:schemeClr>
              </a:solidFill>
              <a:prstDash val="lgDashDot"/>
            </a:ln>
          </c:spPr>
          <c:marker>
            <c:symbol val="none"/>
          </c:marker>
          <c:cat>
            <c:numRef>
              <c:f>'Fig 1.14'!$C$4:$AU$4</c:f>
              <c:numCache>
                <c:formatCode>General</c:formatCode>
                <c:ptCount val="45"/>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pt idx="40" formatCode="0">
                  <c:v>2031</c:v>
                </c:pt>
                <c:pt idx="41" formatCode="0">
                  <c:v>2032</c:v>
                </c:pt>
                <c:pt idx="42" formatCode="0">
                  <c:v>2033</c:v>
                </c:pt>
                <c:pt idx="43" formatCode="0">
                  <c:v>2034</c:v>
                </c:pt>
                <c:pt idx="44" formatCode="0">
                  <c:v>2035</c:v>
                </c:pt>
              </c:numCache>
            </c:numRef>
          </c:cat>
          <c:val>
            <c:numRef>
              <c:f>'Fig 1.14'!$C$7:$AU$7</c:f>
              <c:numCache>
                <c:formatCode>0.0%</c:formatCode>
                <c:ptCount val="45"/>
                <c:pt idx="24">
                  <c:v>8.7100000000000007E-3</c:v>
                </c:pt>
                <c:pt idx="25">
                  <c:v>5.0000000000000001E-3</c:v>
                </c:pt>
                <c:pt idx="26">
                  <c:v>6.9999999999999993E-3</c:v>
                </c:pt>
                <c:pt idx="27">
                  <c:v>1.1000000000000001E-2</c:v>
                </c:pt>
                <c:pt idx="28">
                  <c:v>1.3000000000000001E-2</c:v>
                </c:pt>
                <c:pt idx="29">
                  <c:v>1.3000000000000001E-2</c:v>
                </c:pt>
                <c:pt idx="30">
                  <c:v>1.1899999999999999E-2</c:v>
                </c:pt>
                <c:pt idx="31">
                  <c:v>1.24E-2</c:v>
                </c:pt>
                <c:pt idx="32">
                  <c:v>1.3000000000000001E-2</c:v>
                </c:pt>
                <c:pt idx="33">
                  <c:v>1.3500000000000002E-2</c:v>
                </c:pt>
                <c:pt idx="34">
                  <c:v>1.41E-2</c:v>
                </c:pt>
                <c:pt idx="35">
                  <c:v>1.1599999999999999E-2</c:v>
                </c:pt>
                <c:pt idx="36">
                  <c:v>1.2199999999999999E-2</c:v>
                </c:pt>
                <c:pt idx="37">
                  <c:v>1.2800000000000001E-2</c:v>
                </c:pt>
                <c:pt idx="38">
                  <c:v>1.3300000000000001E-2</c:v>
                </c:pt>
                <c:pt idx="39">
                  <c:v>1.3899999999999999E-2</c:v>
                </c:pt>
                <c:pt idx="40">
                  <c:v>1.44E-2</c:v>
                </c:pt>
                <c:pt idx="41">
                  <c:v>1.4999999999999999E-2</c:v>
                </c:pt>
                <c:pt idx="42">
                  <c:v>1.4999999999999999E-2</c:v>
                </c:pt>
                <c:pt idx="43">
                  <c:v>1.4999999999999999E-2</c:v>
                </c:pt>
                <c:pt idx="44">
                  <c:v>1.4999999999999999E-2</c:v>
                </c:pt>
              </c:numCache>
            </c:numRef>
          </c:val>
          <c:smooth val="0"/>
        </c:ser>
        <c:ser>
          <c:idx val="5"/>
          <c:order val="2"/>
          <c:tx>
            <c:strRef>
              <c:f>'Fig 1.14'!$B$8</c:f>
              <c:strCache>
                <c:ptCount val="1"/>
                <c:pt idx="0">
                  <c:v>Hypothèses de projection (scénario 1,3%)</c:v>
                </c:pt>
              </c:strCache>
            </c:strRef>
          </c:tx>
          <c:spPr>
            <a:ln w="25400">
              <a:solidFill>
                <a:schemeClr val="bg1">
                  <a:lumMod val="50000"/>
                </a:schemeClr>
              </a:solidFill>
              <a:prstDash val="sysDash"/>
            </a:ln>
          </c:spPr>
          <c:marker>
            <c:symbol val="none"/>
          </c:marker>
          <c:cat>
            <c:numRef>
              <c:f>'Fig 1.14'!$C$4:$AU$4</c:f>
              <c:numCache>
                <c:formatCode>General</c:formatCode>
                <c:ptCount val="45"/>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pt idx="40" formatCode="0">
                  <c:v>2031</c:v>
                </c:pt>
                <c:pt idx="41" formatCode="0">
                  <c:v>2032</c:v>
                </c:pt>
                <c:pt idx="42" formatCode="0">
                  <c:v>2033</c:v>
                </c:pt>
                <c:pt idx="43" formatCode="0">
                  <c:v>2034</c:v>
                </c:pt>
                <c:pt idx="44" formatCode="0">
                  <c:v>2035</c:v>
                </c:pt>
              </c:numCache>
            </c:numRef>
          </c:cat>
          <c:val>
            <c:numRef>
              <c:f>'Fig 1.14'!$C$8:$AU$8</c:f>
              <c:numCache>
                <c:formatCode>0.0%</c:formatCode>
                <c:ptCount val="45"/>
                <c:pt idx="24">
                  <c:v>8.7100000000000007E-3</c:v>
                </c:pt>
                <c:pt idx="25">
                  <c:v>5.0000000000000001E-3</c:v>
                </c:pt>
                <c:pt idx="26">
                  <c:v>6.9999999999999993E-3</c:v>
                </c:pt>
                <c:pt idx="27">
                  <c:v>1.1000000000000001E-2</c:v>
                </c:pt>
                <c:pt idx="28">
                  <c:v>1.3000000000000001E-2</c:v>
                </c:pt>
                <c:pt idx="29">
                  <c:v>1.3000000000000001E-2</c:v>
                </c:pt>
                <c:pt idx="30">
                  <c:v>1.1699999999999999E-2</c:v>
                </c:pt>
                <c:pt idx="31">
                  <c:v>1.21E-2</c:v>
                </c:pt>
                <c:pt idx="32">
                  <c:v>1.2500000000000001E-2</c:v>
                </c:pt>
                <c:pt idx="33">
                  <c:v>1.2800000000000001E-2</c:v>
                </c:pt>
                <c:pt idx="34">
                  <c:v>1.32E-2</c:v>
                </c:pt>
                <c:pt idx="35">
                  <c:v>1.06E-2</c:v>
                </c:pt>
                <c:pt idx="36">
                  <c:v>1.1000000000000001E-2</c:v>
                </c:pt>
                <c:pt idx="37">
                  <c:v>1.1399999999999999E-2</c:v>
                </c:pt>
                <c:pt idx="38">
                  <c:v>1.18E-2</c:v>
                </c:pt>
                <c:pt idx="39">
                  <c:v>1.2199999999999999E-2</c:v>
                </c:pt>
                <c:pt idx="40">
                  <c:v>1.26E-2</c:v>
                </c:pt>
                <c:pt idx="41">
                  <c:v>1.3000000000000001E-2</c:v>
                </c:pt>
                <c:pt idx="42">
                  <c:v>1.3000000000000001E-2</c:v>
                </c:pt>
                <c:pt idx="43">
                  <c:v>1.3000000000000001E-2</c:v>
                </c:pt>
                <c:pt idx="44">
                  <c:v>1.3000000000000001E-2</c:v>
                </c:pt>
              </c:numCache>
            </c:numRef>
          </c:val>
          <c:smooth val="0"/>
        </c:ser>
        <c:ser>
          <c:idx val="6"/>
          <c:order val="3"/>
          <c:tx>
            <c:strRef>
              <c:f>'Fig 1.14'!$B$9</c:f>
              <c:strCache>
                <c:ptCount val="1"/>
                <c:pt idx="0">
                  <c:v>Hypothèses de projection (scénario 1%)</c:v>
                </c:pt>
              </c:strCache>
            </c:strRef>
          </c:tx>
          <c:spPr>
            <a:ln w="22225">
              <a:solidFill>
                <a:schemeClr val="bg1">
                  <a:lumMod val="50000"/>
                </a:schemeClr>
              </a:solidFill>
              <a:prstDash val="dash"/>
            </a:ln>
          </c:spPr>
          <c:marker>
            <c:symbol val="none"/>
          </c:marker>
          <c:cat>
            <c:numRef>
              <c:f>'Fig 1.14'!$C$4:$AU$4</c:f>
              <c:numCache>
                <c:formatCode>General</c:formatCode>
                <c:ptCount val="45"/>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pt idx="40" formatCode="0">
                  <c:v>2031</c:v>
                </c:pt>
                <c:pt idx="41" formatCode="0">
                  <c:v>2032</c:v>
                </c:pt>
                <c:pt idx="42" formatCode="0">
                  <c:v>2033</c:v>
                </c:pt>
                <c:pt idx="43" formatCode="0">
                  <c:v>2034</c:v>
                </c:pt>
                <c:pt idx="44" formatCode="0">
                  <c:v>2035</c:v>
                </c:pt>
              </c:numCache>
            </c:numRef>
          </c:cat>
          <c:val>
            <c:numRef>
              <c:f>'Fig 1.14'!$C$9:$AU$9</c:f>
              <c:numCache>
                <c:formatCode>0.0%</c:formatCode>
                <c:ptCount val="45"/>
                <c:pt idx="24">
                  <c:v>8.7100000000000007E-3</c:v>
                </c:pt>
                <c:pt idx="25">
                  <c:v>5.0000000000000001E-3</c:v>
                </c:pt>
                <c:pt idx="26">
                  <c:v>6.9999999999999993E-3</c:v>
                </c:pt>
                <c:pt idx="27">
                  <c:v>1.1000000000000001E-2</c:v>
                </c:pt>
                <c:pt idx="28">
                  <c:v>1.3000000000000001E-2</c:v>
                </c:pt>
                <c:pt idx="29">
                  <c:v>1.3000000000000001E-2</c:v>
                </c:pt>
                <c:pt idx="30">
                  <c:v>1.1399999999999999E-2</c:v>
                </c:pt>
                <c:pt idx="31">
                  <c:v>1.1599999999999999E-2</c:v>
                </c:pt>
                <c:pt idx="32">
                  <c:v>1.1699999999999999E-2</c:v>
                </c:pt>
                <c:pt idx="33">
                  <c:v>1.18E-2</c:v>
                </c:pt>
                <c:pt idx="34">
                  <c:v>1.2E-2</c:v>
                </c:pt>
                <c:pt idx="35">
                  <c:v>9.1000000000000004E-3</c:v>
                </c:pt>
                <c:pt idx="36">
                  <c:v>9.300000000000001E-3</c:v>
                </c:pt>
                <c:pt idx="37">
                  <c:v>9.3999999999999986E-3</c:v>
                </c:pt>
                <c:pt idx="38">
                  <c:v>9.5999999999999992E-3</c:v>
                </c:pt>
                <c:pt idx="39">
                  <c:v>9.7000000000000003E-3</c:v>
                </c:pt>
                <c:pt idx="40">
                  <c:v>9.8999999999999991E-3</c:v>
                </c:pt>
                <c:pt idx="41">
                  <c:v>0.01</c:v>
                </c:pt>
                <c:pt idx="42">
                  <c:v>0.01</c:v>
                </c:pt>
                <c:pt idx="43">
                  <c:v>0.01</c:v>
                </c:pt>
                <c:pt idx="44">
                  <c:v>0.01</c:v>
                </c:pt>
              </c:numCache>
            </c:numRef>
          </c:val>
          <c:smooth val="0"/>
        </c:ser>
        <c:ser>
          <c:idx val="1"/>
          <c:order val="4"/>
          <c:tx>
            <c:strRef>
              <c:f>'Fig 1.14'!$B$5</c:f>
              <c:strCache>
                <c:ptCount val="1"/>
                <c:pt idx="0">
                  <c:v>Observé </c:v>
                </c:pt>
              </c:strCache>
            </c:strRef>
          </c:tx>
          <c:spPr>
            <a:ln w="31750">
              <a:solidFill>
                <a:schemeClr val="tx1"/>
              </a:solidFill>
              <a:prstDash val="solid"/>
            </a:ln>
          </c:spPr>
          <c:marker>
            <c:symbol val="circle"/>
            <c:size val="5"/>
            <c:spPr>
              <a:solidFill>
                <a:schemeClr val="bg1"/>
              </a:solidFill>
              <a:ln>
                <a:solidFill>
                  <a:schemeClr val="tx1"/>
                </a:solidFill>
              </a:ln>
            </c:spPr>
          </c:marker>
          <c:cat>
            <c:numRef>
              <c:f>'Fig 1.14'!$C$4:$AU$4</c:f>
              <c:numCache>
                <c:formatCode>General</c:formatCode>
                <c:ptCount val="45"/>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pt idx="40" formatCode="0">
                  <c:v>2031</c:v>
                </c:pt>
                <c:pt idx="41" formatCode="0">
                  <c:v>2032</c:v>
                </c:pt>
                <c:pt idx="42" formatCode="0">
                  <c:v>2033</c:v>
                </c:pt>
                <c:pt idx="43" formatCode="0">
                  <c:v>2034</c:v>
                </c:pt>
                <c:pt idx="44" formatCode="0">
                  <c:v>2035</c:v>
                </c:pt>
              </c:numCache>
            </c:numRef>
          </c:cat>
          <c:val>
            <c:numRef>
              <c:f>'Fig 1.14'!$C$5:$AP$5</c:f>
              <c:numCache>
                <c:formatCode>0.0%</c:formatCode>
                <c:ptCount val="40"/>
                <c:pt idx="0">
                  <c:v>1.206E-2</c:v>
                </c:pt>
                <c:pt idx="1">
                  <c:v>2.5510000000000001E-2</c:v>
                </c:pt>
                <c:pt idx="2">
                  <c:v>8.6499999999999997E-3</c:v>
                </c:pt>
                <c:pt idx="3">
                  <c:v>1.6390000000000002E-2</c:v>
                </c:pt>
                <c:pt idx="4">
                  <c:v>2.5319999999999999E-2</c:v>
                </c:pt>
                <c:pt idx="5">
                  <c:v>1.0880000000000001E-2</c:v>
                </c:pt>
                <c:pt idx="6">
                  <c:v>1.5730000000000001E-2</c:v>
                </c:pt>
                <c:pt idx="7">
                  <c:v>2.4820000000000002E-2</c:v>
                </c:pt>
                <c:pt idx="8">
                  <c:v>1.3769999999999999E-2</c:v>
                </c:pt>
                <c:pt idx="9">
                  <c:v>2.41E-2</c:v>
                </c:pt>
                <c:pt idx="10">
                  <c:v>1.8260000000000002E-2</c:v>
                </c:pt>
                <c:pt idx="11">
                  <c:v>2.8590000000000001E-2</c:v>
                </c:pt>
                <c:pt idx="12">
                  <c:v>3.96E-3</c:v>
                </c:pt>
                <c:pt idx="13">
                  <c:v>1.244E-2</c:v>
                </c:pt>
                <c:pt idx="14">
                  <c:v>6.3400000000000001E-3</c:v>
                </c:pt>
                <c:pt idx="15">
                  <c:v>2.4029999999999999E-2</c:v>
                </c:pt>
                <c:pt idx="16">
                  <c:v>-2.2200000000000002E-3</c:v>
                </c:pt>
                <c:pt idx="17">
                  <c:v>-5.28E-3</c:v>
                </c:pt>
                <c:pt idx="18">
                  <c:v>-5.2199999999999998E-3</c:v>
                </c:pt>
                <c:pt idx="19">
                  <c:v>1.2070000000000001E-2</c:v>
                </c:pt>
                <c:pt idx="20">
                  <c:v>8.7799999999999996E-3</c:v>
                </c:pt>
                <c:pt idx="21">
                  <c:v>4.7499999999999999E-3</c:v>
                </c:pt>
                <c:pt idx="22">
                  <c:v>1.3680000000000001E-2</c:v>
                </c:pt>
                <c:pt idx="23">
                  <c:v>7.0099999999999997E-3</c:v>
                </c:pt>
                <c:pt idx="24">
                  <c:v>8.7100000000000007E-3</c:v>
                </c:pt>
              </c:numCache>
            </c:numRef>
          </c:val>
          <c:smooth val="0"/>
        </c:ser>
        <c:dLbls>
          <c:showLegendKey val="0"/>
          <c:showVal val="0"/>
          <c:showCatName val="0"/>
          <c:showSerName val="0"/>
          <c:showPercent val="0"/>
          <c:showBubbleSize val="0"/>
        </c:dLbls>
        <c:marker val="1"/>
        <c:smooth val="0"/>
        <c:axId val="123374976"/>
        <c:axId val="123377920"/>
      </c:lineChart>
      <c:catAx>
        <c:axId val="123374976"/>
        <c:scaling>
          <c:orientation val="minMax"/>
        </c:scaling>
        <c:delete val="0"/>
        <c:axPos val="b"/>
        <c:title>
          <c:tx>
            <c:rich>
              <a:bodyPr/>
              <a:lstStyle/>
              <a:p>
                <a:pPr>
                  <a:defRPr/>
                </a:pPr>
                <a:r>
                  <a:rPr lang="fr-FR"/>
                  <a:t>année</a:t>
                </a:r>
              </a:p>
            </c:rich>
          </c:tx>
          <c:layout>
            <c:manualLayout>
              <c:xMode val="edge"/>
              <c:yMode val="edge"/>
              <c:x val="0.9101247208584714"/>
              <c:y val="0.61357848885910538"/>
            </c:manualLayout>
          </c:layout>
          <c:overlay val="0"/>
        </c:title>
        <c:numFmt formatCode="General" sourceLinked="1"/>
        <c:majorTickMark val="out"/>
        <c:minorTickMark val="none"/>
        <c:tickLblPos val="nextTo"/>
        <c:spPr>
          <a:noFill/>
        </c:spPr>
        <c:txPr>
          <a:bodyPr rot="-5400000" vert="horz"/>
          <a:lstStyle/>
          <a:p>
            <a:pPr>
              <a:defRPr/>
            </a:pPr>
            <a:endParaRPr lang="fr-FR"/>
          </a:p>
        </c:txPr>
        <c:crossAx val="123377920"/>
        <c:crosses val="autoZero"/>
        <c:auto val="1"/>
        <c:lblAlgn val="ctr"/>
        <c:lblOffset val="100"/>
        <c:tickLblSkip val="2"/>
        <c:noMultiLvlLbl val="0"/>
      </c:catAx>
      <c:valAx>
        <c:axId val="123377920"/>
        <c:scaling>
          <c:orientation val="minMax"/>
          <c:max val="4.0000000000000008E-2"/>
          <c:min val="-1.0000000000000002E-2"/>
        </c:scaling>
        <c:delete val="0"/>
        <c:axPos val="l"/>
        <c:majorGridlines/>
        <c:title>
          <c:tx>
            <c:rich>
              <a:bodyPr rot="-5400000" vert="horz"/>
              <a:lstStyle/>
              <a:p>
                <a:pPr>
                  <a:defRPr/>
                </a:pPr>
                <a:r>
                  <a:rPr lang="fr-FR"/>
                  <a:t>évolution annuelle (en %)</a:t>
                </a:r>
              </a:p>
            </c:rich>
          </c:tx>
          <c:layout>
            <c:manualLayout>
              <c:xMode val="edge"/>
              <c:yMode val="edge"/>
              <c:x val="2.4297360319499813E-2"/>
              <c:y val="0.21400386995421192"/>
            </c:manualLayout>
          </c:layout>
          <c:overlay val="0"/>
        </c:title>
        <c:numFmt formatCode="0%" sourceLinked="0"/>
        <c:majorTickMark val="out"/>
        <c:minorTickMark val="none"/>
        <c:tickLblPos val="nextTo"/>
        <c:crossAx val="123374976"/>
        <c:crosses val="autoZero"/>
        <c:crossBetween val="between"/>
        <c:majorUnit val="1.0000000000000002E-2"/>
      </c:valAx>
    </c:plotArea>
    <c:legend>
      <c:legendPos val="b"/>
      <c:layout>
        <c:manualLayout>
          <c:xMode val="edge"/>
          <c:yMode val="edge"/>
          <c:x val="0"/>
          <c:y val="0.84369165533140467"/>
          <c:w val="1"/>
          <c:h val="0.15630834466859525"/>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36979598139694"/>
          <c:y val="3.3487241042286169E-2"/>
          <c:w val="0.80634318181818154"/>
          <c:h val="0.59830808080808073"/>
        </c:manualLayout>
      </c:layout>
      <c:lineChart>
        <c:grouping val="standard"/>
        <c:varyColors val="0"/>
        <c:ser>
          <c:idx val="0"/>
          <c:order val="0"/>
          <c:tx>
            <c:strRef>
              <c:f>'Fig 1.2'!$B$5</c:f>
              <c:strCache>
                <c:ptCount val="1"/>
                <c:pt idx="0">
                  <c:v>Projections : scénario central</c:v>
                </c:pt>
              </c:strCache>
            </c:strRef>
          </c:tx>
          <c:spPr>
            <a:ln w="38100">
              <a:solidFill>
                <a:schemeClr val="bg1">
                  <a:lumMod val="65000"/>
                </a:schemeClr>
              </a:solidFill>
            </a:ln>
          </c:spPr>
          <c:marker>
            <c:symbol val="none"/>
          </c:marker>
          <c:cat>
            <c:numRef>
              <c:f>'Fig 1.2'!$N$4:$AH$4</c:f>
              <c:numCache>
                <c:formatCode>General</c:formatCode>
                <c:ptCount val="21"/>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numCache>
            </c:numRef>
          </c:cat>
          <c:val>
            <c:numRef>
              <c:f>'Fig 1.2'!$N$5:$AH$5</c:f>
              <c:numCache>
                <c:formatCode>#,##0</c:formatCode>
                <c:ptCount val="21"/>
                <c:pt idx="8">
                  <c:v>70000</c:v>
                </c:pt>
                <c:pt idx="9">
                  <c:v>70000</c:v>
                </c:pt>
                <c:pt idx="10">
                  <c:v>70000</c:v>
                </c:pt>
                <c:pt idx="11">
                  <c:v>70000</c:v>
                </c:pt>
                <c:pt idx="12">
                  <c:v>70000</c:v>
                </c:pt>
                <c:pt idx="13">
                  <c:v>70000</c:v>
                </c:pt>
                <c:pt idx="14">
                  <c:v>70000</c:v>
                </c:pt>
                <c:pt idx="15">
                  <c:v>70000</c:v>
                </c:pt>
                <c:pt idx="16">
                  <c:v>70000</c:v>
                </c:pt>
                <c:pt idx="17">
                  <c:v>70000</c:v>
                </c:pt>
                <c:pt idx="18">
                  <c:v>70000</c:v>
                </c:pt>
                <c:pt idx="19">
                  <c:v>70000</c:v>
                </c:pt>
                <c:pt idx="20">
                  <c:v>70000</c:v>
                </c:pt>
              </c:numCache>
            </c:numRef>
          </c:val>
          <c:smooth val="0"/>
        </c:ser>
        <c:ser>
          <c:idx val="1"/>
          <c:order val="1"/>
          <c:tx>
            <c:strRef>
              <c:f>'Fig 1.2'!$B$6</c:f>
              <c:strCache>
                <c:ptCount val="1"/>
                <c:pt idx="0">
                  <c:v>Projections : migration basse</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1.2'!$N$4:$AH$4</c:f>
              <c:numCache>
                <c:formatCode>General</c:formatCode>
                <c:ptCount val="21"/>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numCache>
            </c:numRef>
          </c:cat>
          <c:val>
            <c:numRef>
              <c:f>'Fig 1.2'!$N$6:$AH$6</c:f>
              <c:numCache>
                <c:formatCode>#,##0</c:formatCode>
                <c:ptCount val="21"/>
                <c:pt idx="8">
                  <c:v>70000</c:v>
                </c:pt>
                <c:pt idx="9">
                  <c:v>62862</c:v>
                </c:pt>
                <c:pt idx="10">
                  <c:v>55718</c:v>
                </c:pt>
                <c:pt idx="11">
                  <c:v>48577</c:v>
                </c:pt>
                <c:pt idx="12">
                  <c:v>41434</c:v>
                </c:pt>
                <c:pt idx="13">
                  <c:v>34296</c:v>
                </c:pt>
                <c:pt idx="14">
                  <c:v>27150</c:v>
                </c:pt>
                <c:pt idx="15">
                  <c:v>20000</c:v>
                </c:pt>
                <c:pt idx="16">
                  <c:v>20000</c:v>
                </c:pt>
                <c:pt idx="17">
                  <c:v>20000</c:v>
                </c:pt>
                <c:pt idx="18">
                  <c:v>20000</c:v>
                </c:pt>
                <c:pt idx="19">
                  <c:v>20000</c:v>
                </c:pt>
                <c:pt idx="20">
                  <c:v>20000</c:v>
                </c:pt>
              </c:numCache>
            </c:numRef>
          </c:val>
          <c:smooth val="0"/>
        </c:ser>
        <c:ser>
          <c:idx val="2"/>
          <c:order val="2"/>
          <c:tx>
            <c:strRef>
              <c:f>'Fig 1.2'!$B$7</c:f>
              <c:strCache>
                <c:ptCount val="1"/>
                <c:pt idx="0">
                  <c:v>Projections : migration haute</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1.2'!$N$4:$AH$4</c:f>
              <c:numCache>
                <c:formatCode>General</c:formatCode>
                <c:ptCount val="21"/>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numCache>
            </c:numRef>
          </c:cat>
          <c:val>
            <c:numRef>
              <c:f>'Fig 1.2'!$N$7:$AH$7</c:f>
              <c:numCache>
                <c:formatCode>#,##0</c:formatCode>
                <c:ptCount val="21"/>
                <c:pt idx="8">
                  <c:v>70000</c:v>
                </c:pt>
                <c:pt idx="9">
                  <c:v>77152</c:v>
                </c:pt>
                <c:pt idx="10">
                  <c:v>84285</c:v>
                </c:pt>
                <c:pt idx="11">
                  <c:v>91432</c:v>
                </c:pt>
                <c:pt idx="12">
                  <c:v>98569</c:v>
                </c:pt>
                <c:pt idx="13">
                  <c:v>105724</c:v>
                </c:pt>
                <c:pt idx="14">
                  <c:v>112865</c:v>
                </c:pt>
                <c:pt idx="15">
                  <c:v>120000</c:v>
                </c:pt>
                <c:pt idx="16">
                  <c:v>120000</c:v>
                </c:pt>
                <c:pt idx="17">
                  <c:v>120000</c:v>
                </c:pt>
                <c:pt idx="18">
                  <c:v>120000</c:v>
                </c:pt>
                <c:pt idx="19">
                  <c:v>120000</c:v>
                </c:pt>
                <c:pt idx="20">
                  <c:v>120000</c:v>
                </c:pt>
              </c:numCache>
            </c:numRef>
          </c:val>
          <c:smooth val="0"/>
        </c:ser>
        <c:ser>
          <c:idx val="4"/>
          <c:order val="3"/>
          <c:tx>
            <c:strRef>
              <c:f>'Fig 1.2'!$B$9</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dPt>
            <c:idx val="10"/>
            <c:bubble3D val="0"/>
          </c:dPt>
          <c:cat>
            <c:numRef>
              <c:f>'Fig 1.2'!$N$4:$AH$4</c:f>
              <c:numCache>
                <c:formatCode>General</c:formatCode>
                <c:ptCount val="21"/>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numCache>
            </c:numRef>
          </c:cat>
          <c:val>
            <c:numRef>
              <c:f>'Fig 1.2'!$N$9:$AH$9</c:f>
              <c:numCache>
                <c:formatCode>#,##0</c:formatCode>
                <c:ptCount val="21"/>
                <c:pt idx="8">
                  <c:v>99956</c:v>
                </c:pt>
                <c:pt idx="9">
                  <c:v>67000</c:v>
                </c:pt>
                <c:pt idx="10">
                  <c:v>67000</c:v>
                </c:pt>
                <c:pt idx="11">
                  <c:v>67000</c:v>
                </c:pt>
              </c:numCache>
            </c:numRef>
          </c:val>
          <c:smooth val="0"/>
        </c:ser>
        <c:ser>
          <c:idx val="3"/>
          <c:order val="4"/>
          <c:tx>
            <c:strRef>
              <c:f>'Fig 1.2'!$B$8</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numRef>
              <c:f>'Fig 1.2'!$N$4:$AH$4</c:f>
              <c:numCache>
                <c:formatCode>General</c:formatCode>
                <c:ptCount val="21"/>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numCache>
            </c:numRef>
          </c:cat>
          <c:val>
            <c:numRef>
              <c:f>'Fig 1.2'!$N$8:$AH$8</c:f>
              <c:numCache>
                <c:formatCode>#,##0</c:formatCode>
                <c:ptCount val="21"/>
                <c:pt idx="0">
                  <c:v>92192</c:v>
                </c:pt>
                <c:pt idx="1">
                  <c:v>112141</c:v>
                </c:pt>
                <c:pt idx="2">
                  <c:v>73626</c:v>
                </c:pt>
                <c:pt idx="3">
                  <c:v>56812</c:v>
                </c:pt>
                <c:pt idx="4">
                  <c:v>32339</c:v>
                </c:pt>
                <c:pt idx="5">
                  <c:v>38880</c:v>
                </c:pt>
                <c:pt idx="6">
                  <c:v>29504</c:v>
                </c:pt>
                <c:pt idx="7">
                  <c:v>72336</c:v>
                </c:pt>
                <c:pt idx="8">
                  <c:v>99956</c:v>
                </c:pt>
              </c:numCache>
            </c:numRef>
          </c:val>
          <c:smooth val="0"/>
        </c:ser>
        <c:dLbls>
          <c:showLegendKey val="0"/>
          <c:showVal val="0"/>
          <c:showCatName val="0"/>
          <c:showSerName val="0"/>
          <c:showPercent val="0"/>
          <c:showBubbleSize val="0"/>
        </c:dLbls>
        <c:marker val="1"/>
        <c:smooth val="0"/>
        <c:axId val="113084672"/>
        <c:axId val="113091328"/>
      </c:lineChart>
      <c:catAx>
        <c:axId val="113084672"/>
        <c:scaling>
          <c:orientation val="minMax"/>
        </c:scaling>
        <c:delete val="0"/>
        <c:axPos val="b"/>
        <c:title>
          <c:tx>
            <c:rich>
              <a:bodyPr/>
              <a:lstStyle/>
              <a:p>
                <a:pPr>
                  <a:defRPr/>
                </a:pPr>
                <a:r>
                  <a:rPr lang="en-US"/>
                  <a:t>Année</a:t>
                </a:r>
              </a:p>
            </c:rich>
          </c:tx>
          <c:layout>
            <c:manualLayout>
              <c:xMode val="edge"/>
              <c:yMode val="edge"/>
              <c:x val="0.88721844373612946"/>
              <c:y val="0.54988846801346802"/>
            </c:manualLayout>
          </c:layout>
          <c:overlay val="0"/>
        </c:title>
        <c:numFmt formatCode="General" sourceLinked="1"/>
        <c:majorTickMark val="out"/>
        <c:minorTickMark val="none"/>
        <c:tickLblPos val="nextTo"/>
        <c:crossAx val="113091328"/>
        <c:crosses val="autoZero"/>
        <c:auto val="1"/>
        <c:lblAlgn val="ctr"/>
        <c:lblOffset val="100"/>
        <c:tickLblSkip val="1"/>
        <c:noMultiLvlLbl val="0"/>
      </c:catAx>
      <c:valAx>
        <c:axId val="113091328"/>
        <c:scaling>
          <c:orientation val="minMax"/>
          <c:max val="135000"/>
          <c:min val="0"/>
        </c:scaling>
        <c:delete val="0"/>
        <c:axPos val="l"/>
        <c:majorGridlines/>
        <c:title>
          <c:tx>
            <c:rich>
              <a:bodyPr rot="-5400000" vert="horz"/>
              <a:lstStyle/>
              <a:p>
                <a:pPr>
                  <a:defRPr/>
                </a:pPr>
                <a:r>
                  <a:rPr lang="en-US"/>
                  <a:t>Solde migratoire</a:t>
                </a:r>
              </a:p>
            </c:rich>
          </c:tx>
          <c:layout>
            <c:manualLayout>
              <c:xMode val="edge"/>
              <c:yMode val="edge"/>
              <c:x val="0"/>
              <c:y val="8.8604166666666706E-2"/>
            </c:manualLayout>
          </c:layout>
          <c:overlay val="0"/>
        </c:title>
        <c:numFmt formatCode="#,##0" sourceLinked="1"/>
        <c:majorTickMark val="out"/>
        <c:minorTickMark val="none"/>
        <c:tickLblPos val="nextTo"/>
        <c:crossAx val="113084672"/>
        <c:crosses val="autoZero"/>
        <c:crossBetween val="between"/>
        <c:majorUnit val="25000"/>
      </c:valAx>
    </c:plotArea>
    <c:legend>
      <c:legendPos val="b"/>
      <c:layout>
        <c:manualLayout>
          <c:xMode val="edge"/>
          <c:yMode val="edge"/>
          <c:x val="6.1611003646765954E-3"/>
          <c:y val="0.79551360324649345"/>
          <c:w val="0.98763297446608522"/>
          <c:h val="0.17813946467677971"/>
        </c:manualLayout>
      </c:layout>
      <c:overlay val="0"/>
      <c:txPr>
        <a:bodyPr/>
        <a:lstStyle/>
        <a:p>
          <a:pPr>
            <a:defRPr sz="1000"/>
          </a:pPr>
          <a:endParaRPr lang="fr-FR"/>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6070267133723337"/>
          <c:y val="3.1457800888138841E-2"/>
          <c:w val="0.80898840534289929"/>
          <c:h val="0.7076195683872849"/>
        </c:manualLayout>
      </c:layout>
      <c:lineChart>
        <c:grouping val="standard"/>
        <c:varyColors val="0"/>
        <c:ser>
          <c:idx val="1"/>
          <c:order val="0"/>
          <c:tx>
            <c:strRef>
              <c:f>'Fig 1.15'!$B$4</c:f>
              <c:strCache>
                <c:ptCount val="1"/>
                <c:pt idx="0">
                  <c:v>Evolution PIB en volume "1,8"</c:v>
                </c:pt>
              </c:strCache>
            </c:strRef>
          </c:tx>
          <c:marker>
            <c:symbol val="none"/>
          </c:marker>
          <c:cat>
            <c:numRef>
              <c:f>'Fig 1.15'!$C$3:$AC$3</c:f>
              <c:numCache>
                <c:formatCode>General</c:formatCode>
                <c:ptCount val="2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numCache>
            </c:numRef>
          </c:cat>
          <c:val>
            <c:numRef>
              <c:f>'Fig 1.15'!$C$4:$AC$4</c:f>
              <c:numCache>
                <c:formatCode>_(* #,##0.00_);_(* \(#,##0.00\);_(* "-"??_);_(@_)</c:formatCode>
                <c:ptCount val="27"/>
                <c:pt idx="0">
                  <c:v>0.6</c:v>
                </c:pt>
                <c:pt idx="1">
                  <c:v>1.3</c:v>
                </c:pt>
                <c:pt idx="2">
                  <c:v>1.2</c:v>
                </c:pt>
                <c:pt idx="3">
                  <c:v>1.5</c:v>
                </c:pt>
                <c:pt idx="4">
                  <c:v>1.5</c:v>
                </c:pt>
                <c:pt idx="5">
                  <c:v>1.6</c:v>
                </c:pt>
                <c:pt idx="6">
                  <c:v>1.7</c:v>
                </c:pt>
                <c:pt idx="7">
                  <c:v>1.79</c:v>
                </c:pt>
                <c:pt idx="8">
                  <c:v>1.8</c:v>
                </c:pt>
                <c:pt idx="9">
                  <c:v>1.85</c:v>
                </c:pt>
                <c:pt idx="10">
                  <c:v>1.95</c:v>
                </c:pt>
                <c:pt idx="11">
                  <c:v>2.0699999999999998</c:v>
                </c:pt>
                <c:pt idx="12">
                  <c:v>1.7</c:v>
                </c:pt>
                <c:pt idx="13">
                  <c:v>1.79</c:v>
                </c:pt>
                <c:pt idx="14">
                  <c:v>1.85</c:v>
                </c:pt>
                <c:pt idx="15">
                  <c:v>1.92</c:v>
                </c:pt>
                <c:pt idx="16">
                  <c:v>2.06</c:v>
                </c:pt>
                <c:pt idx="17">
                  <c:v>2.14</c:v>
                </c:pt>
                <c:pt idx="18">
                  <c:v>2.21</c:v>
                </c:pt>
                <c:pt idx="19">
                  <c:v>2.0499999999999998</c:v>
                </c:pt>
                <c:pt idx="20">
                  <c:v>2.0499999999999998</c:v>
                </c:pt>
                <c:pt idx="21">
                  <c:v>2.0099999999999998</c:v>
                </c:pt>
                <c:pt idx="22">
                  <c:v>1.96</c:v>
                </c:pt>
                <c:pt idx="23">
                  <c:v>1.9</c:v>
                </c:pt>
                <c:pt idx="24">
                  <c:v>1.9</c:v>
                </c:pt>
                <c:pt idx="25">
                  <c:v>1.95</c:v>
                </c:pt>
                <c:pt idx="26">
                  <c:v>1.97</c:v>
                </c:pt>
              </c:numCache>
            </c:numRef>
          </c:val>
          <c:smooth val="0"/>
        </c:ser>
        <c:ser>
          <c:idx val="2"/>
          <c:order val="1"/>
          <c:tx>
            <c:strRef>
              <c:f>'Fig 1.15'!$B$5</c:f>
              <c:strCache>
                <c:ptCount val="1"/>
                <c:pt idx="0">
                  <c:v>Evolution PIB en volume "1,5"</c:v>
                </c:pt>
              </c:strCache>
            </c:strRef>
          </c:tx>
          <c:spPr>
            <a:ln>
              <a:solidFill>
                <a:schemeClr val="tx1">
                  <a:lumMod val="75000"/>
                  <a:lumOff val="25000"/>
                </a:schemeClr>
              </a:solidFill>
              <a:prstDash val="sysDot"/>
            </a:ln>
          </c:spPr>
          <c:marker>
            <c:symbol val="none"/>
          </c:marker>
          <c:cat>
            <c:numRef>
              <c:f>'Fig 1.15'!$C$3:$AC$3</c:f>
              <c:numCache>
                <c:formatCode>General</c:formatCode>
                <c:ptCount val="2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numCache>
            </c:numRef>
          </c:cat>
          <c:val>
            <c:numRef>
              <c:f>'Fig 1.15'!$C$5:$AC$5</c:f>
              <c:numCache>
                <c:formatCode>_(* #,##0.00_);_(* \(#,##0.00\);_(* "-"??_);_(@_)</c:formatCode>
                <c:ptCount val="27"/>
                <c:pt idx="0">
                  <c:v>0.6</c:v>
                </c:pt>
                <c:pt idx="1">
                  <c:v>1.3</c:v>
                </c:pt>
                <c:pt idx="2">
                  <c:v>1.2</c:v>
                </c:pt>
                <c:pt idx="3">
                  <c:v>1.5</c:v>
                </c:pt>
                <c:pt idx="4">
                  <c:v>1.5</c:v>
                </c:pt>
                <c:pt idx="5">
                  <c:v>1.6</c:v>
                </c:pt>
                <c:pt idx="6">
                  <c:v>1.7</c:v>
                </c:pt>
                <c:pt idx="7">
                  <c:v>1.77</c:v>
                </c:pt>
                <c:pt idx="8">
                  <c:v>1.75</c:v>
                </c:pt>
                <c:pt idx="9">
                  <c:v>1.77</c:v>
                </c:pt>
                <c:pt idx="10">
                  <c:v>1.85</c:v>
                </c:pt>
                <c:pt idx="11">
                  <c:v>1.94</c:v>
                </c:pt>
                <c:pt idx="12">
                  <c:v>1.55</c:v>
                </c:pt>
                <c:pt idx="13">
                  <c:v>1.62</c:v>
                </c:pt>
                <c:pt idx="14">
                  <c:v>1.65</c:v>
                </c:pt>
                <c:pt idx="15">
                  <c:v>1.7</c:v>
                </c:pt>
                <c:pt idx="16">
                  <c:v>1.8</c:v>
                </c:pt>
                <c:pt idx="17">
                  <c:v>1.87</c:v>
                </c:pt>
                <c:pt idx="18">
                  <c:v>1.91</c:v>
                </c:pt>
                <c:pt idx="19">
                  <c:v>1.75</c:v>
                </c:pt>
                <c:pt idx="20">
                  <c:v>1.75</c:v>
                </c:pt>
                <c:pt idx="21">
                  <c:v>1.71</c:v>
                </c:pt>
                <c:pt idx="22">
                  <c:v>1.66</c:v>
                </c:pt>
                <c:pt idx="23">
                  <c:v>1.6</c:v>
                </c:pt>
                <c:pt idx="24">
                  <c:v>1.59</c:v>
                </c:pt>
                <c:pt idx="25">
                  <c:v>1.65</c:v>
                </c:pt>
                <c:pt idx="26">
                  <c:v>1.67</c:v>
                </c:pt>
              </c:numCache>
            </c:numRef>
          </c:val>
          <c:smooth val="0"/>
        </c:ser>
        <c:ser>
          <c:idx val="0"/>
          <c:order val="2"/>
          <c:tx>
            <c:strRef>
              <c:f>'Fig 1.15'!$B$6</c:f>
              <c:strCache>
                <c:ptCount val="1"/>
                <c:pt idx="0">
                  <c:v>Evolution PIB en volume "1,3"</c:v>
                </c:pt>
              </c:strCache>
            </c:strRef>
          </c:tx>
          <c:spPr>
            <a:ln>
              <a:prstDash val="sysDash"/>
            </a:ln>
          </c:spPr>
          <c:marker>
            <c:symbol val="none"/>
          </c:marker>
          <c:cat>
            <c:numRef>
              <c:f>'Fig 1.15'!$C$3:$AC$3</c:f>
              <c:numCache>
                <c:formatCode>General</c:formatCode>
                <c:ptCount val="2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numCache>
            </c:numRef>
          </c:cat>
          <c:val>
            <c:numRef>
              <c:f>'Fig 1.15'!$C$6:$AC$6</c:f>
              <c:numCache>
                <c:formatCode>_(* #,##0.00_);_(* \(#,##0.00\);_(* "-"??_);_(@_)</c:formatCode>
                <c:ptCount val="27"/>
                <c:pt idx="0">
                  <c:v>0.6</c:v>
                </c:pt>
                <c:pt idx="1">
                  <c:v>1.3</c:v>
                </c:pt>
                <c:pt idx="2">
                  <c:v>1.2</c:v>
                </c:pt>
                <c:pt idx="3">
                  <c:v>1.5</c:v>
                </c:pt>
                <c:pt idx="4">
                  <c:v>1.5</c:v>
                </c:pt>
                <c:pt idx="5">
                  <c:v>1.6</c:v>
                </c:pt>
                <c:pt idx="6">
                  <c:v>1.7</c:v>
                </c:pt>
                <c:pt idx="7">
                  <c:v>1.75</c:v>
                </c:pt>
                <c:pt idx="8">
                  <c:v>1.72</c:v>
                </c:pt>
                <c:pt idx="9">
                  <c:v>1.72</c:v>
                </c:pt>
                <c:pt idx="10">
                  <c:v>1.78</c:v>
                </c:pt>
                <c:pt idx="11">
                  <c:v>1.86</c:v>
                </c:pt>
                <c:pt idx="12">
                  <c:v>1.45</c:v>
                </c:pt>
                <c:pt idx="13">
                  <c:v>1.5</c:v>
                </c:pt>
                <c:pt idx="14">
                  <c:v>1.51</c:v>
                </c:pt>
                <c:pt idx="15">
                  <c:v>1.55</c:v>
                </c:pt>
                <c:pt idx="16">
                  <c:v>1.64</c:v>
                </c:pt>
                <c:pt idx="17">
                  <c:v>1.68</c:v>
                </c:pt>
                <c:pt idx="18">
                  <c:v>1.71</c:v>
                </c:pt>
                <c:pt idx="19">
                  <c:v>1.55</c:v>
                </c:pt>
                <c:pt idx="20">
                  <c:v>1.55</c:v>
                </c:pt>
                <c:pt idx="21">
                  <c:v>1.51</c:v>
                </c:pt>
                <c:pt idx="22">
                  <c:v>1.46</c:v>
                </c:pt>
                <c:pt idx="23">
                  <c:v>1.4</c:v>
                </c:pt>
                <c:pt idx="24">
                  <c:v>1.39</c:v>
                </c:pt>
                <c:pt idx="25">
                  <c:v>1.45</c:v>
                </c:pt>
                <c:pt idx="26">
                  <c:v>1.47</c:v>
                </c:pt>
              </c:numCache>
            </c:numRef>
          </c:val>
          <c:smooth val="0"/>
        </c:ser>
        <c:ser>
          <c:idx val="3"/>
          <c:order val="3"/>
          <c:tx>
            <c:strRef>
              <c:f>'Fig 1.15'!$B$7</c:f>
              <c:strCache>
                <c:ptCount val="1"/>
                <c:pt idx="0">
                  <c:v>Evolution PIB en volume "1,0"</c:v>
                </c:pt>
              </c:strCache>
            </c:strRef>
          </c:tx>
          <c:spPr>
            <a:ln>
              <a:solidFill>
                <a:schemeClr val="tx1">
                  <a:lumMod val="85000"/>
                  <a:lumOff val="15000"/>
                </a:schemeClr>
              </a:solidFill>
            </a:ln>
          </c:spPr>
          <c:marker>
            <c:symbol val="none"/>
          </c:marker>
          <c:cat>
            <c:numRef>
              <c:f>'Fig 1.15'!$C$3:$AC$3</c:f>
              <c:numCache>
                <c:formatCode>General</c:formatCode>
                <c:ptCount val="27"/>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numCache>
            </c:numRef>
          </c:cat>
          <c:val>
            <c:numRef>
              <c:f>'Fig 1.15'!$C$7:$AC$7</c:f>
              <c:numCache>
                <c:formatCode>_(* #,##0.00_);_(* \(#,##0.00\);_(* "-"??_);_(@_)</c:formatCode>
                <c:ptCount val="27"/>
                <c:pt idx="0">
                  <c:v>0.6</c:v>
                </c:pt>
                <c:pt idx="1">
                  <c:v>1.3</c:v>
                </c:pt>
                <c:pt idx="2">
                  <c:v>1.2</c:v>
                </c:pt>
                <c:pt idx="3">
                  <c:v>1.5</c:v>
                </c:pt>
                <c:pt idx="4">
                  <c:v>1.5</c:v>
                </c:pt>
                <c:pt idx="5">
                  <c:v>1.6</c:v>
                </c:pt>
                <c:pt idx="6">
                  <c:v>1.7</c:v>
                </c:pt>
                <c:pt idx="7">
                  <c:v>1.73</c:v>
                </c:pt>
                <c:pt idx="8">
                  <c:v>1.67</c:v>
                </c:pt>
                <c:pt idx="9">
                  <c:v>1.64</c:v>
                </c:pt>
                <c:pt idx="10">
                  <c:v>1.68</c:v>
                </c:pt>
                <c:pt idx="11">
                  <c:v>1.73</c:v>
                </c:pt>
                <c:pt idx="12">
                  <c:v>1.3</c:v>
                </c:pt>
                <c:pt idx="13">
                  <c:v>1.32</c:v>
                </c:pt>
                <c:pt idx="14">
                  <c:v>1.31</c:v>
                </c:pt>
                <c:pt idx="15">
                  <c:v>1.32</c:v>
                </c:pt>
                <c:pt idx="16">
                  <c:v>1.39</c:v>
                </c:pt>
                <c:pt idx="17">
                  <c:v>1.41</c:v>
                </c:pt>
                <c:pt idx="18">
                  <c:v>1.4</c:v>
                </c:pt>
                <c:pt idx="19">
                  <c:v>1.25</c:v>
                </c:pt>
                <c:pt idx="20">
                  <c:v>1.25</c:v>
                </c:pt>
                <c:pt idx="21">
                  <c:v>1.21</c:v>
                </c:pt>
                <c:pt idx="22">
                  <c:v>1.1599999999999999</c:v>
                </c:pt>
                <c:pt idx="23">
                  <c:v>1.1000000000000001</c:v>
                </c:pt>
                <c:pt idx="24">
                  <c:v>1.0900000000000001</c:v>
                </c:pt>
                <c:pt idx="25">
                  <c:v>1.1499999999999999</c:v>
                </c:pt>
                <c:pt idx="26">
                  <c:v>1.17</c:v>
                </c:pt>
              </c:numCache>
            </c:numRef>
          </c:val>
          <c:smooth val="0"/>
        </c:ser>
        <c:dLbls>
          <c:showLegendKey val="0"/>
          <c:showVal val="0"/>
          <c:showCatName val="0"/>
          <c:showSerName val="0"/>
          <c:showPercent val="0"/>
          <c:showBubbleSize val="0"/>
        </c:dLbls>
        <c:marker val="1"/>
        <c:smooth val="0"/>
        <c:axId val="129839872"/>
        <c:axId val="129841408"/>
      </c:lineChart>
      <c:catAx>
        <c:axId val="129839872"/>
        <c:scaling>
          <c:orientation val="minMax"/>
        </c:scaling>
        <c:delete val="0"/>
        <c:axPos val="b"/>
        <c:numFmt formatCode="General" sourceLinked="1"/>
        <c:majorTickMark val="out"/>
        <c:minorTickMark val="none"/>
        <c:tickLblPos val="nextTo"/>
        <c:txPr>
          <a:bodyPr/>
          <a:lstStyle/>
          <a:p>
            <a:pPr>
              <a:defRPr sz="900"/>
            </a:pPr>
            <a:endParaRPr lang="fr-FR"/>
          </a:p>
        </c:txPr>
        <c:crossAx val="129841408"/>
        <c:crosses val="autoZero"/>
        <c:auto val="1"/>
        <c:lblAlgn val="ctr"/>
        <c:lblOffset val="100"/>
        <c:noMultiLvlLbl val="0"/>
      </c:catAx>
      <c:valAx>
        <c:axId val="129841408"/>
        <c:scaling>
          <c:orientation val="minMax"/>
        </c:scaling>
        <c:delete val="0"/>
        <c:axPos val="l"/>
        <c:majorGridlines/>
        <c:title>
          <c:tx>
            <c:rich>
              <a:bodyPr rot="-5400000" vert="horz"/>
              <a:lstStyle/>
              <a:p>
                <a:pPr>
                  <a:defRPr/>
                </a:pPr>
                <a:r>
                  <a:rPr lang="en-US"/>
                  <a:t>taux de croissance du PIB en volume</a:t>
                </a:r>
              </a:p>
            </c:rich>
          </c:tx>
          <c:overlay val="0"/>
        </c:title>
        <c:numFmt formatCode="_(* #,##0.00_);_(* \(#,##0.00\);_(* &quot;-&quot;??_);_(@_)" sourceLinked="1"/>
        <c:majorTickMark val="out"/>
        <c:minorTickMark val="none"/>
        <c:tickLblPos val="nextTo"/>
        <c:crossAx val="129839872"/>
        <c:crosses val="autoZero"/>
        <c:crossBetween val="between"/>
      </c:valAx>
    </c:plotArea>
    <c:legend>
      <c:legendPos val="r"/>
      <c:layout>
        <c:manualLayout>
          <c:xMode val="edge"/>
          <c:yMode val="edge"/>
          <c:x val="2.8466071357512158E-2"/>
          <c:y val="0.84069828829684545"/>
          <c:w val="0.92964046513520593"/>
          <c:h val="0.15429405774595931"/>
        </c:manualLayout>
      </c:layout>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27210297342979"/>
          <c:y val="3.0754834575443962E-2"/>
          <c:w val="0.87080070470643223"/>
          <c:h val="0.70573667711598764"/>
        </c:manualLayout>
      </c:layout>
      <c:lineChart>
        <c:grouping val="standard"/>
        <c:varyColors val="0"/>
        <c:ser>
          <c:idx val="3"/>
          <c:order val="0"/>
          <c:tx>
            <c:strRef>
              <c:f>'Fig 1.18'!$B$4</c:f>
              <c:strCache>
                <c:ptCount val="1"/>
                <c:pt idx="0">
                  <c:v>Taux d'emploi observé</c:v>
                </c:pt>
              </c:strCache>
            </c:strRef>
          </c:tx>
          <c:spPr>
            <a:ln w="22225">
              <a:solidFill>
                <a:schemeClr val="tx1"/>
              </a:solidFill>
            </a:ln>
          </c:spPr>
          <c:marker>
            <c:symbol val="circle"/>
            <c:size val="5"/>
            <c:spPr>
              <a:solidFill>
                <a:schemeClr val="bg1"/>
              </a:solidFill>
              <a:ln>
                <a:solidFill>
                  <a:schemeClr val="tx1"/>
                </a:solidFill>
              </a:ln>
            </c:spPr>
          </c:marker>
          <c:cat>
            <c:numRef>
              <c:f>'Fig 1.18'!$R$3:$CT$3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1.18'!$R$4:$CT$4</c:f>
              <c:numCache>
                <c:formatCode>#,##0.0</c:formatCode>
                <c:ptCount val="81"/>
                <c:pt idx="0">
                  <c:v>37.299999999999997</c:v>
                </c:pt>
                <c:pt idx="1">
                  <c:v>35.1</c:v>
                </c:pt>
                <c:pt idx="2">
                  <c:v>34</c:v>
                </c:pt>
                <c:pt idx="3">
                  <c:v>31.7</c:v>
                </c:pt>
                <c:pt idx="4">
                  <c:v>29.8</c:v>
                </c:pt>
                <c:pt idx="5">
                  <c:v>29.8</c:v>
                </c:pt>
                <c:pt idx="6">
                  <c:v>29</c:v>
                </c:pt>
                <c:pt idx="7">
                  <c:v>27.8</c:v>
                </c:pt>
                <c:pt idx="8">
                  <c:v>28.3</c:v>
                </c:pt>
                <c:pt idx="9">
                  <c:v>28.5</c:v>
                </c:pt>
                <c:pt idx="10">
                  <c:v>31</c:v>
                </c:pt>
                <c:pt idx="11">
                  <c:v>31.2</c:v>
                </c:pt>
                <c:pt idx="12">
                  <c:v>31.3</c:v>
                </c:pt>
                <c:pt idx="13">
                  <c:v>31.2</c:v>
                </c:pt>
                <c:pt idx="14">
                  <c:v>30.6</c:v>
                </c:pt>
                <c:pt idx="15">
                  <c:v>30.3</c:v>
                </c:pt>
                <c:pt idx="16">
                  <c:v>30</c:v>
                </c:pt>
                <c:pt idx="17">
                  <c:v>31.2</c:v>
                </c:pt>
                <c:pt idx="18">
                  <c:v>31.4</c:v>
                </c:pt>
                <c:pt idx="19">
                  <c:v>30.5</c:v>
                </c:pt>
                <c:pt idx="20">
                  <c:v>30.1</c:v>
                </c:pt>
                <c:pt idx="21">
                  <c:v>29.6</c:v>
                </c:pt>
                <c:pt idx="22">
                  <c:v>28.6</c:v>
                </c:pt>
                <c:pt idx="23">
                  <c:v>28.4</c:v>
                </c:pt>
                <c:pt idx="24">
                  <c:v>28.4</c:v>
                </c:pt>
                <c:pt idx="25">
                  <c:v>28.4</c:v>
                </c:pt>
                <c:pt idx="26" formatCode="0.0">
                  <c:v>28.25</c:v>
                </c:pt>
              </c:numCache>
            </c:numRef>
          </c:val>
          <c:smooth val="0"/>
        </c:ser>
        <c:ser>
          <c:idx val="5"/>
          <c:order val="1"/>
          <c:tx>
            <c:strRef>
              <c:f>'Fig 1.18'!$B$5</c:f>
              <c:strCache>
                <c:ptCount val="1"/>
                <c:pt idx="0">
                  <c:v>Taux d'activité observé</c:v>
                </c:pt>
              </c:strCache>
            </c:strRef>
          </c:tx>
          <c:spPr>
            <a:ln w="22225">
              <a:solidFill>
                <a:schemeClr val="tx1"/>
              </a:solidFill>
            </a:ln>
          </c:spPr>
          <c:marker>
            <c:symbol val="diamond"/>
            <c:size val="5"/>
            <c:spPr>
              <a:solidFill>
                <a:schemeClr val="bg1">
                  <a:lumMod val="50000"/>
                </a:schemeClr>
              </a:solidFill>
              <a:ln>
                <a:solidFill>
                  <a:schemeClr val="tx1"/>
                </a:solidFill>
              </a:ln>
            </c:spPr>
          </c:marker>
          <c:cat>
            <c:numRef>
              <c:f>'Fig 1.18'!$R$3:$CT$3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1.18'!$R$5:$CT$5</c:f>
              <c:numCache>
                <c:formatCode>#,##0.0</c:formatCode>
                <c:ptCount val="81"/>
                <c:pt idx="0">
                  <c:v>43.9</c:v>
                </c:pt>
                <c:pt idx="1">
                  <c:v>41.6</c:v>
                </c:pt>
                <c:pt idx="2">
                  <c:v>41.1</c:v>
                </c:pt>
                <c:pt idx="3">
                  <c:v>39.700000000000003</c:v>
                </c:pt>
                <c:pt idx="4">
                  <c:v>38.1</c:v>
                </c:pt>
                <c:pt idx="5">
                  <c:v>37.299999999999997</c:v>
                </c:pt>
                <c:pt idx="6">
                  <c:v>36.799999999999997</c:v>
                </c:pt>
                <c:pt idx="7">
                  <c:v>35.5</c:v>
                </c:pt>
                <c:pt idx="8">
                  <c:v>35.6</c:v>
                </c:pt>
                <c:pt idx="9">
                  <c:v>35.700000000000003</c:v>
                </c:pt>
                <c:pt idx="10">
                  <c:v>36.9</c:v>
                </c:pt>
                <c:pt idx="11">
                  <c:v>36.799999999999997</c:v>
                </c:pt>
                <c:pt idx="12">
                  <c:v>37.299999999999997</c:v>
                </c:pt>
                <c:pt idx="13">
                  <c:v>38.1</c:v>
                </c:pt>
                <c:pt idx="14">
                  <c:v>38.1</c:v>
                </c:pt>
                <c:pt idx="15">
                  <c:v>38.1</c:v>
                </c:pt>
                <c:pt idx="16">
                  <c:v>38.1</c:v>
                </c:pt>
                <c:pt idx="17">
                  <c:v>38.4</c:v>
                </c:pt>
                <c:pt idx="18">
                  <c:v>38.5</c:v>
                </c:pt>
                <c:pt idx="19">
                  <c:v>39.6</c:v>
                </c:pt>
                <c:pt idx="20">
                  <c:v>38.9</c:v>
                </c:pt>
                <c:pt idx="21">
                  <c:v>37.9</c:v>
                </c:pt>
                <c:pt idx="22">
                  <c:v>37.4</c:v>
                </c:pt>
                <c:pt idx="23">
                  <c:v>37.4</c:v>
                </c:pt>
                <c:pt idx="24">
                  <c:v>37.1</c:v>
                </c:pt>
                <c:pt idx="25">
                  <c:v>37.299999999999997</c:v>
                </c:pt>
                <c:pt idx="26" formatCode="0.0">
                  <c:v>37.200000000000003</c:v>
                </c:pt>
              </c:numCache>
            </c:numRef>
          </c:val>
          <c:smooth val="0"/>
        </c:ser>
        <c:ser>
          <c:idx val="0"/>
          <c:order val="2"/>
          <c:tx>
            <c:strRef>
              <c:f>'Fig 1.18'!$B$6</c:f>
              <c:strCache>
                <c:ptCount val="1"/>
                <c:pt idx="0">
                  <c:v>Taux d'activité projeté</c:v>
                </c:pt>
              </c:strCache>
            </c:strRef>
          </c:tx>
          <c:spPr>
            <a:ln w="22225">
              <a:solidFill>
                <a:schemeClr val="tx1"/>
              </a:solidFill>
              <a:prstDash val="sysDash"/>
            </a:ln>
          </c:spPr>
          <c:marker>
            <c:symbol val="diamond"/>
            <c:size val="5"/>
            <c:spPr>
              <a:solidFill>
                <a:srgbClr val="B2B2B2"/>
              </a:solidFill>
              <a:ln>
                <a:solidFill>
                  <a:schemeClr val="tx1"/>
                </a:solidFill>
              </a:ln>
            </c:spPr>
          </c:marker>
          <c:val>
            <c:numRef>
              <c:f>'Fig 1.18'!$R$6:$CT$6</c:f>
              <c:numCache>
                <c:formatCode>#,##0.0</c:formatCode>
                <c:ptCount val="81"/>
                <c:pt idx="0">
                  <c:v>43.077000019774687</c:v>
                </c:pt>
                <c:pt idx="1">
                  <c:v>41.333181190732468</c:v>
                </c:pt>
                <c:pt idx="2">
                  <c:v>40.601067148091246</c:v>
                </c:pt>
                <c:pt idx="3">
                  <c:v>40.092329241080222</c:v>
                </c:pt>
                <c:pt idx="4">
                  <c:v>39.676336525376769</c:v>
                </c:pt>
                <c:pt idx="5">
                  <c:v>38.932252581110966</c:v>
                </c:pt>
                <c:pt idx="6">
                  <c:v>38.448837376199585</c:v>
                </c:pt>
                <c:pt idx="7">
                  <c:v>37.38124867185909</c:v>
                </c:pt>
                <c:pt idx="8">
                  <c:v>36.969921795845977</c:v>
                </c:pt>
                <c:pt idx="9">
                  <c:v>36.645388326402681</c:v>
                </c:pt>
                <c:pt idx="10">
                  <c:v>36.783345283151704</c:v>
                </c:pt>
                <c:pt idx="11">
                  <c:v>37.017915956020005</c:v>
                </c:pt>
                <c:pt idx="12">
                  <c:v>36.843556793330798</c:v>
                </c:pt>
                <c:pt idx="13">
                  <c:v>36.901050002899964</c:v>
                </c:pt>
                <c:pt idx="14">
                  <c:v>36.90475644930499</c:v>
                </c:pt>
                <c:pt idx="15">
                  <c:v>37.190367846130833</c:v>
                </c:pt>
                <c:pt idx="16">
                  <c:v>37.102129307855101</c:v>
                </c:pt>
                <c:pt idx="17">
                  <c:v>37.194948738795333</c:v>
                </c:pt>
                <c:pt idx="18">
                  <c:v>37.517753343352815</c:v>
                </c:pt>
                <c:pt idx="19">
                  <c:v>37.917505522972633</c:v>
                </c:pt>
                <c:pt idx="20">
                  <c:v>37.652699827544495</c:v>
                </c:pt>
                <c:pt idx="21">
                  <c:v>37.647457816664804</c:v>
                </c:pt>
                <c:pt idx="22">
                  <c:v>37.793775878740789</c:v>
                </c:pt>
                <c:pt idx="23">
                  <c:v>37.524345878186544</c:v>
                </c:pt>
                <c:pt idx="24">
                  <c:v>36.768451366733863</c:v>
                </c:pt>
                <c:pt idx="25">
                  <c:v>36.456566337877177</c:v>
                </c:pt>
                <c:pt idx="26">
                  <c:v>36.172220867490857</c:v>
                </c:pt>
                <c:pt idx="27">
                  <c:v>35.991502637067263</c:v>
                </c:pt>
                <c:pt idx="28">
                  <c:v>35.953395186224341</c:v>
                </c:pt>
                <c:pt idx="29">
                  <c:v>36.042048062444096</c:v>
                </c:pt>
                <c:pt idx="30">
                  <c:v>36.215242079645925</c:v>
                </c:pt>
                <c:pt idx="31">
                  <c:v>36.377131313320575</c:v>
                </c:pt>
                <c:pt idx="32">
                  <c:v>36.444022066699425</c:v>
                </c:pt>
                <c:pt idx="33">
                  <c:v>36.459132429274945</c:v>
                </c:pt>
                <c:pt idx="34">
                  <c:v>36.442136871628755</c:v>
                </c:pt>
                <c:pt idx="35">
                  <c:v>36.388546590786092</c:v>
                </c:pt>
                <c:pt idx="36">
                  <c:v>36.385712915042994</c:v>
                </c:pt>
                <c:pt idx="37">
                  <c:v>36.489919361951166</c:v>
                </c:pt>
                <c:pt idx="38">
                  <c:v>36.631543372793743</c:v>
                </c:pt>
                <c:pt idx="39">
                  <c:v>36.7833791706528</c:v>
                </c:pt>
                <c:pt idx="40">
                  <c:v>36.951302680215584</c:v>
                </c:pt>
                <c:pt idx="41">
                  <c:v>37.093542139988799</c:v>
                </c:pt>
                <c:pt idx="42">
                  <c:v>37.146875248542692</c:v>
                </c:pt>
                <c:pt idx="43">
                  <c:v>37.161860835508897</c:v>
                </c:pt>
                <c:pt idx="44">
                  <c:v>37.182715645719689</c:v>
                </c:pt>
                <c:pt idx="45">
                  <c:v>37.160527958274699</c:v>
                </c:pt>
                <c:pt idx="46">
                  <c:v>37.084589613915078</c:v>
                </c:pt>
                <c:pt idx="47">
                  <c:v>37.033244513309576</c:v>
                </c:pt>
                <c:pt idx="48">
                  <c:v>36.996654135061149</c:v>
                </c:pt>
                <c:pt idx="49">
                  <c:v>36.944024493884044</c:v>
                </c:pt>
                <c:pt idx="50">
                  <c:v>36.899403418559935</c:v>
                </c:pt>
                <c:pt idx="51">
                  <c:v>36.876030576056756</c:v>
                </c:pt>
                <c:pt idx="52">
                  <c:v>36.848690374668983</c:v>
                </c:pt>
                <c:pt idx="53">
                  <c:v>36.810871053521453</c:v>
                </c:pt>
                <c:pt idx="54">
                  <c:v>36.76418229400614</c:v>
                </c:pt>
                <c:pt idx="55">
                  <c:v>36.711864243195002</c:v>
                </c:pt>
                <c:pt idx="56">
                  <c:v>36.658051009831972</c:v>
                </c:pt>
                <c:pt idx="57">
                  <c:v>36.606981177042293</c:v>
                </c:pt>
                <c:pt idx="58">
                  <c:v>36.562259101955277</c:v>
                </c:pt>
                <c:pt idx="59">
                  <c:v>36.526418364057925</c:v>
                </c:pt>
                <c:pt idx="60">
                  <c:v>36.500760663010105</c:v>
                </c:pt>
                <c:pt idx="61">
                  <c:v>36.485484242534213</c:v>
                </c:pt>
                <c:pt idx="62">
                  <c:v>36.479810176042236</c:v>
                </c:pt>
                <c:pt idx="63">
                  <c:v>36.482688640865689</c:v>
                </c:pt>
                <c:pt idx="64">
                  <c:v>36.493252160327309</c:v>
                </c:pt>
                <c:pt idx="65">
                  <c:v>36.511194660105438</c:v>
                </c:pt>
                <c:pt idx="66">
                  <c:v>36.537294702609515</c:v>
                </c:pt>
                <c:pt idx="67">
                  <c:v>36.572426932387749</c:v>
                </c:pt>
                <c:pt idx="68">
                  <c:v>36.616254114862109</c:v>
                </c:pt>
                <c:pt idx="69">
                  <c:v>36.66744318739709</c:v>
                </c:pt>
                <c:pt idx="70">
                  <c:v>36.723680596070615</c:v>
                </c:pt>
                <c:pt idx="71">
                  <c:v>36.780775635357315</c:v>
                </c:pt>
                <c:pt idx="72">
                  <c:v>36.833976580990551</c:v>
                </c:pt>
                <c:pt idx="73">
                  <c:v>36.879947555922769</c:v>
                </c:pt>
                <c:pt idx="74">
                  <c:v>36.916463660495154</c:v>
                </c:pt>
                <c:pt idx="75">
                  <c:v>36.942266930172444</c:v>
                </c:pt>
                <c:pt idx="76">
                  <c:v>36.957547618476283</c:v>
                </c:pt>
                <c:pt idx="77">
                  <c:v>36.963426087427152</c:v>
                </c:pt>
                <c:pt idx="78">
                  <c:v>36.961093589568854</c:v>
                </c:pt>
                <c:pt idx="79">
                  <c:v>36.951790509602056</c:v>
                </c:pt>
                <c:pt idx="80">
                  <c:v>36.936534926916508</c:v>
                </c:pt>
              </c:numCache>
            </c:numRef>
          </c:val>
          <c:smooth val="0"/>
        </c:ser>
        <c:dLbls>
          <c:showLegendKey val="0"/>
          <c:showVal val="0"/>
          <c:showCatName val="0"/>
          <c:showSerName val="0"/>
          <c:showPercent val="0"/>
          <c:showBubbleSize val="0"/>
        </c:dLbls>
        <c:marker val="1"/>
        <c:smooth val="0"/>
        <c:axId val="131070976"/>
        <c:axId val="131078016"/>
      </c:lineChart>
      <c:catAx>
        <c:axId val="131070976"/>
        <c:scaling>
          <c:orientation val="minMax"/>
        </c:scaling>
        <c:delete val="0"/>
        <c:axPos val="b"/>
        <c:title>
          <c:tx>
            <c:rich>
              <a:bodyPr/>
              <a:lstStyle/>
              <a:p>
                <a:pPr>
                  <a:defRPr/>
                </a:pPr>
                <a:r>
                  <a:rPr lang="fr-FR"/>
                  <a:t>année</a:t>
                </a:r>
              </a:p>
            </c:rich>
          </c:tx>
          <c:layout>
            <c:manualLayout>
              <c:xMode val="edge"/>
              <c:yMode val="edge"/>
              <c:x val="0.89597778017473839"/>
              <c:y val="0.65957640268429873"/>
            </c:manualLayout>
          </c:layout>
          <c:overlay val="0"/>
        </c:title>
        <c:numFmt formatCode="General" sourceLinked="1"/>
        <c:majorTickMark val="out"/>
        <c:minorTickMark val="none"/>
        <c:tickLblPos val="nextTo"/>
        <c:txPr>
          <a:bodyPr rot="-5400000" vert="horz"/>
          <a:lstStyle/>
          <a:p>
            <a:pPr>
              <a:defRPr/>
            </a:pPr>
            <a:endParaRPr lang="fr-FR"/>
          </a:p>
        </c:txPr>
        <c:crossAx val="131078016"/>
        <c:crosses val="autoZero"/>
        <c:auto val="1"/>
        <c:lblAlgn val="ctr"/>
        <c:lblOffset val="100"/>
        <c:tickLblSkip val="4"/>
        <c:noMultiLvlLbl val="0"/>
      </c:catAx>
      <c:valAx>
        <c:axId val="131078016"/>
        <c:scaling>
          <c:orientation val="minMax"/>
          <c:max val="50"/>
          <c:min val="20"/>
        </c:scaling>
        <c:delete val="0"/>
        <c:axPos val="l"/>
        <c:majorGridlines/>
        <c:title>
          <c:tx>
            <c:rich>
              <a:bodyPr rot="-5400000" vert="horz"/>
              <a:lstStyle/>
              <a:p>
                <a:pPr>
                  <a:defRPr/>
                </a:pPr>
                <a:r>
                  <a:rPr lang="en-US"/>
                  <a:t>en % des</a:t>
                </a:r>
                <a:r>
                  <a:rPr lang="en-US" baseline="0"/>
                  <a:t> 15-24 ans</a:t>
                </a:r>
                <a:endParaRPr lang="en-US"/>
              </a:p>
            </c:rich>
          </c:tx>
          <c:layout>
            <c:manualLayout>
              <c:xMode val="edge"/>
              <c:yMode val="edge"/>
              <c:x val="9.141661346385754E-3"/>
              <c:y val="0.22827619914382991"/>
            </c:manualLayout>
          </c:layout>
          <c:overlay val="0"/>
        </c:title>
        <c:numFmt formatCode="#,##0" sourceLinked="0"/>
        <c:majorTickMark val="out"/>
        <c:minorTickMark val="none"/>
        <c:tickLblPos val="nextTo"/>
        <c:crossAx val="131070976"/>
        <c:crosses val="autoZero"/>
        <c:crossBetween val="between"/>
        <c:majorUnit val="5"/>
      </c:valAx>
    </c:plotArea>
    <c:legend>
      <c:legendPos val="b"/>
      <c:layout>
        <c:manualLayout>
          <c:xMode val="edge"/>
          <c:yMode val="edge"/>
          <c:x val="0.11805199007658292"/>
          <c:y val="0.90380525988080762"/>
          <c:w val="0.86363319311113529"/>
          <c:h val="7.8661013431375451E-2"/>
        </c:manualLayout>
      </c:layout>
      <c:overlay val="0"/>
      <c:txPr>
        <a:bodyPr/>
        <a:lstStyle/>
        <a:p>
          <a:pPr>
            <a:defRPr sz="8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90126234220722"/>
          <c:y val="2.6521936488694046E-2"/>
          <c:w val="0.85471191101112365"/>
          <c:h val="0.69162806581610103"/>
        </c:manualLayout>
      </c:layout>
      <c:lineChart>
        <c:grouping val="standard"/>
        <c:varyColors val="0"/>
        <c:ser>
          <c:idx val="2"/>
          <c:order val="0"/>
          <c:tx>
            <c:strRef>
              <c:f>'Fig 1.18'!$B$10</c:f>
              <c:strCache>
                <c:ptCount val="1"/>
                <c:pt idx="0">
                  <c:v>Taux d'activité (femmes)</c:v>
                </c:pt>
              </c:strCache>
            </c:strRef>
          </c:tx>
          <c:spPr>
            <a:ln w="19050">
              <a:solidFill>
                <a:schemeClr val="tx1"/>
              </a:solidFill>
              <a:prstDash val="sysDash"/>
            </a:ln>
          </c:spPr>
          <c:marker>
            <c:symbol val="triangle"/>
            <c:size val="4"/>
            <c:spPr>
              <a:solidFill>
                <a:schemeClr val="tx1"/>
              </a:solidFill>
              <a:ln>
                <a:solidFill>
                  <a:schemeClr val="tx1"/>
                </a:solidFill>
              </a:ln>
            </c:spPr>
          </c:marker>
          <c:cat>
            <c:numRef>
              <c:f>'Fig 1.18'!$R$7:$CT$7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1.18'!$R$10:$CT$10</c:f>
              <c:numCache>
                <c:formatCode>#,##0.0</c:formatCode>
                <c:ptCount val="81"/>
                <c:pt idx="0">
                  <c:v>40.299999999999997</c:v>
                </c:pt>
                <c:pt idx="1">
                  <c:v>38</c:v>
                </c:pt>
                <c:pt idx="2">
                  <c:v>37.4</c:v>
                </c:pt>
                <c:pt idx="3">
                  <c:v>36.5</c:v>
                </c:pt>
                <c:pt idx="4">
                  <c:v>34.799999999999997</c:v>
                </c:pt>
                <c:pt idx="5">
                  <c:v>34.200000000000003</c:v>
                </c:pt>
                <c:pt idx="6">
                  <c:v>33</c:v>
                </c:pt>
                <c:pt idx="7">
                  <c:v>31.8</c:v>
                </c:pt>
                <c:pt idx="8">
                  <c:v>32.200000000000003</c:v>
                </c:pt>
                <c:pt idx="9">
                  <c:v>31.5</c:v>
                </c:pt>
                <c:pt idx="10">
                  <c:v>33.200000000000003</c:v>
                </c:pt>
                <c:pt idx="11">
                  <c:v>33.200000000000003</c:v>
                </c:pt>
                <c:pt idx="12">
                  <c:v>33.4</c:v>
                </c:pt>
                <c:pt idx="13">
                  <c:v>34.200000000000003</c:v>
                </c:pt>
                <c:pt idx="14">
                  <c:v>34.299999999999997</c:v>
                </c:pt>
                <c:pt idx="15">
                  <c:v>34.200000000000003</c:v>
                </c:pt>
                <c:pt idx="16">
                  <c:v>34.1</c:v>
                </c:pt>
                <c:pt idx="17">
                  <c:v>34.9</c:v>
                </c:pt>
                <c:pt idx="18">
                  <c:v>34.700000000000003</c:v>
                </c:pt>
                <c:pt idx="19">
                  <c:v>36.1</c:v>
                </c:pt>
                <c:pt idx="20">
                  <c:v>35.200000000000003</c:v>
                </c:pt>
                <c:pt idx="21">
                  <c:v>34.5</c:v>
                </c:pt>
                <c:pt idx="22">
                  <c:v>34</c:v>
                </c:pt>
                <c:pt idx="23">
                  <c:v>33.9</c:v>
                </c:pt>
                <c:pt idx="24">
                  <c:v>33.700000000000003</c:v>
                </c:pt>
                <c:pt idx="25">
                  <c:v>34.200000000000003</c:v>
                </c:pt>
                <c:pt idx="26">
                  <c:v>34.325000000000003</c:v>
                </c:pt>
              </c:numCache>
            </c:numRef>
          </c:val>
          <c:smooth val="0"/>
        </c:ser>
        <c:ser>
          <c:idx val="4"/>
          <c:order val="1"/>
          <c:tx>
            <c:strRef>
              <c:f>'Fig 1.18'!$B$11</c:f>
              <c:strCache>
                <c:ptCount val="1"/>
                <c:pt idx="0">
                  <c:v>Taux d'activité projeté (femmes)</c:v>
                </c:pt>
              </c:strCache>
            </c:strRef>
          </c:tx>
          <c:spPr>
            <a:ln w="22225">
              <a:solidFill>
                <a:schemeClr val="tx1"/>
              </a:solidFill>
              <a:prstDash val="sysDash"/>
            </a:ln>
          </c:spPr>
          <c:marker>
            <c:symbol val="star"/>
            <c:size val="3"/>
            <c:spPr>
              <a:noFill/>
              <a:ln>
                <a:solidFill>
                  <a:schemeClr val="tx1"/>
                </a:solidFill>
              </a:ln>
            </c:spPr>
          </c:marker>
          <c:cat>
            <c:numRef>
              <c:f>'Fig 1.18'!$R$7:$CT$7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1.18'!$R$11:$CT$11</c:f>
              <c:numCache>
                <c:formatCode>#,##0.0</c:formatCode>
                <c:ptCount val="81"/>
                <c:pt idx="0">
                  <c:v>39.264194194305169</c:v>
                </c:pt>
                <c:pt idx="1">
                  <c:v>37.681008606526639</c:v>
                </c:pt>
                <c:pt idx="2">
                  <c:v>37.131981182678047</c:v>
                </c:pt>
                <c:pt idx="3">
                  <c:v>36.575242124365623</c:v>
                </c:pt>
                <c:pt idx="4">
                  <c:v>36.002546763738863</c:v>
                </c:pt>
                <c:pt idx="5">
                  <c:v>34.923911845826119</c:v>
                </c:pt>
                <c:pt idx="6">
                  <c:v>34.719644930916388</c:v>
                </c:pt>
                <c:pt idx="7">
                  <c:v>33.565629795868226</c:v>
                </c:pt>
                <c:pt idx="8">
                  <c:v>33.039925198116642</c:v>
                </c:pt>
                <c:pt idx="9">
                  <c:v>32.420533841929583</c:v>
                </c:pt>
                <c:pt idx="10">
                  <c:v>33.131287803912301</c:v>
                </c:pt>
                <c:pt idx="11">
                  <c:v>33.52189182871691</c:v>
                </c:pt>
                <c:pt idx="12">
                  <c:v>32.813651425959321</c:v>
                </c:pt>
                <c:pt idx="13">
                  <c:v>33.228090317654036</c:v>
                </c:pt>
                <c:pt idx="14">
                  <c:v>33.243798401247354</c:v>
                </c:pt>
                <c:pt idx="15">
                  <c:v>33.604334801570864</c:v>
                </c:pt>
                <c:pt idx="16">
                  <c:v>33.535635416032697</c:v>
                </c:pt>
                <c:pt idx="17">
                  <c:v>33.394109789442666</c:v>
                </c:pt>
                <c:pt idx="18">
                  <c:v>34.007472796487448</c:v>
                </c:pt>
                <c:pt idx="19">
                  <c:v>34.606759298578375</c:v>
                </c:pt>
                <c:pt idx="20">
                  <c:v>33.954844271754119</c:v>
                </c:pt>
                <c:pt idx="21">
                  <c:v>34.100380923695219</c:v>
                </c:pt>
                <c:pt idx="22">
                  <c:v>34.461794895080516</c:v>
                </c:pt>
                <c:pt idx="23">
                  <c:v>34.171723634542268</c:v>
                </c:pt>
                <c:pt idx="24">
                  <c:v>33.512124964136504</c:v>
                </c:pt>
                <c:pt idx="25">
                  <c:v>33.242161868035545</c:v>
                </c:pt>
                <c:pt idx="26">
                  <c:v>32.976277156048759</c:v>
                </c:pt>
                <c:pt idx="27">
                  <c:v>32.803698060642489</c:v>
                </c:pt>
                <c:pt idx="28">
                  <c:v>32.770168232357406</c:v>
                </c:pt>
                <c:pt idx="29">
                  <c:v>32.846802878731339</c:v>
                </c:pt>
                <c:pt idx="30">
                  <c:v>32.999095781715297</c:v>
                </c:pt>
                <c:pt idx="31">
                  <c:v>33.15202780258781</c:v>
                </c:pt>
                <c:pt idx="32">
                  <c:v>33.216602491228365</c:v>
                </c:pt>
                <c:pt idx="33">
                  <c:v>33.228135274452363</c:v>
                </c:pt>
                <c:pt idx="34">
                  <c:v>33.215927915721203</c:v>
                </c:pt>
                <c:pt idx="35">
                  <c:v>33.17017008428396</c:v>
                </c:pt>
                <c:pt idx="36">
                  <c:v>33.163268218887126</c:v>
                </c:pt>
                <c:pt idx="37">
                  <c:v>33.262934965547807</c:v>
                </c:pt>
                <c:pt idx="38">
                  <c:v>33.402936279063205</c:v>
                </c:pt>
                <c:pt idx="39">
                  <c:v>33.546368317658896</c:v>
                </c:pt>
                <c:pt idx="40">
                  <c:v>33.705423397011621</c:v>
                </c:pt>
                <c:pt idx="41">
                  <c:v>33.849341618228557</c:v>
                </c:pt>
                <c:pt idx="42">
                  <c:v>33.903989243043185</c:v>
                </c:pt>
                <c:pt idx="43">
                  <c:v>33.913167497778076</c:v>
                </c:pt>
                <c:pt idx="44">
                  <c:v>33.93108953586006</c:v>
                </c:pt>
                <c:pt idx="45">
                  <c:v>33.908009219388894</c:v>
                </c:pt>
                <c:pt idx="46">
                  <c:v>33.829086383000522</c:v>
                </c:pt>
                <c:pt idx="47">
                  <c:v>33.776004551235928</c:v>
                </c:pt>
                <c:pt idx="48">
                  <c:v>33.742347627744792</c:v>
                </c:pt>
                <c:pt idx="49">
                  <c:v>33.692852938940014</c:v>
                </c:pt>
                <c:pt idx="50">
                  <c:v>33.650785694145519</c:v>
                </c:pt>
                <c:pt idx="51">
                  <c:v>33.628695249524178</c:v>
                </c:pt>
                <c:pt idx="52">
                  <c:v>33.602678244544968</c:v>
                </c:pt>
                <c:pt idx="53">
                  <c:v>33.566617288200511</c:v>
                </c:pt>
                <c:pt idx="54">
                  <c:v>33.522022741075233</c:v>
                </c:pt>
                <c:pt idx="55">
                  <c:v>33.471984340219649</c:v>
                </c:pt>
                <c:pt idx="56">
                  <c:v>33.420427428496964</c:v>
                </c:pt>
                <c:pt idx="57">
                  <c:v>33.371357213636642</c:v>
                </c:pt>
                <c:pt idx="58">
                  <c:v>33.328215547194553</c:v>
                </c:pt>
                <c:pt idx="59">
                  <c:v>33.293449222682597</c:v>
                </c:pt>
                <c:pt idx="60">
                  <c:v>33.26828238866468</c:v>
                </c:pt>
                <c:pt idx="61">
                  <c:v>33.252937063248552</c:v>
                </c:pt>
                <c:pt idx="62">
                  <c:v>33.24671091884106</c:v>
                </c:pt>
                <c:pt idx="63">
                  <c:v>33.24861319153424</c:v>
                </c:pt>
                <c:pt idx="64">
                  <c:v>33.257839141747539</c:v>
                </c:pt>
                <c:pt idx="65">
                  <c:v>33.274121402829643</c:v>
                </c:pt>
                <c:pt idx="66">
                  <c:v>33.298222011809088</c:v>
                </c:pt>
                <c:pt idx="67">
                  <c:v>33.330985918042799</c:v>
                </c:pt>
                <c:pt idx="68">
                  <c:v>33.372093599943511</c:v>
                </c:pt>
                <c:pt idx="69">
                  <c:v>33.420309832902305</c:v>
                </c:pt>
                <c:pt idx="70">
                  <c:v>33.473462145826701</c:v>
                </c:pt>
                <c:pt idx="71">
                  <c:v>33.527579536227854</c:v>
                </c:pt>
                <c:pt idx="72">
                  <c:v>33.578154352743766</c:v>
                </c:pt>
                <c:pt idx="73">
                  <c:v>33.622009208893928</c:v>
                </c:pt>
                <c:pt idx="74">
                  <c:v>33.656988004350964</c:v>
                </c:pt>
                <c:pt idx="75">
                  <c:v>33.681854454943078</c:v>
                </c:pt>
                <c:pt idx="76">
                  <c:v>33.696766065824718</c:v>
                </c:pt>
                <c:pt idx="77">
                  <c:v>33.70276135132108</c:v>
                </c:pt>
                <c:pt idx="78">
                  <c:v>33.700951664071724</c:v>
                </c:pt>
                <c:pt idx="79">
                  <c:v>33.692515509429185</c:v>
                </c:pt>
                <c:pt idx="80">
                  <c:v>33.678402902373762</c:v>
                </c:pt>
              </c:numCache>
            </c:numRef>
          </c:val>
          <c:smooth val="0"/>
        </c:ser>
        <c:ser>
          <c:idx val="0"/>
          <c:order val="2"/>
          <c:tx>
            <c:strRef>
              <c:f>'Fig 1.18'!$B$8</c:f>
              <c:strCache>
                <c:ptCount val="1"/>
                <c:pt idx="0">
                  <c:v>Taux d'emploi (femmes)</c:v>
                </c:pt>
              </c:strCache>
            </c:strRef>
          </c:tx>
          <c:spPr>
            <a:ln w="25400">
              <a:solidFill>
                <a:schemeClr val="tx1"/>
              </a:solidFill>
            </a:ln>
          </c:spPr>
          <c:marker>
            <c:symbol val="triangle"/>
            <c:size val="4"/>
            <c:spPr>
              <a:solidFill>
                <a:schemeClr val="bg1"/>
              </a:solidFill>
              <a:ln>
                <a:solidFill>
                  <a:schemeClr val="tx1"/>
                </a:solidFill>
              </a:ln>
            </c:spPr>
          </c:marker>
          <c:cat>
            <c:numRef>
              <c:f>'Fig 1.18'!$R$7:$CT$7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1.18'!$R$8:$CT$8</c:f>
              <c:numCache>
                <c:formatCode>#,##0.0</c:formatCode>
                <c:ptCount val="81"/>
                <c:pt idx="0">
                  <c:v>33.200000000000003</c:v>
                </c:pt>
                <c:pt idx="1">
                  <c:v>31</c:v>
                </c:pt>
                <c:pt idx="2">
                  <c:v>29.8</c:v>
                </c:pt>
                <c:pt idx="3">
                  <c:v>28.3</c:v>
                </c:pt>
                <c:pt idx="4">
                  <c:v>26.3</c:v>
                </c:pt>
                <c:pt idx="5">
                  <c:v>26.2</c:v>
                </c:pt>
                <c:pt idx="6">
                  <c:v>25</c:v>
                </c:pt>
                <c:pt idx="7">
                  <c:v>24.1</c:v>
                </c:pt>
                <c:pt idx="8">
                  <c:v>25.1</c:v>
                </c:pt>
                <c:pt idx="9">
                  <c:v>24.8</c:v>
                </c:pt>
                <c:pt idx="10">
                  <c:v>27.5</c:v>
                </c:pt>
                <c:pt idx="11">
                  <c:v>27.8</c:v>
                </c:pt>
                <c:pt idx="12">
                  <c:v>28</c:v>
                </c:pt>
                <c:pt idx="13">
                  <c:v>27.8</c:v>
                </c:pt>
                <c:pt idx="14">
                  <c:v>27.4</c:v>
                </c:pt>
                <c:pt idx="15">
                  <c:v>26.9</c:v>
                </c:pt>
                <c:pt idx="16">
                  <c:v>26.4</c:v>
                </c:pt>
                <c:pt idx="17">
                  <c:v>28.1</c:v>
                </c:pt>
                <c:pt idx="18">
                  <c:v>28.5</c:v>
                </c:pt>
                <c:pt idx="19">
                  <c:v>28.3</c:v>
                </c:pt>
                <c:pt idx="20">
                  <c:v>27.1</c:v>
                </c:pt>
                <c:pt idx="21">
                  <c:v>26.7</c:v>
                </c:pt>
                <c:pt idx="22">
                  <c:v>26.1</c:v>
                </c:pt>
                <c:pt idx="23">
                  <c:v>25.6</c:v>
                </c:pt>
                <c:pt idx="24">
                  <c:v>26.2</c:v>
                </c:pt>
                <c:pt idx="25">
                  <c:v>26.4</c:v>
                </c:pt>
                <c:pt idx="26">
                  <c:v>26.25</c:v>
                </c:pt>
              </c:numCache>
            </c:numRef>
          </c:val>
          <c:smooth val="0"/>
        </c:ser>
        <c:ser>
          <c:idx val="3"/>
          <c:order val="3"/>
          <c:tx>
            <c:strRef>
              <c:f>'Fig 1.18'!$B$12</c:f>
              <c:strCache>
                <c:ptCount val="1"/>
                <c:pt idx="0">
                  <c:v>Taux d'activité (hommes)</c:v>
                </c:pt>
              </c:strCache>
            </c:strRef>
          </c:tx>
          <c:spPr>
            <a:ln w="19050">
              <a:solidFill>
                <a:schemeClr val="bg1">
                  <a:lumMod val="50000"/>
                </a:schemeClr>
              </a:solidFill>
              <a:prstDash val="dash"/>
            </a:ln>
          </c:spPr>
          <c:marker>
            <c:symbol val="star"/>
            <c:size val="7"/>
            <c:spPr>
              <a:noFill/>
              <a:ln>
                <a:solidFill>
                  <a:schemeClr val="bg1">
                    <a:lumMod val="50000"/>
                  </a:schemeClr>
                </a:solidFill>
              </a:ln>
            </c:spPr>
          </c:marker>
          <c:cat>
            <c:numRef>
              <c:f>'Fig 1.18'!$R$7:$CT$7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1.18'!$R$12:$CT$12</c:f>
              <c:numCache>
                <c:formatCode>#,##0.0</c:formatCode>
                <c:ptCount val="81"/>
                <c:pt idx="0">
                  <c:v>47.5</c:v>
                </c:pt>
                <c:pt idx="1">
                  <c:v>45.1</c:v>
                </c:pt>
                <c:pt idx="2">
                  <c:v>44.8</c:v>
                </c:pt>
                <c:pt idx="3">
                  <c:v>42.9</c:v>
                </c:pt>
                <c:pt idx="4">
                  <c:v>41.3</c:v>
                </c:pt>
                <c:pt idx="5">
                  <c:v>40.4</c:v>
                </c:pt>
                <c:pt idx="6">
                  <c:v>40.6</c:v>
                </c:pt>
                <c:pt idx="7">
                  <c:v>39.1</c:v>
                </c:pt>
                <c:pt idx="8">
                  <c:v>38.799999999999997</c:v>
                </c:pt>
                <c:pt idx="9">
                  <c:v>39.9</c:v>
                </c:pt>
                <c:pt idx="10">
                  <c:v>40.5</c:v>
                </c:pt>
                <c:pt idx="11">
                  <c:v>40.5</c:v>
                </c:pt>
                <c:pt idx="12">
                  <c:v>41.2</c:v>
                </c:pt>
                <c:pt idx="13">
                  <c:v>41.9</c:v>
                </c:pt>
                <c:pt idx="14">
                  <c:v>41.9</c:v>
                </c:pt>
                <c:pt idx="15">
                  <c:v>41.9</c:v>
                </c:pt>
                <c:pt idx="16">
                  <c:v>42</c:v>
                </c:pt>
                <c:pt idx="17">
                  <c:v>41.9</c:v>
                </c:pt>
                <c:pt idx="18">
                  <c:v>42.2</c:v>
                </c:pt>
                <c:pt idx="19">
                  <c:v>42.9</c:v>
                </c:pt>
                <c:pt idx="20">
                  <c:v>42.6</c:v>
                </c:pt>
                <c:pt idx="21">
                  <c:v>41.3</c:v>
                </c:pt>
                <c:pt idx="22">
                  <c:v>40.799999999999997</c:v>
                </c:pt>
                <c:pt idx="23">
                  <c:v>40.799999999999997</c:v>
                </c:pt>
                <c:pt idx="24">
                  <c:v>40.5</c:v>
                </c:pt>
                <c:pt idx="25">
                  <c:v>40.5</c:v>
                </c:pt>
                <c:pt idx="26">
                  <c:v>40.049999999999997</c:v>
                </c:pt>
              </c:numCache>
            </c:numRef>
          </c:val>
          <c:smooth val="0"/>
        </c:ser>
        <c:ser>
          <c:idx val="5"/>
          <c:order val="4"/>
          <c:tx>
            <c:strRef>
              <c:f>'Fig 1.18'!$B$13</c:f>
              <c:strCache>
                <c:ptCount val="1"/>
                <c:pt idx="0">
                  <c:v>Taux d'activité projeté (hommes)</c:v>
                </c:pt>
              </c:strCache>
            </c:strRef>
          </c:tx>
          <c:spPr>
            <a:ln w="22225">
              <a:solidFill>
                <a:schemeClr val="bg1">
                  <a:lumMod val="50000"/>
                </a:schemeClr>
              </a:solidFill>
              <a:prstDash val="sysDash"/>
            </a:ln>
          </c:spPr>
          <c:marker>
            <c:symbol val="circle"/>
            <c:size val="4"/>
            <c:spPr>
              <a:solidFill>
                <a:schemeClr val="bg1"/>
              </a:solidFill>
              <a:ln>
                <a:solidFill>
                  <a:schemeClr val="bg1">
                    <a:lumMod val="50000"/>
                  </a:schemeClr>
                </a:solidFill>
              </a:ln>
            </c:spPr>
          </c:marker>
          <c:cat>
            <c:numRef>
              <c:f>'Fig 1.18'!$R$7:$CT$7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1.18'!$R$13:$CT$13</c:f>
              <c:numCache>
                <c:formatCode>#,##0.0</c:formatCode>
                <c:ptCount val="81"/>
                <c:pt idx="0">
                  <c:v>46.80888278033305</c:v>
                </c:pt>
                <c:pt idx="1">
                  <c:v>44.927943199993976</c:v>
                </c:pt>
                <c:pt idx="2">
                  <c:v>44.004251839361331</c:v>
                </c:pt>
                <c:pt idx="3">
                  <c:v>43.545601740483562</c:v>
                </c:pt>
                <c:pt idx="4">
                  <c:v>43.266001216493386</c:v>
                </c:pt>
                <c:pt idx="5">
                  <c:v>42.889121805057712</c:v>
                </c:pt>
                <c:pt idx="6">
                  <c:v>42.116417044731001</c:v>
                </c:pt>
                <c:pt idx="7">
                  <c:v>41.112404418913997</c:v>
                </c:pt>
                <c:pt idx="8">
                  <c:v>40.802904783430037</c:v>
                </c:pt>
                <c:pt idx="9">
                  <c:v>40.834713939884161</c:v>
                </c:pt>
                <c:pt idx="10">
                  <c:v>40.376419663735319</c:v>
                </c:pt>
                <c:pt idx="11">
                  <c:v>40.47328404384406</c:v>
                </c:pt>
                <c:pt idx="12">
                  <c:v>40.835429450614093</c:v>
                </c:pt>
                <c:pt idx="13">
                  <c:v>40.589876817487877</c:v>
                </c:pt>
                <c:pt idx="14">
                  <c:v>40.5721491311485</c:v>
                </c:pt>
                <c:pt idx="15">
                  <c:v>40.781719203428999</c:v>
                </c:pt>
                <c:pt idx="16">
                  <c:v>40.66933722071515</c:v>
                </c:pt>
                <c:pt idx="17">
                  <c:v>40.988007246683374</c:v>
                </c:pt>
                <c:pt idx="18">
                  <c:v>41.00433075326486</c:v>
                </c:pt>
                <c:pt idx="19">
                  <c:v>41.211101807447783</c:v>
                </c:pt>
                <c:pt idx="20">
                  <c:v>41.317172532784056</c:v>
                </c:pt>
                <c:pt idx="21">
                  <c:v>41.158786692132452</c:v>
                </c:pt>
                <c:pt idx="22">
                  <c:v>41.088001703389011</c:v>
                </c:pt>
                <c:pt idx="23">
                  <c:v>40.833869223678853</c:v>
                </c:pt>
                <c:pt idx="24">
                  <c:v>39.97497348514753</c:v>
                </c:pt>
                <c:pt idx="25">
                  <c:v>39.627373365981121</c:v>
                </c:pt>
                <c:pt idx="26">
                  <c:v>39.325328565354965</c:v>
                </c:pt>
                <c:pt idx="27">
                  <c:v>39.137606697247982</c:v>
                </c:pt>
                <c:pt idx="28">
                  <c:v>39.095659335669822</c:v>
                </c:pt>
                <c:pt idx="29">
                  <c:v>39.196046311959776</c:v>
                </c:pt>
                <c:pt idx="30">
                  <c:v>39.389069623278957</c:v>
                </c:pt>
                <c:pt idx="31">
                  <c:v>39.559183387195333</c:v>
                </c:pt>
                <c:pt idx="32">
                  <c:v>39.629085322921206</c:v>
                </c:pt>
                <c:pt idx="33">
                  <c:v>39.647906126284909</c:v>
                </c:pt>
                <c:pt idx="34">
                  <c:v>39.62608397786417</c:v>
                </c:pt>
                <c:pt idx="35">
                  <c:v>39.564842831532886</c:v>
                </c:pt>
                <c:pt idx="36">
                  <c:v>39.566152464113962</c:v>
                </c:pt>
                <c:pt idx="37">
                  <c:v>39.67500916027074</c:v>
                </c:pt>
                <c:pt idx="38">
                  <c:v>39.817543381317606</c:v>
                </c:pt>
                <c:pt idx="39">
                  <c:v>39.976579515991716</c:v>
                </c:pt>
                <c:pt idx="40">
                  <c:v>40.152152776968499</c:v>
                </c:pt>
                <c:pt idx="41">
                  <c:v>40.29187642628775</c:v>
                </c:pt>
                <c:pt idx="42">
                  <c:v>40.342883702305173</c:v>
                </c:pt>
                <c:pt idx="43">
                  <c:v>40.36260242127117</c:v>
                </c:pt>
                <c:pt idx="44">
                  <c:v>40.385851178690658</c:v>
                </c:pt>
                <c:pt idx="45">
                  <c:v>40.363929957923894</c:v>
                </c:pt>
                <c:pt idx="46">
                  <c:v>40.289114536129951</c:v>
                </c:pt>
                <c:pt idx="47">
                  <c:v>40.238277544562479</c:v>
                </c:pt>
                <c:pt idx="48">
                  <c:v>40.198909629550435</c:v>
                </c:pt>
                <c:pt idx="49">
                  <c:v>40.143146560061638</c:v>
                </c:pt>
                <c:pt idx="50">
                  <c:v>40.095934732650456</c:v>
                </c:pt>
                <c:pt idx="51">
                  <c:v>40.071209108440847</c:v>
                </c:pt>
                <c:pt idx="52">
                  <c:v>40.04244037365023</c:v>
                </c:pt>
                <c:pt idx="53">
                  <c:v>40.002739396008735</c:v>
                </c:pt>
                <c:pt idx="54">
                  <c:v>39.953814481584274</c:v>
                </c:pt>
                <c:pt idx="55">
                  <c:v>39.899054720783859</c:v>
                </c:pt>
                <c:pt idx="56">
                  <c:v>39.842800445043267</c:v>
                </c:pt>
                <c:pt idx="57">
                  <c:v>39.789527686693646</c:v>
                </c:pt>
                <c:pt idx="58">
                  <c:v>39.743008982585778</c:v>
                </c:pt>
                <c:pt idx="59">
                  <c:v>39.70586530671288</c:v>
                </c:pt>
                <c:pt idx="60">
                  <c:v>39.679481548704352</c:v>
                </c:pt>
                <c:pt idx="61">
                  <c:v>39.664037712932178</c:v>
                </c:pt>
                <c:pt idx="62">
                  <c:v>39.658681554540806</c:v>
                </c:pt>
                <c:pt idx="63">
                  <c:v>39.662308293913149</c:v>
                </c:pt>
                <c:pt idx="64">
                  <c:v>39.673992486836347</c:v>
                </c:pt>
                <c:pt idx="65">
                  <c:v>39.693399316853181</c:v>
                </c:pt>
                <c:pt idx="66">
                  <c:v>39.721328242376515</c:v>
                </c:pt>
                <c:pt idx="67">
                  <c:v>39.758690695210468</c:v>
                </c:pt>
                <c:pt idx="68">
                  <c:v>39.805135285903667</c:v>
                </c:pt>
                <c:pt idx="69">
                  <c:v>39.859234231316869</c:v>
                </c:pt>
                <c:pt idx="70">
                  <c:v>39.918527693942593</c:v>
                </c:pt>
                <c:pt idx="71">
                  <c:v>39.978604165583704</c:v>
                </c:pt>
                <c:pt idx="72">
                  <c:v>40.034465486038862</c:v>
                </c:pt>
                <c:pt idx="73">
                  <c:v>40.082615905631748</c:v>
                </c:pt>
                <c:pt idx="74">
                  <c:v>40.120757485208685</c:v>
                </c:pt>
                <c:pt idx="75">
                  <c:v>40.147599768925353</c:v>
                </c:pt>
                <c:pt idx="76">
                  <c:v>40.163358247026068</c:v>
                </c:pt>
                <c:pt idx="77">
                  <c:v>40.169234756150665</c:v>
                </c:pt>
                <c:pt idx="78">
                  <c:v>40.166487294795097</c:v>
                </c:pt>
                <c:pt idx="79">
                  <c:v>40.156419642122017</c:v>
                </c:pt>
                <c:pt idx="80">
                  <c:v>40.1401175491592</c:v>
                </c:pt>
              </c:numCache>
            </c:numRef>
          </c:val>
          <c:smooth val="0"/>
        </c:ser>
        <c:ser>
          <c:idx val="1"/>
          <c:order val="5"/>
          <c:tx>
            <c:strRef>
              <c:f>'Fig 1.18'!$B$9</c:f>
              <c:strCache>
                <c:ptCount val="1"/>
                <c:pt idx="0">
                  <c:v>Taux d'emploi (hommes)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1.18'!$R$7:$CT$7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1.18'!$R$9:$CT$9</c:f>
              <c:numCache>
                <c:formatCode>#,##0.0</c:formatCode>
                <c:ptCount val="81"/>
                <c:pt idx="0">
                  <c:v>41.3</c:v>
                </c:pt>
                <c:pt idx="1">
                  <c:v>39.1</c:v>
                </c:pt>
                <c:pt idx="2">
                  <c:v>38.200000000000003</c:v>
                </c:pt>
                <c:pt idx="3">
                  <c:v>35</c:v>
                </c:pt>
                <c:pt idx="4">
                  <c:v>33.200000000000003</c:v>
                </c:pt>
                <c:pt idx="5">
                  <c:v>33.4</c:v>
                </c:pt>
                <c:pt idx="6">
                  <c:v>32.9</c:v>
                </c:pt>
                <c:pt idx="7">
                  <c:v>31.4</c:v>
                </c:pt>
                <c:pt idx="8">
                  <c:v>31.5</c:v>
                </c:pt>
                <c:pt idx="9">
                  <c:v>32.200000000000003</c:v>
                </c:pt>
                <c:pt idx="10">
                  <c:v>34.4</c:v>
                </c:pt>
                <c:pt idx="11">
                  <c:v>34.6</c:v>
                </c:pt>
                <c:pt idx="12">
                  <c:v>34.5</c:v>
                </c:pt>
                <c:pt idx="13">
                  <c:v>34.5</c:v>
                </c:pt>
                <c:pt idx="14">
                  <c:v>33.9</c:v>
                </c:pt>
                <c:pt idx="15">
                  <c:v>33.799999999999997</c:v>
                </c:pt>
                <c:pt idx="16">
                  <c:v>33.5</c:v>
                </c:pt>
                <c:pt idx="17">
                  <c:v>34.200000000000003</c:v>
                </c:pt>
                <c:pt idx="18">
                  <c:v>34.4</c:v>
                </c:pt>
                <c:pt idx="19">
                  <c:v>32.6</c:v>
                </c:pt>
                <c:pt idx="20">
                  <c:v>33.200000000000003</c:v>
                </c:pt>
                <c:pt idx="21">
                  <c:v>32.5</c:v>
                </c:pt>
                <c:pt idx="22">
                  <c:v>31</c:v>
                </c:pt>
                <c:pt idx="23">
                  <c:v>31</c:v>
                </c:pt>
                <c:pt idx="24">
                  <c:v>30.6</c:v>
                </c:pt>
                <c:pt idx="25">
                  <c:v>30.3</c:v>
                </c:pt>
                <c:pt idx="26">
                  <c:v>30.200000000000003</c:v>
                </c:pt>
              </c:numCache>
            </c:numRef>
          </c:val>
          <c:smooth val="0"/>
        </c:ser>
        <c:dLbls>
          <c:showLegendKey val="0"/>
          <c:showVal val="0"/>
          <c:showCatName val="0"/>
          <c:showSerName val="0"/>
          <c:showPercent val="0"/>
          <c:showBubbleSize val="0"/>
        </c:dLbls>
        <c:marker val="1"/>
        <c:smooth val="0"/>
        <c:axId val="131151360"/>
        <c:axId val="131166976"/>
      </c:lineChart>
      <c:catAx>
        <c:axId val="131151360"/>
        <c:scaling>
          <c:orientation val="minMax"/>
        </c:scaling>
        <c:delete val="0"/>
        <c:axPos val="b"/>
        <c:title>
          <c:tx>
            <c:rich>
              <a:bodyPr/>
              <a:lstStyle/>
              <a:p>
                <a:pPr>
                  <a:defRPr/>
                </a:pPr>
                <a:r>
                  <a:rPr lang="en-US"/>
                  <a:t>année</a:t>
                </a:r>
              </a:p>
            </c:rich>
          </c:tx>
          <c:layout>
            <c:manualLayout>
              <c:xMode val="edge"/>
              <c:yMode val="edge"/>
              <c:x val="0.88830717588872798"/>
              <c:y val="0.64793943526946784"/>
            </c:manualLayout>
          </c:layout>
          <c:overlay val="0"/>
        </c:title>
        <c:numFmt formatCode="General" sourceLinked="1"/>
        <c:majorTickMark val="out"/>
        <c:minorTickMark val="none"/>
        <c:tickLblPos val="nextTo"/>
        <c:txPr>
          <a:bodyPr rot="-5400000" vert="horz"/>
          <a:lstStyle/>
          <a:p>
            <a:pPr>
              <a:defRPr sz="1000"/>
            </a:pPr>
            <a:endParaRPr lang="fr-FR"/>
          </a:p>
        </c:txPr>
        <c:crossAx val="131166976"/>
        <c:crosses val="autoZero"/>
        <c:auto val="1"/>
        <c:lblAlgn val="ctr"/>
        <c:lblOffset val="100"/>
        <c:tickLblSkip val="4"/>
        <c:noMultiLvlLbl val="0"/>
      </c:catAx>
      <c:valAx>
        <c:axId val="131166976"/>
        <c:scaling>
          <c:orientation val="minMax"/>
          <c:max val="50"/>
          <c:min val="20"/>
        </c:scaling>
        <c:delete val="0"/>
        <c:axPos val="l"/>
        <c:majorGridlines/>
        <c:title>
          <c:tx>
            <c:rich>
              <a:bodyPr rot="-5400000" vert="horz"/>
              <a:lstStyle/>
              <a:p>
                <a:pPr>
                  <a:defRPr/>
                </a:pPr>
                <a:r>
                  <a:rPr lang="fr-FR"/>
                  <a:t>en % des 15-24 ans</a:t>
                </a:r>
              </a:p>
            </c:rich>
          </c:tx>
          <c:layout>
            <c:manualLayout>
              <c:xMode val="edge"/>
              <c:yMode val="edge"/>
              <c:x val="1.4155551984573357E-2"/>
              <c:y val="0.2057417894664019"/>
            </c:manualLayout>
          </c:layout>
          <c:overlay val="0"/>
        </c:title>
        <c:numFmt formatCode="#,##0" sourceLinked="0"/>
        <c:majorTickMark val="out"/>
        <c:minorTickMark val="none"/>
        <c:tickLblPos val="nextTo"/>
        <c:crossAx val="131151360"/>
        <c:crosses val="autoZero"/>
        <c:crossBetween val="between"/>
        <c:majorUnit val="5"/>
      </c:valAx>
    </c:plotArea>
    <c:legend>
      <c:legendPos val="b"/>
      <c:layout>
        <c:manualLayout>
          <c:xMode val="edge"/>
          <c:yMode val="edge"/>
          <c:x val="1.8018018018018021E-2"/>
          <c:y val="0.87150947312242444"/>
          <c:w val="0.96859642544681912"/>
          <c:h val="0.12849052687757584"/>
        </c:manualLayout>
      </c:layout>
      <c:overlay val="0"/>
      <c:txPr>
        <a:bodyPr/>
        <a:lstStyle/>
        <a:p>
          <a:pPr>
            <a:defRPr sz="8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27210297342979"/>
          <c:y val="3.0754834575443962E-2"/>
          <c:w val="0.87080070470643223"/>
          <c:h val="0.70573667711598764"/>
        </c:manualLayout>
      </c:layout>
      <c:lineChart>
        <c:grouping val="standard"/>
        <c:varyColors val="0"/>
        <c:ser>
          <c:idx val="3"/>
          <c:order val="0"/>
          <c:tx>
            <c:strRef>
              <c:f>'Fig 1.19'!$B$4</c:f>
              <c:strCache>
                <c:ptCount val="1"/>
                <c:pt idx="0">
                  <c:v>Taux d'emploi observé</c:v>
                </c:pt>
              </c:strCache>
            </c:strRef>
          </c:tx>
          <c:spPr>
            <a:ln w="22225">
              <a:solidFill>
                <a:schemeClr val="tx1"/>
              </a:solidFill>
            </a:ln>
          </c:spPr>
          <c:marker>
            <c:symbol val="circle"/>
            <c:size val="5"/>
            <c:spPr>
              <a:solidFill>
                <a:schemeClr val="bg1"/>
              </a:solidFill>
              <a:ln>
                <a:solidFill>
                  <a:schemeClr val="tx1"/>
                </a:solidFill>
              </a:ln>
            </c:spPr>
          </c:marker>
          <c:cat>
            <c:numRef>
              <c:f>'Fig 1.19'!$R$3:$CT$3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1.19'!$R$4:$CT$4</c:f>
              <c:numCache>
                <c:formatCode>#,##0.0</c:formatCode>
                <c:ptCount val="81"/>
                <c:pt idx="0">
                  <c:v>80.099999999999994</c:v>
                </c:pt>
                <c:pt idx="1">
                  <c:v>80.3</c:v>
                </c:pt>
                <c:pt idx="2">
                  <c:v>79.900000000000006</c:v>
                </c:pt>
                <c:pt idx="3">
                  <c:v>79.400000000000006</c:v>
                </c:pt>
                <c:pt idx="4">
                  <c:v>79.099999999999994</c:v>
                </c:pt>
                <c:pt idx="5">
                  <c:v>79.7</c:v>
                </c:pt>
                <c:pt idx="6">
                  <c:v>79.599999999999994</c:v>
                </c:pt>
                <c:pt idx="7">
                  <c:v>79</c:v>
                </c:pt>
                <c:pt idx="8">
                  <c:v>79.5</c:v>
                </c:pt>
                <c:pt idx="9">
                  <c:v>79.900000000000006</c:v>
                </c:pt>
                <c:pt idx="10">
                  <c:v>80.900000000000006</c:v>
                </c:pt>
                <c:pt idx="11">
                  <c:v>81.7</c:v>
                </c:pt>
                <c:pt idx="12">
                  <c:v>81.8</c:v>
                </c:pt>
                <c:pt idx="13">
                  <c:v>81.2</c:v>
                </c:pt>
                <c:pt idx="14">
                  <c:v>81.2</c:v>
                </c:pt>
                <c:pt idx="15">
                  <c:v>81.3</c:v>
                </c:pt>
                <c:pt idx="16">
                  <c:v>81.7</c:v>
                </c:pt>
                <c:pt idx="17">
                  <c:v>82.5</c:v>
                </c:pt>
                <c:pt idx="18">
                  <c:v>83.6</c:v>
                </c:pt>
                <c:pt idx="19">
                  <c:v>82.4</c:v>
                </c:pt>
                <c:pt idx="20">
                  <c:v>82.1</c:v>
                </c:pt>
                <c:pt idx="21">
                  <c:v>81.599999999999994</c:v>
                </c:pt>
                <c:pt idx="22">
                  <c:v>81</c:v>
                </c:pt>
                <c:pt idx="23">
                  <c:v>80.7</c:v>
                </c:pt>
                <c:pt idx="24">
                  <c:v>80.3</c:v>
                </c:pt>
                <c:pt idx="25">
                  <c:v>79.900000000000006</c:v>
                </c:pt>
                <c:pt idx="26" formatCode="0.0">
                  <c:v>80.224999999999994</c:v>
                </c:pt>
              </c:numCache>
            </c:numRef>
          </c:val>
          <c:smooth val="0"/>
        </c:ser>
        <c:ser>
          <c:idx val="5"/>
          <c:order val="1"/>
          <c:tx>
            <c:strRef>
              <c:f>'Fig 1.19'!$B$5</c:f>
              <c:strCache>
                <c:ptCount val="1"/>
                <c:pt idx="0">
                  <c:v>Taux d'activité observé</c:v>
                </c:pt>
              </c:strCache>
            </c:strRef>
          </c:tx>
          <c:spPr>
            <a:ln w="22225">
              <a:solidFill>
                <a:schemeClr val="tx1"/>
              </a:solidFill>
            </a:ln>
          </c:spPr>
          <c:marker>
            <c:symbol val="diamond"/>
            <c:size val="5"/>
            <c:spPr>
              <a:solidFill>
                <a:schemeClr val="bg1">
                  <a:lumMod val="50000"/>
                </a:schemeClr>
              </a:solidFill>
              <a:ln>
                <a:solidFill>
                  <a:schemeClr val="tx1"/>
                </a:solidFill>
              </a:ln>
            </c:spPr>
          </c:marker>
          <c:cat>
            <c:numRef>
              <c:f>'Fig 1.19'!$R$3:$CT$3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1.19'!$R$5:$CT$5</c:f>
              <c:numCache>
                <c:formatCode>#,##0.0</c:formatCode>
                <c:ptCount val="81"/>
                <c:pt idx="0">
                  <c:v>85.8</c:v>
                </c:pt>
                <c:pt idx="1">
                  <c:v>86.1</c:v>
                </c:pt>
                <c:pt idx="2">
                  <c:v>86.5</c:v>
                </c:pt>
                <c:pt idx="3">
                  <c:v>86.9</c:v>
                </c:pt>
                <c:pt idx="4">
                  <c:v>87.3</c:v>
                </c:pt>
                <c:pt idx="5">
                  <c:v>87.4</c:v>
                </c:pt>
                <c:pt idx="6">
                  <c:v>87.8</c:v>
                </c:pt>
                <c:pt idx="7">
                  <c:v>87.3</c:v>
                </c:pt>
                <c:pt idx="8">
                  <c:v>87.5</c:v>
                </c:pt>
                <c:pt idx="9">
                  <c:v>87.6</c:v>
                </c:pt>
                <c:pt idx="10">
                  <c:v>87.6</c:v>
                </c:pt>
                <c:pt idx="11">
                  <c:v>87.9</c:v>
                </c:pt>
                <c:pt idx="12">
                  <c:v>87.9</c:v>
                </c:pt>
                <c:pt idx="13">
                  <c:v>87.8</c:v>
                </c:pt>
                <c:pt idx="14">
                  <c:v>88</c:v>
                </c:pt>
                <c:pt idx="15">
                  <c:v>88.2</c:v>
                </c:pt>
                <c:pt idx="16">
                  <c:v>88.4</c:v>
                </c:pt>
                <c:pt idx="17">
                  <c:v>88.7</c:v>
                </c:pt>
                <c:pt idx="18">
                  <c:v>89.3</c:v>
                </c:pt>
                <c:pt idx="19">
                  <c:v>89.3</c:v>
                </c:pt>
                <c:pt idx="20">
                  <c:v>89.3</c:v>
                </c:pt>
                <c:pt idx="21">
                  <c:v>88.8</c:v>
                </c:pt>
                <c:pt idx="22">
                  <c:v>88.7</c:v>
                </c:pt>
                <c:pt idx="23">
                  <c:v>88.9</c:v>
                </c:pt>
                <c:pt idx="24">
                  <c:v>88.6</c:v>
                </c:pt>
                <c:pt idx="25">
                  <c:v>88.2</c:v>
                </c:pt>
                <c:pt idx="26" formatCode="0.0">
                  <c:v>88.175000000000011</c:v>
                </c:pt>
              </c:numCache>
            </c:numRef>
          </c:val>
          <c:smooth val="0"/>
        </c:ser>
        <c:ser>
          <c:idx val="0"/>
          <c:order val="2"/>
          <c:tx>
            <c:strRef>
              <c:f>'Fig 1.19'!$B$6</c:f>
              <c:strCache>
                <c:ptCount val="1"/>
                <c:pt idx="0">
                  <c:v>Taux d'activité projeté</c:v>
                </c:pt>
              </c:strCache>
            </c:strRef>
          </c:tx>
          <c:spPr>
            <a:ln w="22225">
              <a:solidFill>
                <a:schemeClr val="tx1"/>
              </a:solidFill>
              <a:prstDash val="sysDash"/>
            </a:ln>
          </c:spPr>
          <c:marker>
            <c:symbol val="diamond"/>
            <c:size val="5"/>
            <c:spPr>
              <a:solidFill>
                <a:srgbClr val="B2B2B2"/>
              </a:solidFill>
              <a:ln>
                <a:solidFill>
                  <a:schemeClr val="tx1"/>
                </a:solidFill>
              </a:ln>
            </c:spPr>
          </c:marker>
          <c:val>
            <c:numRef>
              <c:f>'Fig 1.19'!$R$6:$CT$6</c:f>
              <c:numCache>
                <c:formatCode>#,##0.0</c:formatCode>
                <c:ptCount val="81"/>
                <c:pt idx="0">
                  <c:v>86.098744885866822</c:v>
                </c:pt>
                <c:pt idx="1">
                  <c:v>86.081627254008907</c:v>
                </c:pt>
                <c:pt idx="2">
                  <c:v>86.31308549664918</c:v>
                </c:pt>
                <c:pt idx="3">
                  <c:v>86.513306717219933</c:v>
                </c:pt>
                <c:pt idx="4">
                  <c:v>86.720967816067272</c:v>
                </c:pt>
                <c:pt idx="5">
                  <c:v>86.900852615755596</c:v>
                </c:pt>
                <c:pt idx="6">
                  <c:v>87.039589620183364</c:v>
                </c:pt>
                <c:pt idx="7">
                  <c:v>87.203612981761353</c:v>
                </c:pt>
                <c:pt idx="8">
                  <c:v>87.348367726720369</c:v>
                </c:pt>
                <c:pt idx="9">
                  <c:v>87.501558614083081</c:v>
                </c:pt>
                <c:pt idx="10">
                  <c:v>87.607899717360112</c:v>
                </c:pt>
                <c:pt idx="11">
                  <c:v>87.718417531368985</c:v>
                </c:pt>
                <c:pt idx="12">
                  <c:v>87.819313792635683</c:v>
                </c:pt>
                <c:pt idx="13">
                  <c:v>87.912012293379391</c:v>
                </c:pt>
                <c:pt idx="14">
                  <c:v>87.990582808358127</c:v>
                </c:pt>
                <c:pt idx="15">
                  <c:v>88.056793769311128</c:v>
                </c:pt>
                <c:pt idx="16">
                  <c:v>88.118525664769066</c:v>
                </c:pt>
                <c:pt idx="17">
                  <c:v>88.173481772563392</c:v>
                </c:pt>
                <c:pt idx="18">
                  <c:v>88.217790188440958</c:v>
                </c:pt>
                <c:pt idx="19">
                  <c:v>88.262547025308692</c:v>
                </c:pt>
                <c:pt idx="20">
                  <c:v>88.295375356492741</c:v>
                </c:pt>
                <c:pt idx="21">
                  <c:v>88.322774906744371</c:v>
                </c:pt>
                <c:pt idx="22">
                  <c:v>88.350236463092813</c:v>
                </c:pt>
                <c:pt idx="23">
                  <c:v>88.37588758122078</c:v>
                </c:pt>
                <c:pt idx="24">
                  <c:v>88.30058666822255</c:v>
                </c:pt>
                <c:pt idx="25">
                  <c:v>88.316210262942789</c:v>
                </c:pt>
                <c:pt idx="26">
                  <c:v>88.329278870728132</c:v>
                </c:pt>
                <c:pt idx="27">
                  <c:v>88.342530971184573</c:v>
                </c:pt>
                <c:pt idx="28">
                  <c:v>88.355950578061865</c:v>
                </c:pt>
                <c:pt idx="29">
                  <c:v>88.368353526697248</c:v>
                </c:pt>
                <c:pt idx="30">
                  <c:v>88.379167013183235</c:v>
                </c:pt>
                <c:pt idx="31">
                  <c:v>88.387072311064188</c:v>
                </c:pt>
                <c:pt idx="32">
                  <c:v>88.391665193929072</c:v>
                </c:pt>
                <c:pt idx="33">
                  <c:v>88.391948936468282</c:v>
                </c:pt>
                <c:pt idx="34">
                  <c:v>88.390681287797065</c:v>
                </c:pt>
                <c:pt idx="35">
                  <c:v>88.390365364869041</c:v>
                </c:pt>
                <c:pt idx="36">
                  <c:v>88.391077194869396</c:v>
                </c:pt>
                <c:pt idx="37">
                  <c:v>88.391772125359466</c:v>
                </c:pt>
                <c:pt idx="38">
                  <c:v>88.390330435982946</c:v>
                </c:pt>
                <c:pt idx="39">
                  <c:v>88.387346670041708</c:v>
                </c:pt>
                <c:pt idx="40">
                  <c:v>88.383028775565279</c:v>
                </c:pt>
                <c:pt idx="41">
                  <c:v>88.376998810994451</c:v>
                </c:pt>
                <c:pt idx="42">
                  <c:v>88.369230353489598</c:v>
                </c:pt>
                <c:pt idx="43">
                  <c:v>88.36208046923214</c:v>
                </c:pt>
                <c:pt idx="44">
                  <c:v>88.356277211002904</c:v>
                </c:pt>
                <c:pt idx="45">
                  <c:v>88.351745141535119</c:v>
                </c:pt>
                <c:pt idx="46">
                  <c:v>88.348897742607775</c:v>
                </c:pt>
                <c:pt idx="47">
                  <c:v>88.346985691292758</c:v>
                </c:pt>
                <c:pt idx="48">
                  <c:v>88.346089889812689</c:v>
                </c:pt>
                <c:pt idx="49">
                  <c:v>88.34618355788264</c:v>
                </c:pt>
                <c:pt idx="50">
                  <c:v>88.349125738185734</c:v>
                </c:pt>
                <c:pt idx="51">
                  <c:v>88.355535539272509</c:v>
                </c:pt>
                <c:pt idx="52">
                  <c:v>88.362513952998313</c:v>
                </c:pt>
                <c:pt idx="53">
                  <c:v>88.371439169134291</c:v>
                </c:pt>
                <c:pt idx="54">
                  <c:v>88.38298952040283</c:v>
                </c:pt>
                <c:pt idx="55">
                  <c:v>88.394380156708451</c:v>
                </c:pt>
                <c:pt idx="56">
                  <c:v>88.404775699869887</c:v>
                </c:pt>
                <c:pt idx="57">
                  <c:v>88.413532364555635</c:v>
                </c:pt>
                <c:pt idx="58">
                  <c:v>88.420991430778471</c:v>
                </c:pt>
                <c:pt idx="59">
                  <c:v>88.42789556410456</c:v>
                </c:pt>
                <c:pt idx="60">
                  <c:v>88.432441988448915</c:v>
                </c:pt>
                <c:pt idx="61">
                  <c:v>88.434914579951368</c:v>
                </c:pt>
                <c:pt idx="62">
                  <c:v>88.437048503585984</c:v>
                </c:pt>
                <c:pt idx="63">
                  <c:v>88.438664210750375</c:v>
                </c:pt>
                <c:pt idx="64">
                  <c:v>88.439648069257331</c:v>
                </c:pt>
                <c:pt idx="65">
                  <c:v>88.439172755783659</c:v>
                </c:pt>
                <c:pt idx="66">
                  <c:v>88.436485902005501</c:v>
                </c:pt>
                <c:pt idx="67">
                  <c:v>88.432292764360994</c:v>
                </c:pt>
                <c:pt idx="68">
                  <c:v>88.427189981040598</c:v>
                </c:pt>
                <c:pt idx="69">
                  <c:v>88.421200816569339</c:v>
                </c:pt>
                <c:pt idx="70">
                  <c:v>88.414425093079274</c:v>
                </c:pt>
                <c:pt idx="71">
                  <c:v>88.407595975044231</c:v>
                </c:pt>
                <c:pt idx="72">
                  <c:v>88.401743510454764</c:v>
                </c:pt>
                <c:pt idx="73">
                  <c:v>88.396344679880286</c:v>
                </c:pt>
                <c:pt idx="74">
                  <c:v>88.390851585791381</c:v>
                </c:pt>
                <c:pt idx="75">
                  <c:v>88.38618635020255</c:v>
                </c:pt>
                <c:pt idx="76">
                  <c:v>88.382982988241338</c:v>
                </c:pt>
                <c:pt idx="77">
                  <c:v>88.380717437229208</c:v>
                </c:pt>
                <c:pt idx="78">
                  <c:v>88.379312198343854</c:v>
                </c:pt>
                <c:pt idx="79">
                  <c:v>88.378839886645693</c:v>
                </c:pt>
                <c:pt idx="80">
                  <c:v>88.379356684110689</c:v>
                </c:pt>
              </c:numCache>
            </c:numRef>
          </c:val>
          <c:smooth val="0"/>
        </c:ser>
        <c:dLbls>
          <c:showLegendKey val="0"/>
          <c:showVal val="0"/>
          <c:showCatName val="0"/>
          <c:showSerName val="0"/>
          <c:showPercent val="0"/>
          <c:showBubbleSize val="0"/>
        </c:dLbls>
        <c:marker val="1"/>
        <c:smooth val="0"/>
        <c:axId val="131248896"/>
        <c:axId val="131251584"/>
      </c:lineChart>
      <c:catAx>
        <c:axId val="131248896"/>
        <c:scaling>
          <c:orientation val="minMax"/>
        </c:scaling>
        <c:delete val="0"/>
        <c:axPos val="b"/>
        <c:title>
          <c:tx>
            <c:rich>
              <a:bodyPr/>
              <a:lstStyle/>
              <a:p>
                <a:pPr>
                  <a:defRPr/>
                </a:pPr>
                <a:r>
                  <a:rPr lang="fr-FR"/>
                  <a:t>année</a:t>
                </a:r>
              </a:p>
            </c:rich>
          </c:tx>
          <c:layout>
            <c:manualLayout>
              <c:xMode val="edge"/>
              <c:yMode val="edge"/>
              <c:x val="0.89597778017473839"/>
              <c:y val="0.65957640268429873"/>
            </c:manualLayout>
          </c:layout>
          <c:overlay val="0"/>
        </c:title>
        <c:numFmt formatCode="General" sourceLinked="1"/>
        <c:majorTickMark val="out"/>
        <c:minorTickMark val="none"/>
        <c:tickLblPos val="nextTo"/>
        <c:txPr>
          <a:bodyPr rot="-5400000" vert="horz"/>
          <a:lstStyle/>
          <a:p>
            <a:pPr>
              <a:defRPr/>
            </a:pPr>
            <a:endParaRPr lang="fr-FR"/>
          </a:p>
        </c:txPr>
        <c:crossAx val="131251584"/>
        <c:crosses val="autoZero"/>
        <c:auto val="1"/>
        <c:lblAlgn val="ctr"/>
        <c:lblOffset val="100"/>
        <c:tickLblSkip val="4"/>
        <c:noMultiLvlLbl val="0"/>
      </c:catAx>
      <c:valAx>
        <c:axId val="131251584"/>
        <c:scaling>
          <c:orientation val="minMax"/>
          <c:max val="100"/>
          <c:min val="55"/>
        </c:scaling>
        <c:delete val="0"/>
        <c:axPos val="l"/>
        <c:majorGridlines/>
        <c:title>
          <c:tx>
            <c:rich>
              <a:bodyPr rot="-5400000" vert="horz"/>
              <a:lstStyle/>
              <a:p>
                <a:pPr>
                  <a:defRPr/>
                </a:pPr>
                <a:r>
                  <a:rPr lang="en-US"/>
                  <a:t>en % des</a:t>
                </a:r>
                <a:r>
                  <a:rPr lang="en-US" baseline="0"/>
                  <a:t> 25-49 ans</a:t>
                </a:r>
                <a:endParaRPr lang="en-US"/>
              </a:p>
            </c:rich>
          </c:tx>
          <c:layout>
            <c:manualLayout>
              <c:xMode val="edge"/>
              <c:yMode val="edge"/>
              <c:x val="9.141661346385754E-3"/>
              <c:y val="0.22827619914382991"/>
            </c:manualLayout>
          </c:layout>
          <c:overlay val="0"/>
        </c:title>
        <c:numFmt formatCode="#,##0" sourceLinked="0"/>
        <c:majorTickMark val="out"/>
        <c:minorTickMark val="none"/>
        <c:tickLblPos val="nextTo"/>
        <c:crossAx val="131248896"/>
        <c:crosses val="autoZero"/>
        <c:crossBetween val="between"/>
        <c:majorUnit val="5"/>
      </c:valAx>
    </c:plotArea>
    <c:legend>
      <c:legendPos val="b"/>
      <c:layout>
        <c:manualLayout>
          <c:xMode val="edge"/>
          <c:yMode val="edge"/>
          <c:x val="0.11805199007658292"/>
          <c:y val="0.90380525988080762"/>
          <c:w val="0.86363319311113529"/>
          <c:h val="7.8661013431375451E-2"/>
        </c:manualLayout>
      </c:layout>
      <c:overlay val="0"/>
      <c:txPr>
        <a:bodyPr/>
        <a:lstStyle/>
        <a:p>
          <a:pPr>
            <a:defRPr sz="8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90126234220722"/>
          <c:y val="2.6521936488694046E-2"/>
          <c:w val="0.85471191101112365"/>
          <c:h val="0.69162806581610103"/>
        </c:manualLayout>
      </c:layout>
      <c:lineChart>
        <c:grouping val="standard"/>
        <c:varyColors val="0"/>
        <c:ser>
          <c:idx val="2"/>
          <c:order val="0"/>
          <c:tx>
            <c:strRef>
              <c:f>'Fig 1.19'!$B$10</c:f>
              <c:strCache>
                <c:ptCount val="1"/>
                <c:pt idx="0">
                  <c:v>Taux d'activité (femmes)</c:v>
                </c:pt>
              </c:strCache>
            </c:strRef>
          </c:tx>
          <c:spPr>
            <a:ln w="19050">
              <a:solidFill>
                <a:schemeClr val="tx1"/>
              </a:solidFill>
              <a:prstDash val="sysDash"/>
            </a:ln>
          </c:spPr>
          <c:marker>
            <c:symbol val="triangle"/>
            <c:size val="4"/>
            <c:spPr>
              <a:solidFill>
                <a:schemeClr val="tx1"/>
              </a:solidFill>
              <a:ln>
                <a:solidFill>
                  <a:schemeClr val="tx1"/>
                </a:solidFill>
              </a:ln>
            </c:spPr>
          </c:marker>
          <c:cat>
            <c:numRef>
              <c:f>'Fig 1.19'!$R$7:$CT$7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1.19'!$R$10:$CT$10</c:f>
              <c:numCache>
                <c:formatCode>#,##0.0</c:formatCode>
                <c:ptCount val="81"/>
                <c:pt idx="0">
                  <c:v>75.2</c:v>
                </c:pt>
                <c:pt idx="1">
                  <c:v>76.099999999999994</c:v>
                </c:pt>
                <c:pt idx="2">
                  <c:v>77.2</c:v>
                </c:pt>
                <c:pt idx="3">
                  <c:v>78.2</c:v>
                </c:pt>
                <c:pt idx="4">
                  <c:v>78.8</c:v>
                </c:pt>
                <c:pt idx="5">
                  <c:v>79.2</c:v>
                </c:pt>
                <c:pt idx="6">
                  <c:v>79.8</c:v>
                </c:pt>
                <c:pt idx="7">
                  <c:v>79.2</c:v>
                </c:pt>
                <c:pt idx="8">
                  <c:v>79.8</c:v>
                </c:pt>
                <c:pt idx="9">
                  <c:v>80.3</c:v>
                </c:pt>
                <c:pt idx="10">
                  <c:v>80.2</c:v>
                </c:pt>
                <c:pt idx="11">
                  <c:v>80.8</c:v>
                </c:pt>
                <c:pt idx="12">
                  <c:v>81</c:v>
                </c:pt>
                <c:pt idx="13">
                  <c:v>81.099999999999994</c:v>
                </c:pt>
                <c:pt idx="14">
                  <c:v>81.400000000000006</c:v>
                </c:pt>
                <c:pt idx="15">
                  <c:v>81.7</c:v>
                </c:pt>
                <c:pt idx="16">
                  <c:v>82</c:v>
                </c:pt>
                <c:pt idx="17">
                  <c:v>82.7</c:v>
                </c:pt>
                <c:pt idx="18">
                  <c:v>83.5</c:v>
                </c:pt>
                <c:pt idx="19">
                  <c:v>83.7</c:v>
                </c:pt>
                <c:pt idx="20">
                  <c:v>83.9</c:v>
                </c:pt>
                <c:pt idx="21">
                  <c:v>83.5</c:v>
                </c:pt>
                <c:pt idx="22">
                  <c:v>83.4</c:v>
                </c:pt>
                <c:pt idx="23">
                  <c:v>83.9</c:v>
                </c:pt>
                <c:pt idx="24">
                  <c:v>83.7</c:v>
                </c:pt>
                <c:pt idx="25">
                  <c:v>83.3</c:v>
                </c:pt>
                <c:pt idx="26">
                  <c:v>83.199999999999989</c:v>
                </c:pt>
              </c:numCache>
            </c:numRef>
          </c:val>
          <c:smooth val="0"/>
        </c:ser>
        <c:ser>
          <c:idx val="4"/>
          <c:order val="1"/>
          <c:tx>
            <c:strRef>
              <c:f>'Fig 1.19'!$B$11</c:f>
              <c:strCache>
                <c:ptCount val="1"/>
                <c:pt idx="0">
                  <c:v>Taux d'activité projeté (femmes)</c:v>
                </c:pt>
              </c:strCache>
            </c:strRef>
          </c:tx>
          <c:spPr>
            <a:ln w="22225">
              <a:solidFill>
                <a:schemeClr val="tx1"/>
              </a:solidFill>
              <a:prstDash val="sysDash"/>
            </a:ln>
          </c:spPr>
          <c:marker>
            <c:symbol val="star"/>
            <c:size val="3"/>
            <c:spPr>
              <a:noFill/>
              <a:ln>
                <a:solidFill>
                  <a:schemeClr val="tx1"/>
                </a:solidFill>
              </a:ln>
            </c:spPr>
          </c:marker>
          <c:cat>
            <c:numRef>
              <c:f>'Fig 1.19'!$R$7:$CT$7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1.19'!$R$11:$CT$11</c:f>
              <c:numCache>
                <c:formatCode>#,##0.0</c:formatCode>
                <c:ptCount val="81"/>
                <c:pt idx="0">
                  <c:v>75.818837194976268</c:v>
                </c:pt>
                <c:pt idx="1">
                  <c:v>76.128801792236075</c:v>
                </c:pt>
                <c:pt idx="2">
                  <c:v>76.70742887161461</c:v>
                </c:pt>
                <c:pt idx="3">
                  <c:v>77.257519271422737</c:v>
                </c:pt>
                <c:pt idx="4">
                  <c:v>77.787055393831807</c:v>
                </c:pt>
                <c:pt idx="5">
                  <c:v>78.27495028036526</c:v>
                </c:pt>
                <c:pt idx="6">
                  <c:v>78.726119719033306</c:v>
                </c:pt>
                <c:pt idx="7">
                  <c:v>79.181975954969772</c:v>
                </c:pt>
                <c:pt idx="8">
                  <c:v>79.607686358250049</c:v>
                </c:pt>
                <c:pt idx="9">
                  <c:v>80.006499973690481</c:v>
                </c:pt>
                <c:pt idx="10">
                  <c:v>80.361704866570747</c:v>
                </c:pt>
                <c:pt idx="11">
                  <c:v>80.694690581810391</c:v>
                </c:pt>
                <c:pt idx="12">
                  <c:v>81.001109046467036</c:v>
                </c:pt>
                <c:pt idx="13">
                  <c:v>81.283069367171365</c:v>
                </c:pt>
                <c:pt idx="14">
                  <c:v>81.541937159905387</c:v>
                </c:pt>
                <c:pt idx="15">
                  <c:v>81.778499687653877</c:v>
                </c:pt>
                <c:pt idx="16">
                  <c:v>81.993855104191312</c:v>
                </c:pt>
                <c:pt idx="17">
                  <c:v>82.19164540687656</c:v>
                </c:pt>
                <c:pt idx="18">
                  <c:v>82.370379999693668</c:v>
                </c:pt>
                <c:pt idx="19">
                  <c:v>82.534775654017281</c:v>
                </c:pt>
                <c:pt idx="20">
                  <c:v>82.677973533691343</c:v>
                </c:pt>
                <c:pt idx="21">
                  <c:v>82.80349714835269</c:v>
                </c:pt>
                <c:pt idx="22">
                  <c:v>82.91865839231869</c:v>
                </c:pt>
                <c:pt idx="23">
                  <c:v>83.021491920077793</c:v>
                </c:pt>
                <c:pt idx="24">
                  <c:v>83.00832167024376</c:v>
                </c:pt>
                <c:pt idx="25">
                  <c:v>83.091148232004841</c:v>
                </c:pt>
                <c:pt idx="26">
                  <c:v>83.168139749627201</c:v>
                </c:pt>
                <c:pt idx="27">
                  <c:v>83.241946737896896</c:v>
                </c:pt>
                <c:pt idx="28">
                  <c:v>83.311336294591186</c:v>
                </c:pt>
                <c:pt idx="29">
                  <c:v>83.373398915155718</c:v>
                </c:pt>
                <c:pt idx="30">
                  <c:v>83.428104160267182</c:v>
                </c:pt>
                <c:pt idx="31">
                  <c:v>83.472786243766805</c:v>
                </c:pt>
                <c:pt idx="32">
                  <c:v>83.508839507307769</c:v>
                </c:pt>
                <c:pt idx="33">
                  <c:v>83.537906911107171</c:v>
                </c:pt>
                <c:pt idx="34">
                  <c:v>83.566382972805982</c:v>
                </c:pt>
                <c:pt idx="35">
                  <c:v>83.599607655104222</c:v>
                </c:pt>
                <c:pt idx="36">
                  <c:v>83.634870056002299</c:v>
                </c:pt>
                <c:pt idx="37">
                  <c:v>83.666459234848517</c:v>
                </c:pt>
                <c:pt idx="38">
                  <c:v>83.688055485760515</c:v>
                </c:pt>
                <c:pt idx="39">
                  <c:v>83.701132040531874</c:v>
                </c:pt>
                <c:pt idx="40">
                  <c:v>83.707025935311165</c:v>
                </c:pt>
                <c:pt idx="41">
                  <c:v>83.70662643501116</c:v>
                </c:pt>
                <c:pt idx="42">
                  <c:v>83.702980607937405</c:v>
                </c:pt>
                <c:pt idx="43">
                  <c:v>83.70114172302479</c:v>
                </c:pt>
                <c:pt idx="44">
                  <c:v>83.700252412530631</c:v>
                </c:pt>
                <c:pt idx="45">
                  <c:v>83.699459006495843</c:v>
                </c:pt>
                <c:pt idx="46">
                  <c:v>83.699105167220324</c:v>
                </c:pt>
                <c:pt idx="47">
                  <c:v>83.697121436158923</c:v>
                </c:pt>
                <c:pt idx="48">
                  <c:v>83.693033686253557</c:v>
                </c:pt>
                <c:pt idx="49">
                  <c:v>83.687553321719577</c:v>
                </c:pt>
                <c:pt idx="50">
                  <c:v>83.688150210500396</c:v>
                </c:pt>
                <c:pt idx="51">
                  <c:v>83.697048476536807</c:v>
                </c:pt>
                <c:pt idx="52">
                  <c:v>83.709294104437191</c:v>
                </c:pt>
                <c:pt idx="53">
                  <c:v>83.727116767565661</c:v>
                </c:pt>
                <c:pt idx="54">
                  <c:v>83.750652697485464</c:v>
                </c:pt>
                <c:pt idx="55">
                  <c:v>83.775533489736532</c:v>
                </c:pt>
                <c:pt idx="56">
                  <c:v>83.799902094891536</c:v>
                </c:pt>
                <c:pt idx="57">
                  <c:v>83.820696844748994</c:v>
                </c:pt>
                <c:pt idx="58">
                  <c:v>83.837907630208889</c:v>
                </c:pt>
                <c:pt idx="59">
                  <c:v>83.853672630948338</c:v>
                </c:pt>
                <c:pt idx="60">
                  <c:v>83.864722345628707</c:v>
                </c:pt>
                <c:pt idx="61">
                  <c:v>83.872365316711353</c:v>
                </c:pt>
                <c:pt idx="62">
                  <c:v>83.88092810648466</c:v>
                </c:pt>
                <c:pt idx="63">
                  <c:v>83.88908903532095</c:v>
                </c:pt>
                <c:pt idx="64">
                  <c:v>83.896263582036056</c:v>
                </c:pt>
                <c:pt idx="65">
                  <c:v>83.900766145001114</c:v>
                </c:pt>
                <c:pt idx="66">
                  <c:v>83.900173955517985</c:v>
                </c:pt>
                <c:pt idx="67">
                  <c:v>83.894944573505626</c:v>
                </c:pt>
                <c:pt idx="68">
                  <c:v>83.887312068361723</c:v>
                </c:pt>
                <c:pt idx="69">
                  <c:v>83.878134969522847</c:v>
                </c:pt>
                <c:pt idx="70">
                  <c:v>83.866377494936657</c:v>
                </c:pt>
                <c:pt idx="71">
                  <c:v>83.852622433823257</c:v>
                </c:pt>
                <c:pt idx="72">
                  <c:v>83.840997724391485</c:v>
                </c:pt>
                <c:pt idx="73">
                  <c:v>83.830717382266556</c:v>
                </c:pt>
                <c:pt idx="74">
                  <c:v>83.819548935621242</c:v>
                </c:pt>
                <c:pt idx="75">
                  <c:v>83.809669297474201</c:v>
                </c:pt>
                <c:pt idx="76">
                  <c:v>83.802476296069742</c:v>
                </c:pt>
                <c:pt idx="77">
                  <c:v>83.796609744644201</c:v>
                </c:pt>
                <c:pt idx="78">
                  <c:v>83.791874732436924</c:v>
                </c:pt>
                <c:pt idx="79">
                  <c:v>83.78849783054865</c:v>
                </c:pt>
                <c:pt idx="80">
                  <c:v>83.786702655549064</c:v>
                </c:pt>
              </c:numCache>
            </c:numRef>
          </c:val>
          <c:smooth val="0"/>
        </c:ser>
        <c:ser>
          <c:idx val="0"/>
          <c:order val="2"/>
          <c:tx>
            <c:strRef>
              <c:f>'Fig 1.19'!$B$8</c:f>
              <c:strCache>
                <c:ptCount val="1"/>
                <c:pt idx="0">
                  <c:v>Taux d'emploi (femmes)</c:v>
                </c:pt>
              </c:strCache>
            </c:strRef>
          </c:tx>
          <c:spPr>
            <a:ln w="25400">
              <a:solidFill>
                <a:schemeClr val="tx1"/>
              </a:solidFill>
            </a:ln>
          </c:spPr>
          <c:marker>
            <c:symbol val="triangle"/>
            <c:size val="4"/>
            <c:spPr>
              <a:solidFill>
                <a:schemeClr val="bg1"/>
              </a:solidFill>
              <a:ln>
                <a:solidFill>
                  <a:schemeClr val="tx1"/>
                </a:solidFill>
              </a:ln>
            </c:spPr>
          </c:marker>
          <c:cat>
            <c:numRef>
              <c:f>'Fig 1.19'!$R$7:$CT$7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1.19'!$R$8:$CT$8</c:f>
              <c:numCache>
                <c:formatCode>#,##0.0</c:formatCode>
                <c:ptCount val="81"/>
                <c:pt idx="0">
                  <c:v>68.7</c:v>
                </c:pt>
                <c:pt idx="1">
                  <c:v>69.400000000000006</c:v>
                </c:pt>
                <c:pt idx="2">
                  <c:v>69.8</c:v>
                </c:pt>
                <c:pt idx="3">
                  <c:v>70.2</c:v>
                </c:pt>
                <c:pt idx="4">
                  <c:v>70.2</c:v>
                </c:pt>
                <c:pt idx="5">
                  <c:v>71</c:v>
                </c:pt>
                <c:pt idx="6">
                  <c:v>71.2</c:v>
                </c:pt>
                <c:pt idx="7">
                  <c:v>70.599999999999994</c:v>
                </c:pt>
                <c:pt idx="8">
                  <c:v>71.2</c:v>
                </c:pt>
                <c:pt idx="9">
                  <c:v>71.900000000000006</c:v>
                </c:pt>
                <c:pt idx="10">
                  <c:v>72.8</c:v>
                </c:pt>
                <c:pt idx="11">
                  <c:v>73.900000000000006</c:v>
                </c:pt>
                <c:pt idx="12">
                  <c:v>74.400000000000006</c:v>
                </c:pt>
                <c:pt idx="13">
                  <c:v>74.099999999999994</c:v>
                </c:pt>
                <c:pt idx="14">
                  <c:v>74.2</c:v>
                </c:pt>
                <c:pt idx="15">
                  <c:v>74.5</c:v>
                </c:pt>
                <c:pt idx="16">
                  <c:v>75.099999999999994</c:v>
                </c:pt>
                <c:pt idx="17">
                  <c:v>76.400000000000006</c:v>
                </c:pt>
                <c:pt idx="18">
                  <c:v>77.599999999999994</c:v>
                </c:pt>
                <c:pt idx="19">
                  <c:v>76.900000000000006</c:v>
                </c:pt>
                <c:pt idx="20">
                  <c:v>76.900000000000006</c:v>
                </c:pt>
                <c:pt idx="21">
                  <c:v>76.400000000000006</c:v>
                </c:pt>
                <c:pt idx="22">
                  <c:v>76</c:v>
                </c:pt>
                <c:pt idx="23">
                  <c:v>76.3</c:v>
                </c:pt>
                <c:pt idx="24">
                  <c:v>76</c:v>
                </c:pt>
                <c:pt idx="25">
                  <c:v>75.7</c:v>
                </c:pt>
                <c:pt idx="26">
                  <c:v>75.674999999999997</c:v>
                </c:pt>
              </c:numCache>
            </c:numRef>
          </c:val>
          <c:smooth val="0"/>
        </c:ser>
        <c:ser>
          <c:idx val="3"/>
          <c:order val="3"/>
          <c:tx>
            <c:strRef>
              <c:f>'Fig 1.19'!$B$12</c:f>
              <c:strCache>
                <c:ptCount val="1"/>
                <c:pt idx="0">
                  <c:v>Taux d'activité (hommes)</c:v>
                </c:pt>
              </c:strCache>
            </c:strRef>
          </c:tx>
          <c:spPr>
            <a:ln w="19050">
              <a:solidFill>
                <a:schemeClr val="bg1">
                  <a:lumMod val="50000"/>
                </a:schemeClr>
              </a:solidFill>
              <a:prstDash val="dash"/>
            </a:ln>
          </c:spPr>
          <c:marker>
            <c:symbol val="star"/>
            <c:size val="7"/>
            <c:spPr>
              <a:noFill/>
              <a:ln>
                <a:solidFill>
                  <a:schemeClr val="bg1">
                    <a:lumMod val="50000"/>
                  </a:schemeClr>
                </a:solidFill>
              </a:ln>
            </c:spPr>
          </c:marker>
          <c:cat>
            <c:numRef>
              <c:f>'Fig 1.19'!$R$7:$CT$7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1.19'!$R$12:$CT$12</c:f>
              <c:numCache>
                <c:formatCode>#,##0.0</c:formatCode>
                <c:ptCount val="81"/>
                <c:pt idx="0">
                  <c:v>96.4</c:v>
                </c:pt>
                <c:pt idx="1">
                  <c:v>96.3</c:v>
                </c:pt>
                <c:pt idx="2">
                  <c:v>96</c:v>
                </c:pt>
                <c:pt idx="3">
                  <c:v>95.8</c:v>
                </c:pt>
                <c:pt idx="4">
                  <c:v>95.8</c:v>
                </c:pt>
                <c:pt idx="5">
                  <c:v>95.8</c:v>
                </c:pt>
                <c:pt idx="6">
                  <c:v>95.9</c:v>
                </c:pt>
                <c:pt idx="7">
                  <c:v>95.6</c:v>
                </c:pt>
                <c:pt idx="8">
                  <c:v>95.4</c:v>
                </c:pt>
                <c:pt idx="9">
                  <c:v>95.1</c:v>
                </c:pt>
                <c:pt idx="10">
                  <c:v>95.2</c:v>
                </c:pt>
                <c:pt idx="11">
                  <c:v>95.2</c:v>
                </c:pt>
                <c:pt idx="12">
                  <c:v>95</c:v>
                </c:pt>
                <c:pt idx="13">
                  <c:v>94.7</c:v>
                </c:pt>
                <c:pt idx="14">
                  <c:v>94.8</c:v>
                </c:pt>
                <c:pt idx="15">
                  <c:v>94.8</c:v>
                </c:pt>
                <c:pt idx="16">
                  <c:v>94.9</c:v>
                </c:pt>
                <c:pt idx="17">
                  <c:v>94.9</c:v>
                </c:pt>
                <c:pt idx="18">
                  <c:v>95.2</c:v>
                </c:pt>
                <c:pt idx="19">
                  <c:v>95.1</c:v>
                </c:pt>
                <c:pt idx="20">
                  <c:v>94.8</c:v>
                </c:pt>
                <c:pt idx="21">
                  <c:v>94.4</c:v>
                </c:pt>
                <c:pt idx="22">
                  <c:v>94.1</c:v>
                </c:pt>
                <c:pt idx="23">
                  <c:v>93.9</c:v>
                </c:pt>
                <c:pt idx="24">
                  <c:v>93.6</c:v>
                </c:pt>
                <c:pt idx="25">
                  <c:v>93.2</c:v>
                </c:pt>
                <c:pt idx="26">
                  <c:v>93.275000000000006</c:v>
                </c:pt>
              </c:numCache>
            </c:numRef>
          </c:val>
          <c:smooth val="0"/>
        </c:ser>
        <c:ser>
          <c:idx val="5"/>
          <c:order val="4"/>
          <c:tx>
            <c:strRef>
              <c:f>'Fig 1.19'!$B$13</c:f>
              <c:strCache>
                <c:ptCount val="1"/>
                <c:pt idx="0">
                  <c:v>Taux d'activité projeté (hommes)</c:v>
                </c:pt>
              </c:strCache>
            </c:strRef>
          </c:tx>
          <c:spPr>
            <a:ln w="22225">
              <a:solidFill>
                <a:schemeClr val="bg1">
                  <a:lumMod val="50000"/>
                </a:schemeClr>
              </a:solidFill>
              <a:prstDash val="sysDash"/>
            </a:ln>
          </c:spPr>
          <c:marker>
            <c:symbol val="circle"/>
            <c:size val="4"/>
            <c:spPr>
              <a:solidFill>
                <a:schemeClr val="bg1"/>
              </a:solidFill>
              <a:ln>
                <a:solidFill>
                  <a:schemeClr val="bg1">
                    <a:lumMod val="50000"/>
                  </a:schemeClr>
                </a:solidFill>
              </a:ln>
            </c:spPr>
          </c:marker>
          <c:cat>
            <c:numRef>
              <c:f>'Fig 1.19'!$R$7:$CT$7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1.19'!$R$13:$CT$13</c:f>
              <c:numCache>
                <c:formatCode>#,##0.0</c:formatCode>
                <c:ptCount val="81"/>
                <c:pt idx="0">
                  <c:v>96.440114494570736</c:v>
                </c:pt>
                <c:pt idx="1">
                  <c:v>96.115938818122459</c:v>
                </c:pt>
                <c:pt idx="2">
                  <c:v>95.997533111806177</c:v>
                </c:pt>
                <c:pt idx="3">
                  <c:v>95.876258480686275</c:v>
                </c:pt>
                <c:pt idx="4">
                  <c:v>95.759187847213738</c:v>
                </c:pt>
                <c:pt idx="5">
                  <c:v>95.642121443689362</c:v>
                </c:pt>
                <c:pt idx="6">
                  <c:v>95.523725450476491</c:v>
                </c:pt>
                <c:pt idx="7">
                  <c:v>95.404913010879866</c:v>
                </c:pt>
                <c:pt idx="8">
                  <c:v>95.287797002237028</c:v>
                </c:pt>
                <c:pt idx="9">
                  <c:v>95.173244182188583</c:v>
                </c:pt>
                <c:pt idx="10">
                  <c:v>95.061538038891925</c:v>
                </c:pt>
                <c:pt idx="11">
                  <c:v>94.958798984018941</c:v>
                </c:pt>
                <c:pt idx="12">
                  <c:v>94.861866512649527</c:v>
                </c:pt>
                <c:pt idx="13">
                  <c:v>94.769787607069688</c:v>
                </c:pt>
                <c:pt idx="14">
                  <c:v>94.671854618161419</c:v>
                </c:pt>
                <c:pt idx="15">
                  <c:v>94.569762157874877</c:v>
                </c:pt>
                <c:pt idx="16">
                  <c:v>94.466588690182874</c:v>
                </c:pt>
                <c:pt idx="17">
                  <c:v>94.370806288570776</c:v>
                </c:pt>
                <c:pt idx="18">
                  <c:v>94.279806625257123</c:v>
                </c:pt>
                <c:pt idx="19">
                  <c:v>94.193729503325414</c:v>
                </c:pt>
                <c:pt idx="20">
                  <c:v>94.116770141770829</c:v>
                </c:pt>
                <c:pt idx="21">
                  <c:v>94.043801392383813</c:v>
                </c:pt>
                <c:pt idx="22">
                  <c:v>93.976854782727102</c:v>
                </c:pt>
                <c:pt idx="23">
                  <c:v>93.911555602683649</c:v>
                </c:pt>
                <c:pt idx="24">
                  <c:v>93.79384856014579</c:v>
                </c:pt>
                <c:pt idx="25">
                  <c:v>93.735016941285508</c:v>
                </c:pt>
                <c:pt idx="26">
                  <c:v>93.682947739291464</c:v>
                </c:pt>
                <c:pt idx="27">
                  <c:v>93.633628276136903</c:v>
                </c:pt>
                <c:pt idx="28">
                  <c:v>93.589380224758656</c:v>
                </c:pt>
                <c:pt idx="29">
                  <c:v>93.552490122754577</c:v>
                </c:pt>
                <c:pt idx="30">
                  <c:v>93.52209332260469</c:v>
                </c:pt>
                <c:pt idx="31">
                  <c:v>93.496408444034259</c:v>
                </c:pt>
                <c:pt idx="32">
                  <c:v>93.472051622872911</c:v>
                </c:pt>
                <c:pt idx="33">
                  <c:v>93.445644335193435</c:v>
                </c:pt>
                <c:pt idx="34">
                  <c:v>93.416223875642018</c:v>
                </c:pt>
                <c:pt idx="35">
                  <c:v>93.382888693479643</c:v>
                </c:pt>
                <c:pt idx="36">
                  <c:v>93.348906179960196</c:v>
                </c:pt>
                <c:pt idx="37">
                  <c:v>93.318822983207554</c:v>
                </c:pt>
                <c:pt idx="38">
                  <c:v>93.29393389798841</c:v>
                </c:pt>
                <c:pt idx="39">
                  <c:v>93.273492826085075</c:v>
                </c:pt>
                <c:pt idx="40">
                  <c:v>93.257275129017643</c:v>
                </c:pt>
                <c:pt idx="41">
                  <c:v>93.242989550155599</c:v>
                </c:pt>
                <c:pt idx="42">
                  <c:v>93.228131538793207</c:v>
                </c:pt>
                <c:pt idx="43">
                  <c:v>93.212917896110469</c:v>
                </c:pt>
                <c:pt idx="44">
                  <c:v>93.198116287228586</c:v>
                </c:pt>
                <c:pt idx="45">
                  <c:v>93.185984139569683</c:v>
                </c:pt>
                <c:pt idx="46">
                  <c:v>93.178014269680716</c:v>
                </c:pt>
                <c:pt idx="47">
                  <c:v>93.173734019170212</c:v>
                </c:pt>
                <c:pt idx="48">
                  <c:v>93.173260038929797</c:v>
                </c:pt>
                <c:pt idx="49">
                  <c:v>93.175953947547697</c:v>
                </c:pt>
                <c:pt idx="50">
                  <c:v>93.179181129560376</c:v>
                </c:pt>
                <c:pt idx="51">
                  <c:v>93.181586404492052</c:v>
                </c:pt>
                <c:pt idx="52">
                  <c:v>93.182112066938046</c:v>
                </c:pt>
                <c:pt idx="53">
                  <c:v>93.180463730918916</c:v>
                </c:pt>
                <c:pt idx="54">
                  <c:v>93.177194392600541</c:v>
                </c:pt>
                <c:pt idx="55">
                  <c:v>93.171934216630433</c:v>
                </c:pt>
                <c:pt idx="56">
                  <c:v>93.165695962973771</c:v>
                </c:pt>
                <c:pt idx="57">
                  <c:v>93.160739672260334</c:v>
                </c:pt>
                <c:pt idx="58">
                  <c:v>93.156773417088829</c:v>
                </c:pt>
                <c:pt idx="59">
                  <c:v>93.153513420816367</c:v>
                </c:pt>
                <c:pt idx="60">
                  <c:v>93.150746824022377</c:v>
                </c:pt>
                <c:pt idx="61">
                  <c:v>93.146802359176974</c:v>
                </c:pt>
                <c:pt idx="62">
                  <c:v>93.141367186346145</c:v>
                </c:pt>
                <c:pt idx="63">
                  <c:v>93.135420841036009</c:v>
                </c:pt>
                <c:pt idx="64">
                  <c:v>93.128904137997338</c:v>
                </c:pt>
                <c:pt idx="65">
                  <c:v>93.122207402175576</c:v>
                </c:pt>
                <c:pt idx="66">
                  <c:v>93.116550522005127</c:v>
                </c:pt>
                <c:pt idx="67">
                  <c:v>93.112616856407641</c:v>
                </c:pt>
                <c:pt idx="68">
                  <c:v>93.109338576763562</c:v>
                </c:pt>
                <c:pt idx="69">
                  <c:v>93.106152501057025</c:v>
                </c:pt>
                <c:pt idx="70">
                  <c:v>93.103999793635595</c:v>
                </c:pt>
                <c:pt idx="71">
                  <c:v>93.103072207188688</c:v>
                </c:pt>
                <c:pt idx="72">
                  <c:v>93.102049195707409</c:v>
                </c:pt>
                <c:pt idx="73">
                  <c:v>93.101178176563224</c:v>
                </c:pt>
                <c:pt idx="74">
                  <c:v>93.100957526988125</c:v>
                </c:pt>
                <c:pt idx="75">
                  <c:v>93.100973243921587</c:v>
                </c:pt>
                <c:pt idx="76">
                  <c:v>93.101018618021101</c:v>
                </c:pt>
                <c:pt idx="77">
                  <c:v>93.101558511986013</c:v>
                </c:pt>
                <c:pt idx="78">
                  <c:v>93.102685863924563</c:v>
                </c:pt>
                <c:pt idx="79">
                  <c:v>93.104324568756596</c:v>
                </c:pt>
                <c:pt idx="80">
                  <c:v>93.106355836822587</c:v>
                </c:pt>
              </c:numCache>
            </c:numRef>
          </c:val>
          <c:smooth val="0"/>
        </c:ser>
        <c:ser>
          <c:idx val="1"/>
          <c:order val="5"/>
          <c:tx>
            <c:strRef>
              <c:f>'Fig 1.19'!$B$9</c:f>
              <c:strCache>
                <c:ptCount val="1"/>
                <c:pt idx="0">
                  <c:v>Taux d'emploi (hommes)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1.19'!$R$7:$CT$7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1.19'!$R$9:$CT$9</c:f>
              <c:numCache>
                <c:formatCode>#,##0.0</c:formatCode>
                <c:ptCount val="81"/>
                <c:pt idx="0">
                  <c:v>91.6</c:v>
                </c:pt>
                <c:pt idx="1">
                  <c:v>91.2</c:v>
                </c:pt>
                <c:pt idx="2">
                  <c:v>90.1</c:v>
                </c:pt>
                <c:pt idx="3">
                  <c:v>88.6</c:v>
                </c:pt>
                <c:pt idx="4">
                  <c:v>88.1</c:v>
                </c:pt>
                <c:pt idx="5">
                  <c:v>88.5</c:v>
                </c:pt>
                <c:pt idx="6">
                  <c:v>88.2</c:v>
                </c:pt>
                <c:pt idx="7">
                  <c:v>87.6</c:v>
                </c:pt>
                <c:pt idx="8">
                  <c:v>88</c:v>
                </c:pt>
                <c:pt idx="9">
                  <c:v>88.1</c:v>
                </c:pt>
                <c:pt idx="10">
                  <c:v>89.3</c:v>
                </c:pt>
                <c:pt idx="11">
                  <c:v>89.8</c:v>
                </c:pt>
                <c:pt idx="12">
                  <c:v>89.3</c:v>
                </c:pt>
                <c:pt idx="13">
                  <c:v>88.5</c:v>
                </c:pt>
                <c:pt idx="14">
                  <c:v>88.4</c:v>
                </c:pt>
                <c:pt idx="15">
                  <c:v>88.3</c:v>
                </c:pt>
                <c:pt idx="16">
                  <c:v>88.5</c:v>
                </c:pt>
                <c:pt idx="17">
                  <c:v>88.9</c:v>
                </c:pt>
                <c:pt idx="18">
                  <c:v>89.9</c:v>
                </c:pt>
                <c:pt idx="19">
                  <c:v>88</c:v>
                </c:pt>
                <c:pt idx="20">
                  <c:v>87.5</c:v>
                </c:pt>
                <c:pt idx="21">
                  <c:v>87.1</c:v>
                </c:pt>
                <c:pt idx="22">
                  <c:v>86.1</c:v>
                </c:pt>
                <c:pt idx="23">
                  <c:v>85.2</c:v>
                </c:pt>
                <c:pt idx="24">
                  <c:v>84.8</c:v>
                </c:pt>
                <c:pt idx="25">
                  <c:v>84.2</c:v>
                </c:pt>
                <c:pt idx="26">
                  <c:v>84.925000000000011</c:v>
                </c:pt>
              </c:numCache>
            </c:numRef>
          </c:val>
          <c:smooth val="0"/>
        </c:ser>
        <c:dLbls>
          <c:showLegendKey val="0"/>
          <c:showVal val="0"/>
          <c:showCatName val="0"/>
          <c:showSerName val="0"/>
          <c:showPercent val="0"/>
          <c:showBubbleSize val="0"/>
        </c:dLbls>
        <c:marker val="1"/>
        <c:smooth val="0"/>
        <c:axId val="131320832"/>
        <c:axId val="131332352"/>
      </c:lineChart>
      <c:catAx>
        <c:axId val="131320832"/>
        <c:scaling>
          <c:orientation val="minMax"/>
        </c:scaling>
        <c:delete val="0"/>
        <c:axPos val="b"/>
        <c:title>
          <c:tx>
            <c:rich>
              <a:bodyPr/>
              <a:lstStyle/>
              <a:p>
                <a:pPr>
                  <a:defRPr/>
                </a:pPr>
                <a:r>
                  <a:rPr lang="en-US"/>
                  <a:t>année</a:t>
                </a:r>
              </a:p>
            </c:rich>
          </c:tx>
          <c:layout>
            <c:manualLayout>
              <c:xMode val="edge"/>
              <c:yMode val="edge"/>
              <c:x val="0.88830717588872798"/>
              <c:y val="0.64793943526946784"/>
            </c:manualLayout>
          </c:layout>
          <c:overlay val="0"/>
        </c:title>
        <c:numFmt formatCode="General" sourceLinked="1"/>
        <c:majorTickMark val="out"/>
        <c:minorTickMark val="none"/>
        <c:tickLblPos val="nextTo"/>
        <c:txPr>
          <a:bodyPr rot="-5400000" vert="horz"/>
          <a:lstStyle/>
          <a:p>
            <a:pPr>
              <a:defRPr sz="1000"/>
            </a:pPr>
            <a:endParaRPr lang="fr-FR"/>
          </a:p>
        </c:txPr>
        <c:crossAx val="131332352"/>
        <c:crosses val="autoZero"/>
        <c:auto val="1"/>
        <c:lblAlgn val="ctr"/>
        <c:lblOffset val="100"/>
        <c:tickLblSkip val="4"/>
        <c:noMultiLvlLbl val="0"/>
      </c:catAx>
      <c:valAx>
        <c:axId val="131332352"/>
        <c:scaling>
          <c:orientation val="minMax"/>
          <c:max val="100"/>
          <c:min val="55"/>
        </c:scaling>
        <c:delete val="0"/>
        <c:axPos val="l"/>
        <c:majorGridlines/>
        <c:title>
          <c:tx>
            <c:rich>
              <a:bodyPr rot="-5400000" vert="horz"/>
              <a:lstStyle/>
              <a:p>
                <a:pPr>
                  <a:defRPr/>
                </a:pPr>
                <a:r>
                  <a:rPr lang="fr-FR"/>
                  <a:t>en % des 25-49 ans</a:t>
                </a:r>
              </a:p>
            </c:rich>
          </c:tx>
          <c:layout>
            <c:manualLayout>
              <c:xMode val="edge"/>
              <c:yMode val="edge"/>
              <c:x val="1.6423125680718496E-2"/>
              <c:y val="0.2057417894664019"/>
            </c:manualLayout>
          </c:layout>
          <c:overlay val="0"/>
        </c:title>
        <c:numFmt formatCode="#,##0" sourceLinked="0"/>
        <c:majorTickMark val="out"/>
        <c:minorTickMark val="none"/>
        <c:tickLblPos val="nextTo"/>
        <c:crossAx val="131320832"/>
        <c:crosses val="autoZero"/>
        <c:crossBetween val="between"/>
        <c:majorUnit val="5"/>
      </c:valAx>
    </c:plotArea>
    <c:legend>
      <c:legendPos val="b"/>
      <c:layout>
        <c:manualLayout>
          <c:xMode val="edge"/>
          <c:yMode val="edge"/>
          <c:x val="1.8018018018018021E-2"/>
          <c:y val="0.87150947312242444"/>
          <c:w val="0.96859642544681912"/>
          <c:h val="0.12849052687757584"/>
        </c:manualLayout>
      </c:layout>
      <c:overlay val="0"/>
      <c:txPr>
        <a:bodyPr/>
        <a:lstStyle/>
        <a:p>
          <a:pPr>
            <a:defRPr sz="8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27210297342979"/>
          <c:y val="3.0754834575443962E-2"/>
          <c:w val="0.87080070470643223"/>
          <c:h val="0.70573667711598764"/>
        </c:manualLayout>
      </c:layout>
      <c:lineChart>
        <c:grouping val="standard"/>
        <c:varyColors val="0"/>
        <c:ser>
          <c:idx val="3"/>
          <c:order val="0"/>
          <c:tx>
            <c:strRef>
              <c:f>'Fig 1.20'!$B$4</c:f>
              <c:strCache>
                <c:ptCount val="1"/>
                <c:pt idx="0">
                  <c:v>Taux d'emploi observé</c:v>
                </c:pt>
              </c:strCache>
            </c:strRef>
          </c:tx>
          <c:spPr>
            <a:ln w="22225">
              <a:solidFill>
                <a:schemeClr val="tx1"/>
              </a:solidFill>
            </a:ln>
          </c:spPr>
          <c:marker>
            <c:symbol val="circle"/>
            <c:size val="5"/>
            <c:spPr>
              <a:solidFill>
                <a:schemeClr val="bg1"/>
              </a:solidFill>
              <a:ln>
                <a:solidFill>
                  <a:schemeClr val="tx1"/>
                </a:solidFill>
              </a:ln>
            </c:spPr>
          </c:marker>
          <c:cat>
            <c:numRef>
              <c:f>'Fig 1.20'!$R$3:$CT$3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1.20'!$R$4:$CT$4</c:f>
              <c:numCache>
                <c:formatCode>#,##0.0</c:formatCode>
                <c:ptCount val="81"/>
                <c:pt idx="0">
                  <c:v>44.6</c:v>
                </c:pt>
                <c:pt idx="1">
                  <c:v>43.8</c:v>
                </c:pt>
                <c:pt idx="2">
                  <c:v>43.1</c:v>
                </c:pt>
                <c:pt idx="3">
                  <c:v>43.2</c:v>
                </c:pt>
                <c:pt idx="4">
                  <c:v>43.4</c:v>
                </c:pt>
                <c:pt idx="5">
                  <c:v>43.9</c:v>
                </c:pt>
                <c:pt idx="6">
                  <c:v>45.1</c:v>
                </c:pt>
                <c:pt idx="7">
                  <c:v>46</c:v>
                </c:pt>
                <c:pt idx="8">
                  <c:v>46.7</c:v>
                </c:pt>
                <c:pt idx="9">
                  <c:v>48.5</c:v>
                </c:pt>
                <c:pt idx="10">
                  <c:v>49.5</c:v>
                </c:pt>
                <c:pt idx="11">
                  <c:v>50.5</c:v>
                </c:pt>
                <c:pt idx="12">
                  <c:v>51.8</c:v>
                </c:pt>
                <c:pt idx="13">
                  <c:v>53.4</c:v>
                </c:pt>
                <c:pt idx="14">
                  <c:v>53.6</c:v>
                </c:pt>
                <c:pt idx="15">
                  <c:v>53.7</c:v>
                </c:pt>
                <c:pt idx="16">
                  <c:v>53.3</c:v>
                </c:pt>
                <c:pt idx="17">
                  <c:v>53.3</c:v>
                </c:pt>
                <c:pt idx="18">
                  <c:v>53.2</c:v>
                </c:pt>
                <c:pt idx="19">
                  <c:v>53.5</c:v>
                </c:pt>
                <c:pt idx="20">
                  <c:v>54</c:v>
                </c:pt>
                <c:pt idx="21">
                  <c:v>54.8</c:v>
                </c:pt>
                <c:pt idx="22">
                  <c:v>56.9</c:v>
                </c:pt>
                <c:pt idx="23">
                  <c:v>57.6</c:v>
                </c:pt>
                <c:pt idx="24">
                  <c:v>58.7</c:v>
                </c:pt>
                <c:pt idx="25">
                  <c:v>59.7</c:v>
                </c:pt>
                <c:pt idx="26" formatCode="0.0">
                  <c:v>60.600000000000009</c:v>
                </c:pt>
              </c:numCache>
            </c:numRef>
          </c:val>
          <c:smooth val="0"/>
        </c:ser>
        <c:ser>
          <c:idx val="5"/>
          <c:order val="1"/>
          <c:tx>
            <c:strRef>
              <c:f>'Fig 1.20'!$B$5</c:f>
              <c:strCache>
                <c:ptCount val="1"/>
                <c:pt idx="0">
                  <c:v>Taux d'activité observé</c:v>
                </c:pt>
              </c:strCache>
            </c:strRef>
          </c:tx>
          <c:spPr>
            <a:ln w="22225">
              <a:solidFill>
                <a:schemeClr val="tx1"/>
              </a:solidFill>
            </a:ln>
          </c:spPr>
          <c:marker>
            <c:symbol val="diamond"/>
            <c:size val="5"/>
            <c:spPr>
              <a:solidFill>
                <a:schemeClr val="bg1">
                  <a:lumMod val="50000"/>
                </a:schemeClr>
              </a:solidFill>
              <a:ln>
                <a:solidFill>
                  <a:schemeClr val="tx1"/>
                </a:solidFill>
              </a:ln>
            </c:spPr>
          </c:marker>
          <c:cat>
            <c:numRef>
              <c:f>'Fig 1.20'!$R$3:$CT$3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1.20'!$R$5:$CT$5</c:f>
              <c:numCache>
                <c:formatCode>#,##0.0</c:formatCode>
                <c:ptCount val="81"/>
                <c:pt idx="0">
                  <c:v>47.1</c:v>
                </c:pt>
                <c:pt idx="1">
                  <c:v>46.3</c:v>
                </c:pt>
                <c:pt idx="2">
                  <c:v>45.9</c:v>
                </c:pt>
                <c:pt idx="3">
                  <c:v>46</c:v>
                </c:pt>
                <c:pt idx="4">
                  <c:v>46.2</c:v>
                </c:pt>
                <c:pt idx="5">
                  <c:v>46.7</c:v>
                </c:pt>
                <c:pt idx="6">
                  <c:v>48.3</c:v>
                </c:pt>
                <c:pt idx="7">
                  <c:v>49.3</c:v>
                </c:pt>
                <c:pt idx="8">
                  <c:v>50.2</c:v>
                </c:pt>
                <c:pt idx="9">
                  <c:v>51.9</c:v>
                </c:pt>
                <c:pt idx="10">
                  <c:v>52.5</c:v>
                </c:pt>
                <c:pt idx="11">
                  <c:v>53.1</c:v>
                </c:pt>
                <c:pt idx="12">
                  <c:v>54.5</c:v>
                </c:pt>
                <c:pt idx="13">
                  <c:v>56.3</c:v>
                </c:pt>
                <c:pt idx="14">
                  <c:v>56.6</c:v>
                </c:pt>
                <c:pt idx="15">
                  <c:v>56.6</c:v>
                </c:pt>
                <c:pt idx="16">
                  <c:v>56.2</c:v>
                </c:pt>
                <c:pt idx="17">
                  <c:v>55.9</c:v>
                </c:pt>
                <c:pt idx="18">
                  <c:v>55.6</c:v>
                </c:pt>
                <c:pt idx="19">
                  <c:v>56.5</c:v>
                </c:pt>
                <c:pt idx="20">
                  <c:v>57.2</c:v>
                </c:pt>
                <c:pt idx="21">
                  <c:v>58.1</c:v>
                </c:pt>
                <c:pt idx="22">
                  <c:v>60.6</c:v>
                </c:pt>
                <c:pt idx="23">
                  <c:v>61.7</c:v>
                </c:pt>
                <c:pt idx="24">
                  <c:v>63</c:v>
                </c:pt>
                <c:pt idx="25">
                  <c:v>64.2</c:v>
                </c:pt>
                <c:pt idx="26" formatCode="0.0">
                  <c:v>65.05</c:v>
                </c:pt>
              </c:numCache>
            </c:numRef>
          </c:val>
          <c:smooth val="0"/>
        </c:ser>
        <c:ser>
          <c:idx val="0"/>
          <c:order val="2"/>
          <c:tx>
            <c:strRef>
              <c:f>'Fig 1.20'!$B$6</c:f>
              <c:strCache>
                <c:ptCount val="1"/>
                <c:pt idx="0">
                  <c:v>Taux d'activité projeté</c:v>
                </c:pt>
              </c:strCache>
            </c:strRef>
          </c:tx>
          <c:spPr>
            <a:ln w="22225">
              <a:solidFill>
                <a:schemeClr val="tx1"/>
              </a:solidFill>
              <a:prstDash val="sysDash"/>
            </a:ln>
          </c:spPr>
          <c:marker>
            <c:symbol val="diamond"/>
            <c:size val="5"/>
            <c:spPr>
              <a:solidFill>
                <a:srgbClr val="B2B2B2"/>
              </a:solidFill>
              <a:ln>
                <a:solidFill>
                  <a:schemeClr val="tx1"/>
                </a:solidFill>
              </a:ln>
            </c:spPr>
          </c:marker>
          <c:val>
            <c:numRef>
              <c:f>'Fig 1.20'!$R$6:$CT$6</c:f>
              <c:numCache>
                <c:formatCode>#,##0.0</c:formatCode>
                <c:ptCount val="81"/>
                <c:pt idx="0">
                  <c:v>47.202173152728761</c:v>
                </c:pt>
                <c:pt idx="1">
                  <c:v>46.598453557981088</c:v>
                </c:pt>
                <c:pt idx="2">
                  <c:v>46.051247663810351</c:v>
                </c:pt>
                <c:pt idx="3">
                  <c:v>46.053711270520907</c:v>
                </c:pt>
                <c:pt idx="4">
                  <c:v>46.384843083569592</c:v>
                </c:pt>
                <c:pt idx="5">
                  <c:v>46.791294660430971</c:v>
                </c:pt>
                <c:pt idx="6">
                  <c:v>47.583402783944322</c:v>
                </c:pt>
                <c:pt idx="7">
                  <c:v>48.929869225293238</c:v>
                </c:pt>
                <c:pt idx="8">
                  <c:v>50.211172554796086</c:v>
                </c:pt>
                <c:pt idx="9">
                  <c:v>51.357853750592845</c:v>
                </c:pt>
                <c:pt idx="10">
                  <c:v>52.578141077777424</c:v>
                </c:pt>
                <c:pt idx="11">
                  <c:v>54.019154464521975</c:v>
                </c:pt>
                <c:pt idx="12">
                  <c:v>54.933516978071175</c:v>
                </c:pt>
                <c:pt idx="13">
                  <c:v>55.692921048422683</c:v>
                </c:pt>
                <c:pt idx="14">
                  <c:v>56.246245798247877</c:v>
                </c:pt>
                <c:pt idx="15">
                  <c:v>56.525693306381463</c:v>
                </c:pt>
                <c:pt idx="16">
                  <c:v>56.290115317402417</c:v>
                </c:pt>
                <c:pt idx="17">
                  <c:v>55.978717307236316</c:v>
                </c:pt>
                <c:pt idx="18">
                  <c:v>55.930530228876698</c:v>
                </c:pt>
                <c:pt idx="19">
                  <c:v>56.332571013688749</c:v>
                </c:pt>
                <c:pt idx="20">
                  <c:v>57.066603218008275</c:v>
                </c:pt>
                <c:pt idx="21">
                  <c:v>58.281620227310675</c:v>
                </c:pt>
                <c:pt idx="22">
                  <c:v>59.764565455909896</c:v>
                </c:pt>
                <c:pt idx="23">
                  <c:v>61.365883247852778</c:v>
                </c:pt>
                <c:pt idx="24">
                  <c:v>62.974939692447073</c:v>
                </c:pt>
                <c:pt idx="25">
                  <c:v>64.341945425248412</c:v>
                </c:pt>
                <c:pt idx="26">
                  <c:v>65.417311193795072</c:v>
                </c:pt>
                <c:pt idx="27">
                  <c:v>66.312599624958665</c:v>
                </c:pt>
                <c:pt idx="28">
                  <c:v>67.027112390407837</c:v>
                </c:pt>
                <c:pt idx="29">
                  <c:v>67.583244996228231</c:v>
                </c:pt>
                <c:pt idx="30">
                  <c:v>67.978220338335248</c:v>
                </c:pt>
                <c:pt idx="31">
                  <c:v>68.315743604628253</c:v>
                </c:pt>
                <c:pt idx="32">
                  <c:v>68.616538629899537</c:v>
                </c:pt>
                <c:pt idx="33">
                  <c:v>68.86915130246021</c:v>
                </c:pt>
                <c:pt idx="34">
                  <c:v>69.169297853633765</c:v>
                </c:pt>
                <c:pt idx="35">
                  <c:v>69.477145257532996</c:v>
                </c:pt>
                <c:pt idx="36">
                  <c:v>69.82426769278986</c:v>
                </c:pt>
                <c:pt idx="37">
                  <c:v>70.200610023979351</c:v>
                </c:pt>
                <c:pt idx="38">
                  <c:v>70.55974703119314</c:v>
                </c:pt>
                <c:pt idx="39">
                  <c:v>70.970261815328627</c:v>
                </c:pt>
                <c:pt idx="40">
                  <c:v>71.473029466674646</c:v>
                </c:pt>
                <c:pt idx="41">
                  <c:v>71.989952529533454</c:v>
                </c:pt>
                <c:pt idx="42">
                  <c:v>72.443661384735265</c:v>
                </c:pt>
                <c:pt idx="43">
                  <c:v>72.840347649853669</c:v>
                </c:pt>
                <c:pt idx="44">
                  <c:v>73.260862766357491</c:v>
                </c:pt>
                <c:pt idx="45">
                  <c:v>73.673380374668128</c:v>
                </c:pt>
                <c:pt idx="46">
                  <c:v>74.116336258221409</c:v>
                </c:pt>
                <c:pt idx="47">
                  <c:v>74.551755514161641</c:v>
                </c:pt>
                <c:pt idx="48">
                  <c:v>74.969477955295446</c:v>
                </c:pt>
                <c:pt idx="49">
                  <c:v>75.401097292212924</c:v>
                </c:pt>
                <c:pt idx="50">
                  <c:v>75.693086122789239</c:v>
                </c:pt>
                <c:pt idx="51">
                  <c:v>75.808265624890851</c:v>
                </c:pt>
                <c:pt idx="52">
                  <c:v>75.86820363130974</c:v>
                </c:pt>
                <c:pt idx="53">
                  <c:v>75.830046882186039</c:v>
                </c:pt>
                <c:pt idx="54">
                  <c:v>75.794046707224709</c:v>
                </c:pt>
                <c:pt idx="55">
                  <c:v>75.788499593149226</c:v>
                </c:pt>
                <c:pt idx="56">
                  <c:v>75.877230130356708</c:v>
                </c:pt>
                <c:pt idx="57">
                  <c:v>75.978571560115327</c:v>
                </c:pt>
                <c:pt idx="58">
                  <c:v>76.070905198126695</c:v>
                </c:pt>
                <c:pt idx="59">
                  <c:v>76.15911831260162</c:v>
                </c:pt>
                <c:pt idx="60">
                  <c:v>76.239289699528058</c:v>
                </c:pt>
                <c:pt idx="61">
                  <c:v>76.331039654874203</c:v>
                </c:pt>
                <c:pt idx="62">
                  <c:v>76.428795678306358</c:v>
                </c:pt>
                <c:pt idx="63">
                  <c:v>76.530046220343436</c:v>
                </c:pt>
                <c:pt idx="64">
                  <c:v>76.619801197514121</c:v>
                </c:pt>
                <c:pt idx="65">
                  <c:v>76.681177527253936</c:v>
                </c:pt>
                <c:pt idx="66">
                  <c:v>76.75978946599605</c:v>
                </c:pt>
                <c:pt idx="67">
                  <c:v>76.838738326708139</c:v>
                </c:pt>
                <c:pt idx="68">
                  <c:v>76.883099800308884</c:v>
                </c:pt>
                <c:pt idx="69">
                  <c:v>76.969999966782851</c:v>
                </c:pt>
                <c:pt idx="70">
                  <c:v>77.059736647545293</c:v>
                </c:pt>
                <c:pt idx="71">
                  <c:v>77.031291984166188</c:v>
                </c:pt>
                <c:pt idx="72">
                  <c:v>76.986896558945134</c:v>
                </c:pt>
                <c:pt idx="73">
                  <c:v>76.965889737475806</c:v>
                </c:pt>
                <c:pt idx="74">
                  <c:v>76.97700182992169</c:v>
                </c:pt>
                <c:pt idx="75">
                  <c:v>76.981920801460461</c:v>
                </c:pt>
                <c:pt idx="76">
                  <c:v>76.969099902430898</c:v>
                </c:pt>
                <c:pt idx="77">
                  <c:v>76.964520106905823</c:v>
                </c:pt>
                <c:pt idx="78">
                  <c:v>76.952842351032615</c:v>
                </c:pt>
                <c:pt idx="79">
                  <c:v>76.932100201815345</c:v>
                </c:pt>
                <c:pt idx="80">
                  <c:v>76.916409824319416</c:v>
                </c:pt>
              </c:numCache>
            </c:numRef>
          </c:val>
          <c:smooth val="0"/>
        </c:ser>
        <c:dLbls>
          <c:showLegendKey val="0"/>
          <c:showVal val="0"/>
          <c:showCatName val="0"/>
          <c:showSerName val="0"/>
          <c:showPercent val="0"/>
          <c:showBubbleSize val="0"/>
        </c:dLbls>
        <c:marker val="1"/>
        <c:smooth val="0"/>
        <c:axId val="131582208"/>
        <c:axId val="131585152"/>
      </c:lineChart>
      <c:catAx>
        <c:axId val="131582208"/>
        <c:scaling>
          <c:orientation val="minMax"/>
        </c:scaling>
        <c:delete val="0"/>
        <c:axPos val="b"/>
        <c:title>
          <c:tx>
            <c:rich>
              <a:bodyPr/>
              <a:lstStyle/>
              <a:p>
                <a:pPr>
                  <a:defRPr/>
                </a:pPr>
                <a:r>
                  <a:rPr lang="fr-FR"/>
                  <a:t>année</a:t>
                </a:r>
              </a:p>
            </c:rich>
          </c:tx>
          <c:layout>
            <c:manualLayout>
              <c:xMode val="edge"/>
              <c:yMode val="edge"/>
              <c:x val="0.89597778017473839"/>
              <c:y val="0.65957640268429873"/>
            </c:manualLayout>
          </c:layout>
          <c:overlay val="0"/>
        </c:title>
        <c:numFmt formatCode="General" sourceLinked="1"/>
        <c:majorTickMark val="out"/>
        <c:minorTickMark val="none"/>
        <c:tickLblPos val="nextTo"/>
        <c:txPr>
          <a:bodyPr rot="-5400000" vert="horz"/>
          <a:lstStyle/>
          <a:p>
            <a:pPr>
              <a:defRPr/>
            </a:pPr>
            <a:endParaRPr lang="fr-FR"/>
          </a:p>
        </c:txPr>
        <c:crossAx val="131585152"/>
        <c:crosses val="autoZero"/>
        <c:auto val="1"/>
        <c:lblAlgn val="ctr"/>
        <c:lblOffset val="100"/>
        <c:tickLblSkip val="4"/>
        <c:noMultiLvlLbl val="0"/>
      </c:catAx>
      <c:valAx>
        <c:axId val="131585152"/>
        <c:scaling>
          <c:orientation val="minMax"/>
          <c:max val="85"/>
          <c:min val="30"/>
        </c:scaling>
        <c:delete val="0"/>
        <c:axPos val="l"/>
        <c:majorGridlines/>
        <c:title>
          <c:tx>
            <c:rich>
              <a:bodyPr rot="-5400000" vert="horz"/>
              <a:lstStyle/>
              <a:p>
                <a:pPr>
                  <a:defRPr/>
                </a:pPr>
                <a:r>
                  <a:rPr lang="en-US"/>
                  <a:t>en % des</a:t>
                </a:r>
                <a:r>
                  <a:rPr lang="en-US" baseline="0"/>
                  <a:t> 50-64 ans</a:t>
                </a:r>
                <a:endParaRPr lang="en-US"/>
              </a:p>
            </c:rich>
          </c:tx>
          <c:layout>
            <c:manualLayout>
              <c:xMode val="edge"/>
              <c:yMode val="edge"/>
              <c:x val="9.141661346385754E-3"/>
              <c:y val="0.22827619914382991"/>
            </c:manualLayout>
          </c:layout>
          <c:overlay val="0"/>
        </c:title>
        <c:numFmt formatCode="#,##0" sourceLinked="0"/>
        <c:majorTickMark val="out"/>
        <c:minorTickMark val="none"/>
        <c:tickLblPos val="nextTo"/>
        <c:crossAx val="131582208"/>
        <c:crosses val="autoZero"/>
        <c:crossBetween val="between"/>
        <c:majorUnit val="5"/>
      </c:valAx>
    </c:plotArea>
    <c:legend>
      <c:legendPos val="b"/>
      <c:layout>
        <c:manualLayout>
          <c:xMode val="edge"/>
          <c:yMode val="edge"/>
          <c:x val="0.11805199007658292"/>
          <c:y val="0.90380525988080762"/>
          <c:w val="0.86363319311113529"/>
          <c:h val="7.8661013431375451E-2"/>
        </c:manualLayout>
      </c:layout>
      <c:overlay val="0"/>
      <c:txPr>
        <a:bodyPr/>
        <a:lstStyle/>
        <a:p>
          <a:pPr>
            <a:defRPr sz="8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90126234220722"/>
          <c:y val="2.6521936488694046E-2"/>
          <c:w val="0.85471191101112365"/>
          <c:h val="0.69162806581610103"/>
        </c:manualLayout>
      </c:layout>
      <c:lineChart>
        <c:grouping val="standard"/>
        <c:varyColors val="0"/>
        <c:ser>
          <c:idx val="2"/>
          <c:order val="0"/>
          <c:tx>
            <c:strRef>
              <c:f>'Fig 1.20'!$B$10</c:f>
              <c:strCache>
                <c:ptCount val="1"/>
                <c:pt idx="0">
                  <c:v>Taux d'activité (femmes)</c:v>
                </c:pt>
              </c:strCache>
            </c:strRef>
          </c:tx>
          <c:spPr>
            <a:ln w="19050">
              <a:solidFill>
                <a:schemeClr val="tx1"/>
              </a:solidFill>
              <a:prstDash val="sysDash"/>
            </a:ln>
          </c:spPr>
          <c:marker>
            <c:symbol val="triangle"/>
            <c:size val="4"/>
            <c:spPr>
              <a:solidFill>
                <a:schemeClr val="tx1"/>
              </a:solidFill>
              <a:ln>
                <a:solidFill>
                  <a:schemeClr val="tx1"/>
                </a:solidFill>
              </a:ln>
            </c:spPr>
          </c:marker>
          <c:cat>
            <c:numRef>
              <c:f>'Fig 1.20'!$R$7:$CT$7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1.20'!$R$10:$CT$10</c:f>
              <c:numCache>
                <c:formatCode>#,##0.0</c:formatCode>
                <c:ptCount val="81"/>
                <c:pt idx="0">
                  <c:v>37.9</c:v>
                </c:pt>
                <c:pt idx="1">
                  <c:v>37.799999999999997</c:v>
                </c:pt>
                <c:pt idx="2">
                  <c:v>37.4</c:v>
                </c:pt>
                <c:pt idx="3">
                  <c:v>37.9</c:v>
                </c:pt>
                <c:pt idx="4">
                  <c:v>38.700000000000003</c:v>
                </c:pt>
                <c:pt idx="5">
                  <c:v>39.700000000000003</c:v>
                </c:pt>
                <c:pt idx="6">
                  <c:v>41.1</c:v>
                </c:pt>
                <c:pt idx="7">
                  <c:v>42.2</c:v>
                </c:pt>
                <c:pt idx="8">
                  <c:v>43.3</c:v>
                </c:pt>
                <c:pt idx="9">
                  <c:v>45.7</c:v>
                </c:pt>
                <c:pt idx="10">
                  <c:v>46.3</c:v>
                </c:pt>
                <c:pt idx="11">
                  <c:v>46.7</c:v>
                </c:pt>
                <c:pt idx="12">
                  <c:v>48.2</c:v>
                </c:pt>
                <c:pt idx="13">
                  <c:v>50.8</c:v>
                </c:pt>
                <c:pt idx="14">
                  <c:v>51.7</c:v>
                </c:pt>
                <c:pt idx="15">
                  <c:v>52.3</c:v>
                </c:pt>
                <c:pt idx="16">
                  <c:v>52.4</c:v>
                </c:pt>
                <c:pt idx="17">
                  <c:v>52.3</c:v>
                </c:pt>
                <c:pt idx="18">
                  <c:v>52.1</c:v>
                </c:pt>
                <c:pt idx="19">
                  <c:v>52.9</c:v>
                </c:pt>
                <c:pt idx="20">
                  <c:v>53.6</c:v>
                </c:pt>
                <c:pt idx="21">
                  <c:v>54.5</c:v>
                </c:pt>
                <c:pt idx="22">
                  <c:v>56.9</c:v>
                </c:pt>
                <c:pt idx="23">
                  <c:v>58</c:v>
                </c:pt>
                <c:pt idx="24">
                  <c:v>60</c:v>
                </c:pt>
                <c:pt idx="25">
                  <c:v>61.1</c:v>
                </c:pt>
                <c:pt idx="26">
                  <c:v>62.274999999999999</c:v>
                </c:pt>
              </c:numCache>
            </c:numRef>
          </c:val>
          <c:smooth val="0"/>
        </c:ser>
        <c:ser>
          <c:idx val="4"/>
          <c:order val="1"/>
          <c:tx>
            <c:strRef>
              <c:f>'Fig 1.20'!$B$11</c:f>
              <c:strCache>
                <c:ptCount val="1"/>
                <c:pt idx="0">
                  <c:v>Taux d'activité projeté (femmes)</c:v>
                </c:pt>
              </c:strCache>
            </c:strRef>
          </c:tx>
          <c:spPr>
            <a:ln w="22225">
              <a:solidFill>
                <a:schemeClr val="tx1"/>
              </a:solidFill>
              <a:prstDash val="sysDash"/>
            </a:ln>
          </c:spPr>
          <c:marker>
            <c:symbol val="star"/>
            <c:size val="3"/>
            <c:spPr>
              <a:noFill/>
              <a:ln>
                <a:solidFill>
                  <a:schemeClr val="tx1"/>
                </a:solidFill>
              </a:ln>
            </c:spPr>
          </c:marker>
          <c:cat>
            <c:numRef>
              <c:f>'Fig 1.20'!$R$7:$CT$7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1.20'!$R$11:$CT$11</c:f>
              <c:numCache>
                <c:formatCode>#,##0.0</c:formatCode>
                <c:ptCount val="81"/>
                <c:pt idx="0">
                  <c:v>38.170100124044069</c:v>
                </c:pt>
                <c:pt idx="1">
                  <c:v>37.835496011766551</c:v>
                </c:pt>
                <c:pt idx="2">
                  <c:v>37.736752613737174</c:v>
                </c:pt>
                <c:pt idx="3">
                  <c:v>38.175976851115976</c:v>
                </c:pt>
                <c:pt idx="4">
                  <c:v>38.931877420090274</c:v>
                </c:pt>
                <c:pt idx="5">
                  <c:v>39.435380799938152</c:v>
                </c:pt>
                <c:pt idx="6">
                  <c:v>40.204564185040176</c:v>
                </c:pt>
                <c:pt idx="7">
                  <c:v>41.86646884135898</c:v>
                </c:pt>
                <c:pt idx="8">
                  <c:v>43.377774046845943</c:v>
                </c:pt>
                <c:pt idx="9">
                  <c:v>44.733533211923678</c:v>
                </c:pt>
                <c:pt idx="10">
                  <c:v>46.056452535518019</c:v>
                </c:pt>
                <c:pt idx="11">
                  <c:v>47.822360694300912</c:v>
                </c:pt>
                <c:pt idx="12">
                  <c:v>49.047999257271776</c:v>
                </c:pt>
                <c:pt idx="13">
                  <c:v>50.195371013833892</c:v>
                </c:pt>
                <c:pt idx="14">
                  <c:v>51.232076530460176</c:v>
                </c:pt>
                <c:pt idx="15">
                  <c:v>51.993932479350313</c:v>
                </c:pt>
                <c:pt idx="16">
                  <c:v>52.200910259885902</c:v>
                </c:pt>
                <c:pt idx="17">
                  <c:v>52.180088528929893</c:v>
                </c:pt>
                <c:pt idx="18">
                  <c:v>52.290279368485727</c:v>
                </c:pt>
                <c:pt idx="19">
                  <c:v>52.774901245323967</c:v>
                </c:pt>
                <c:pt idx="20">
                  <c:v>53.500751916854483</c:v>
                </c:pt>
                <c:pt idx="21">
                  <c:v>54.673127667953189</c:v>
                </c:pt>
                <c:pt idx="22">
                  <c:v>56.311442784769781</c:v>
                </c:pt>
                <c:pt idx="23">
                  <c:v>57.987427426691028</c:v>
                </c:pt>
                <c:pt idx="24">
                  <c:v>59.913564407540399</c:v>
                </c:pt>
                <c:pt idx="25">
                  <c:v>61.554767919025601</c:v>
                </c:pt>
                <c:pt idx="26">
                  <c:v>62.797283029479303</c:v>
                </c:pt>
                <c:pt idx="27">
                  <c:v>63.783461367520424</c:v>
                </c:pt>
                <c:pt idx="28">
                  <c:v>64.482149285886621</c:v>
                </c:pt>
                <c:pt idx="29">
                  <c:v>64.993550593509511</c:v>
                </c:pt>
                <c:pt idx="30">
                  <c:v>65.424221486307445</c:v>
                </c:pt>
                <c:pt idx="31">
                  <c:v>65.815623107174005</c:v>
                </c:pt>
                <c:pt idx="32">
                  <c:v>66.266581035864775</c:v>
                </c:pt>
                <c:pt idx="33">
                  <c:v>66.651342598332263</c:v>
                </c:pt>
                <c:pt idx="34">
                  <c:v>66.96995709608629</c:v>
                </c:pt>
                <c:pt idx="35">
                  <c:v>67.25864895077008</c:v>
                </c:pt>
                <c:pt idx="36">
                  <c:v>67.484028706336403</c:v>
                </c:pt>
                <c:pt idx="37">
                  <c:v>67.689154825510087</c:v>
                </c:pt>
                <c:pt idx="38">
                  <c:v>67.84122162459451</c:v>
                </c:pt>
                <c:pt idx="39">
                  <c:v>68.07053719542607</c:v>
                </c:pt>
                <c:pt idx="40">
                  <c:v>68.527015261296512</c:v>
                </c:pt>
                <c:pt idx="41">
                  <c:v>69.063245502227602</c:v>
                </c:pt>
                <c:pt idx="42">
                  <c:v>69.547325344309783</c:v>
                </c:pt>
                <c:pt idx="43">
                  <c:v>69.958270616074913</c:v>
                </c:pt>
                <c:pt idx="44">
                  <c:v>70.380984318104012</c:v>
                </c:pt>
                <c:pt idx="45">
                  <c:v>70.614426581646114</c:v>
                </c:pt>
                <c:pt idx="46">
                  <c:v>70.884302881328239</c:v>
                </c:pt>
                <c:pt idx="47">
                  <c:v>71.214145373528183</c:v>
                </c:pt>
                <c:pt idx="48">
                  <c:v>71.591461932689171</c:v>
                </c:pt>
                <c:pt idx="49">
                  <c:v>72.248897747342539</c:v>
                </c:pt>
                <c:pt idx="50">
                  <c:v>72.805897147904673</c:v>
                </c:pt>
                <c:pt idx="51">
                  <c:v>73.098997891088345</c:v>
                </c:pt>
                <c:pt idx="52">
                  <c:v>73.288841893822351</c:v>
                </c:pt>
                <c:pt idx="53">
                  <c:v>73.283296527717141</c:v>
                </c:pt>
                <c:pt idx="54">
                  <c:v>73.281521869769065</c:v>
                </c:pt>
                <c:pt idx="55">
                  <c:v>73.31205595661352</c:v>
                </c:pt>
                <c:pt idx="56">
                  <c:v>73.355421380255748</c:v>
                </c:pt>
                <c:pt idx="57">
                  <c:v>73.401234133245794</c:v>
                </c:pt>
                <c:pt idx="58">
                  <c:v>73.444326148684496</c:v>
                </c:pt>
                <c:pt idx="59">
                  <c:v>73.497503018301657</c:v>
                </c:pt>
                <c:pt idx="60">
                  <c:v>73.592830912208271</c:v>
                </c:pt>
                <c:pt idx="61">
                  <c:v>73.706232034867313</c:v>
                </c:pt>
                <c:pt idx="62">
                  <c:v>73.83667064303782</c:v>
                </c:pt>
                <c:pt idx="63">
                  <c:v>73.968310702981327</c:v>
                </c:pt>
                <c:pt idx="64">
                  <c:v>74.075737329211776</c:v>
                </c:pt>
                <c:pt idx="65">
                  <c:v>74.153230584258438</c:v>
                </c:pt>
                <c:pt idx="66">
                  <c:v>74.281327005350022</c:v>
                </c:pt>
                <c:pt idx="67">
                  <c:v>74.41050124016877</c:v>
                </c:pt>
                <c:pt idx="68">
                  <c:v>74.441141914340221</c:v>
                </c:pt>
                <c:pt idx="69">
                  <c:v>74.419549013816379</c:v>
                </c:pt>
                <c:pt idx="70">
                  <c:v>74.381046664276738</c:v>
                </c:pt>
                <c:pt idx="71">
                  <c:v>74.330945089867285</c:v>
                </c:pt>
                <c:pt idx="72">
                  <c:v>74.28119681539016</c:v>
                </c:pt>
                <c:pt idx="73">
                  <c:v>74.279400221134111</c:v>
                </c:pt>
                <c:pt idx="74">
                  <c:v>74.297337085006276</c:v>
                </c:pt>
                <c:pt idx="75">
                  <c:v>74.32962614177967</c:v>
                </c:pt>
                <c:pt idx="76">
                  <c:v>74.34112689957216</c:v>
                </c:pt>
                <c:pt idx="77">
                  <c:v>74.3698129455817</c:v>
                </c:pt>
                <c:pt idx="78">
                  <c:v>74.383975169222239</c:v>
                </c:pt>
                <c:pt idx="79">
                  <c:v>74.384696661158827</c:v>
                </c:pt>
                <c:pt idx="80">
                  <c:v>74.388046063617537</c:v>
                </c:pt>
              </c:numCache>
            </c:numRef>
          </c:val>
          <c:smooth val="0"/>
        </c:ser>
        <c:ser>
          <c:idx val="0"/>
          <c:order val="2"/>
          <c:tx>
            <c:strRef>
              <c:f>'Fig 1.20'!$B$8</c:f>
              <c:strCache>
                <c:ptCount val="1"/>
                <c:pt idx="0">
                  <c:v>Taux d'emploi (femmes)</c:v>
                </c:pt>
              </c:strCache>
            </c:strRef>
          </c:tx>
          <c:spPr>
            <a:ln w="25400">
              <a:solidFill>
                <a:schemeClr val="tx1"/>
              </a:solidFill>
            </a:ln>
          </c:spPr>
          <c:marker>
            <c:symbol val="triangle"/>
            <c:size val="4"/>
            <c:spPr>
              <a:solidFill>
                <a:schemeClr val="bg1"/>
              </a:solidFill>
              <a:ln>
                <a:solidFill>
                  <a:schemeClr val="tx1"/>
                </a:solidFill>
              </a:ln>
            </c:spPr>
          </c:marker>
          <c:cat>
            <c:numRef>
              <c:f>'Fig 1.20'!$R$7:$CT$7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1.20'!$R$8:$CT$8</c:f>
              <c:numCache>
                <c:formatCode>#,##0.0</c:formatCode>
                <c:ptCount val="81"/>
                <c:pt idx="0">
                  <c:v>35.5</c:v>
                </c:pt>
                <c:pt idx="1">
                  <c:v>35.299999999999997</c:v>
                </c:pt>
                <c:pt idx="2">
                  <c:v>34.9</c:v>
                </c:pt>
                <c:pt idx="3">
                  <c:v>35.5</c:v>
                </c:pt>
                <c:pt idx="4">
                  <c:v>36.299999999999997</c:v>
                </c:pt>
                <c:pt idx="5">
                  <c:v>37.299999999999997</c:v>
                </c:pt>
                <c:pt idx="6">
                  <c:v>38.4</c:v>
                </c:pt>
                <c:pt idx="7">
                  <c:v>39.299999999999997</c:v>
                </c:pt>
                <c:pt idx="8">
                  <c:v>40.299999999999997</c:v>
                </c:pt>
                <c:pt idx="9">
                  <c:v>42.5</c:v>
                </c:pt>
                <c:pt idx="10">
                  <c:v>43.5</c:v>
                </c:pt>
                <c:pt idx="11">
                  <c:v>44.2</c:v>
                </c:pt>
                <c:pt idx="12">
                  <c:v>45.6</c:v>
                </c:pt>
                <c:pt idx="13">
                  <c:v>48.1</c:v>
                </c:pt>
                <c:pt idx="14">
                  <c:v>48.8</c:v>
                </c:pt>
                <c:pt idx="15">
                  <c:v>49.5</c:v>
                </c:pt>
                <c:pt idx="16">
                  <c:v>49.7</c:v>
                </c:pt>
                <c:pt idx="17">
                  <c:v>49.9</c:v>
                </c:pt>
                <c:pt idx="18">
                  <c:v>49.9</c:v>
                </c:pt>
                <c:pt idx="19">
                  <c:v>50.1</c:v>
                </c:pt>
                <c:pt idx="20">
                  <c:v>50.6</c:v>
                </c:pt>
                <c:pt idx="21">
                  <c:v>51.4</c:v>
                </c:pt>
                <c:pt idx="22">
                  <c:v>53.5</c:v>
                </c:pt>
                <c:pt idx="23">
                  <c:v>54.2</c:v>
                </c:pt>
                <c:pt idx="24">
                  <c:v>56</c:v>
                </c:pt>
                <c:pt idx="25">
                  <c:v>57.2</c:v>
                </c:pt>
                <c:pt idx="26">
                  <c:v>58.3</c:v>
                </c:pt>
              </c:numCache>
            </c:numRef>
          </c:val>
          <c:smooth val="0"/>
        </c:ser>
        <c:ser>
          <c:idx val="3"/>
          <c:order val="3"/>
          <c:tx>
            <c:strRef>
              <c:f>'Fig 1.20'!$B$12</c:f>
              <c:strCache>
                <c:ptCount val="1"/>
                <c:pt idx="0">
                  <c:v>Taux d'activité (hommes)</c:v>
                </c:pt>
              </c:strCache>
            </c:strRef>
          </c:tx>
          <c:spPr>
            <a:ln w="19050">
              <a:solidFill>
                <a:schemeClr val="bg1">
                  <a:lumMod val="50000"/>
                </a:schemeClr>
              </a:solidFill>
              <a:prstDash val="dash"/>
            </a:ln>
          </c:spPr>
          <c:marker>
            <c:symbol val="star"/>
            <c:size val="7"/>
            <c:spPr>
              <a:noFill/>
              <a:ln>
                <a:solidFill>
                  <a:schemeClr val="bg1">
                    <a:lumMod val="50000"/>
                  </a:schemeClr>
                </a:solidFill>
              </a:ln>
            </c:spPr>
          </c:marker>
          <c:cat>
            <c:numRef>
              <c:f>'Fig 1.20'!$R$7:$CT$7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1.20'!$R$12:$CT$12</c:f>
              <c:numCache>
                <c:formatCode>#,##0.0</c:formatCode>
                <c:ptCount val="81"/>
                <c:pt idx="0">
                  <c:v>56.9</c:v>
                </c:pt>
                <c:pt idx="1">
                  <c:v>55.4</c:v>
                </c:pt>
                <c:pt idx="2">
                  <c:v>55</c:v>
                </c:pt>
                <c:pt idx="3">
                  <c:v>54.7</c:v>
                </c:pt>
                <c:pt idx="4">
                  <c:v>54.3</c:v>
                </c:pt>
                <c:pt idx="5">
                  <c:v>54.1</c:v>
                </c:pt>
                <c:pt idx="6">
                  <c:v>55.8</c:v>
                </c:pt>
                <c:pt idx="7">
                  <c:v>56.7</c:v>
                </c:pt>
                <c:pt idx="8">
                  <c:v>57.4</c:v>
                </c:pt>
                <c:pt idx="9">
                  <c:v>58.5</c:v>
                </c:pt>
                <c:pt idx="10">
                  <c:v>59</c:v>
                </c:pt>
                <c:pt idx="11">
                  <c:v>59.8</c:v>
                </c:pt>
                <c:pt idx="12">
                  <c:v>61.2</c:v>
                </c:pt>
                <c:pt idx="13">
                  <c:v>61.9</c:v>
                </c:pt>
                <c:pt idx="14">
                  <c:v>61.7</c:v>
                </c:pt>
                <c:pt idx="15">
                  <c:v>61.2</c:v>
                </c:pt>
                <c:pt idx="16">
                  <c:v>60.2</c:v>
                </c:pt>
                <c:pt idx="17">
                  <c:v>59.7</c:v>
                </c:pt>
                <c:pt idx="18">
                  <c:v>59.4</c:v>
                </c:pt>
                <c:pt idx="19">
                  <c:v>60.3</c:v>
                </c:pt>
                <c:pt idx="20">
                  <c:v>60.9</c:v>
                </c:pt>
                <c:pt idx="21">
                  <c:v>61.8</c:v>
                </c:pt>
                <c:pt idx="22">
                  <c:v>64.599999999999994</c:v>
                </c:pt>
                <c:pt idx="23">
                  <c:v>65.7</c:v>
                </c:pt>
                <c:pt idx="24">
                  <c:v>66.3</c:v>
                </c:pt>
                <c:pt idx="25">
                  <c:v>67.5</c:v>
                </c:pt>
                <c:pt idx="26">
                  <c:v>68</c:v>
                </c:pt>
              </c:numCache>
            </c:numRef>
          </c:val>
          <c:smooth val="0"/>
        </c:ser>
        <c:ser>
          <c:idx val="5"/>
          <c:order val="4"/>
          <c:tx>
            <c:strRef>
              <c:f>'Fig 1.20'!$B$13</c:f>
              <c:strCache>
                <c:ptCount val="1"/>
                <c:pt idx="0">
                  <c:v>Taux d'activité projeté (hommes)</c:v>
                </c:pt>
              </c:strCache>
            </c:strRef>
          </c:tx>
          <c:spPr>
            <a:ln w="22225">
              <a:solidFill>
                <a:schemeClr val="bg1">
                  <a:lumMod val="50000"/>
                </a:schemeClr>
              </a:solidFill>
              <a:prstDash val="sysDash"/>
            </a:ln>
          </c:spPr>
          <c:marker>
            <c:symbol val="circle"/>
            <c:size val="4"/>
            <c:spPr>
              <a:solidFill>
                <a:schemeClr val="bg1"/>
              </a:solidFill>
              <a:ln>
                <a:solidFill>
                  <a:schemeClr val="bg1">
                    <a:lumMod val="50000"/>
                  </a:schemeClr>
                </a:solidFill>
              </a:ln>
            </c:spPr>
          </c:marker>
          <c:cat>
            <c:numRef>
              <c:f>'Fig 1.20'!$R$7:$CT$7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1.20'!$R$13:$CT$13</c:f>
              <c:numCache>
                <c:formatCode>#,##0.0</c:formatCode>
                <c:ptCount val="81"/>
                <c:pt idx="0">
                  <c:v>56.859930251455054</c:v>
                </c:pt>
                <c:pt idx="1">
                  <c:v>55.959310113693952</c:v>
                </c:pt>
                <c:pt idx="2">
                  <c:v>54.97567723950656</c:v>
                </c:pt>
                <c:pt idx="3">
                  <c:v>54.468191014542306</c:v>
                </c:pt>
                <c:pt idx="4">
                  <c:v>54.352300605441144</c:v>
                </c:pt>
                <c:pt idx="5">
                  <c:v>54.623252451232872</c:v>
                </c:pt>
                <c:pt idx="6">
                  <c:v>55.327930019477449</c:v>
                </c:pt>
                <c:pt idx="7">
                  <c:v>56.349096541279629</c:v>
                </c:pt>
                <c:pt idx="8">
                  <c:v>57.381720559949819</c:v>
                </c:pt>
                <c:pt idx="9">
                  <c:v>58.278365744128038</c:v>
                </c:pt>
                <c:pt idx="10">
                  <c:v>59.403355412882718</c:v>
                </c:pt>
                <c:pt idx="11">
                  <c:v>60.50550488780555</c:v>
                </c:pt>
                <c:pt idx="12">
                  <c:v>61.09339620516522</c:v>
                </c:pt>
                <c:pt idx="13">
                  <c:v>61.449885054476503</c:v>
                </c:pt>
                <c:pt idx="14">
                  <c:v>61.508456561084472</c:v>
                </c:pt>
                <c:pt idx="15">
                  <c:v>61.310870728344987</c:v>
                </c:pt>
                <c:pt idx="16">
                  <c:v>60.620456167430135</c:v>
                </c:pt>
                <c:pt idx="17">
                  <c:v>60.006880656212601</c:v>
                </c:pt>
                <c:pt idx="18">
                  <c:v>59.802125015118371</c:v>
                </c:pt>
                <c:pt idx="19">
                  <c:v>60.126954938816887</c:v>
                </c:pt>
                <c:pt idx="20">
                  <c:v>60.870926982051969</c:v>
                </c:pt>
                <c:pt idx="21">
                  <c:v>62.138011345013759</c:v>
                </c:pt>
                <c:pt idx="22">
                  <c:v>63.465379811996016</c:v>
                </c:pt>
                <c:pt idx="23">
                  <c:v>64.993349610899287</c:v>
                </c:pt>
                <c:pt idx="24">
                  <c:v>66.251594329406331</c:v>
                </c:pt>
                <c:pt idx="25">
                  <c:v>67.328081466158352</c:v>
                </c:pt>
                <c:pt idx="26">
                  <c:v>68.221459476727617</c:v>
                </c:pt>
                <c:pt idx="27">
                  <c:v>69.015310741711957</c:v>
                </c:pt>
                <c:pt idx="28">
                  <c:v>69.741783443263287</c:v>
                </c:pt>
                <c:pt idx="29">
                  <c:v>70.33986569553754</c:v>
                </c:pt>
                <c:pt idx="30">
                  <c:v>70.688983882442287</c:v>
                </c:pt>
                <c:pt idx="31">
                  <c:v>70.960648165272829</c:v>
                </c:pt>
                <c:pt idx="32">
                  <c:v>71.094959107967341</c:v>
                </c:pt>
                <c:pt idx="33">
                  <c:v>71.202016326824037</c:v>
                </c:pt>
                <c:pt idx="34">
                  <c:v>71.476844669440425</c:v>
                </c:pt>
                <c:pt idx="35">
                  <c:v>71.799441037314665</c:v>
                </c:pt>
                <c:pt idx="36">
                  <c:v>72.269453253069116</c:v>
                </c:pt>
                <c:pt idx="37">
                  <c:v>72.819684457925121</c:v>
                </c:pt>
                <c:pt idx="38">
                  <c:v>73.390332042139477</c:v>
                </c:pt>
                <c:pt idx="39">
                  <c:v>73.986023580099314</c:v>
                </c:pt>
                <c:pt idx="40">
                  <c:v>74.534627314930006</c:v>
                </c:pt>
                <c:pt idx="41">
                  <c:v>75.030700575545595</c:v>
                </c:pt>
                <c:pt idx="42">
                  <c:v>75.452395607490672</c:v>
                </c:pt>
                <c:pt idx="43">
                  <c:v>75.833394719504952</c:v>
                </c:pt>
                <c:pt idx="44">
                  <c:v>76.252293288127731</c:v>
                </c:pt>
                <c:pt idx="45">
                  <c:v>76.85298785196494</c:v>
                </c:pt>
                <c:pt idx="46">
                  <c:v>77.478281964245397</c:v>
                </c:pt>
                <c:pt idx="47">
                  <c:v>78.025767674505431</c:v>
                </c:pt>
                <c:pt idx="48">
                  <c:v>78.486996610527754</c:v>
                </c:pt>
                <c:pt idx="49">
                  <c:v>78.685443248816952</c:v>
                </c:pt>
                <c:pt idx="50">
                  <c:v>78.702240137406335</c:v>
                </c:pt>
                <c:pt idx="51">
                  <c:v>78.631735888742412</c:v>
                </c:pt>
                <c:pt idx="52">
                  <c:v>78.556062629849137</c:v>
                </c:pt>
                <c:pt idx="53">
                  <c:v>78.483487875047317</c:v>
                </c:pt>
                <c:pt idx="54">
                  <c:v>78.411114149051443</c:v>
                </c:pt>
                <c:pt idx="55">
                  <c:v>78.367064846596392</c:v>
                </c:pt>
                <c:pt idx="56">
                  <c:v>78.500920858074039</c:v>
                </c:pt>
                <c:pt idx="57">
                  <c:v>78.656782494236722</c:v>
                </c:pt>
                <c:pt idx="58">
                  <c:v>78.797510245298298</c:v>
                </c:pt>
                <c:pt idx="59">
                  <c:v>78.918201675268108</c:v>
                </c:pt>
                <c:pt idx="60">
                  <c:v>78.97853854939693</c:v>
                </c:pt>
                <c:pt idx="61">
                  <c:v>79.044694806855119</c:v>
                </c:pt>
                <c:pt idx="62">
                  <c:v>79.105649459002819</c:v>
                </c:pt>
                <c:pt idx="63">
                  <c:v>79.172648595548239</c:v>
                </c:pt>
                <c:pt idx="64">
                  <c:v>79.241355463533594</c:v>
                </c:pt>
                <c:pt idx="65">
                  <c:v>79.284150824139772</c:v>
                </c:pt>
                <c:pt idx="66">
                  <c:v>79.310142364996892</c:v>
                </c:pt>
                <c:pt idx="67">
                  <c:v>79.336150017209079</c:v>
                </c:pt>
                <c:pt idx="68">
                  <c:v>79.393148899585455</c:v>
                </c:pt>
                <c:pt idx="69">
                  <c:v>79.58895302736876</c:v>
                </c:pt>
                <c:pt idx="70">
                  <c:v>79.807342776467507</c:v>
                </c:pt>
                <c:pt idx="71">
                  <c:v>79.799098008149016</c:v>
                </c:pt>
                <c:pt idx="72">
                  <c:v>79.758814127257196</c:v>
                </c:pt>
                <c:pt idx="73">
                  <c:v>79.716056414788738</c:v>
                </c:pt>
                <c:pt idx="74">
                  <c:v>79.71843135293939</c:v>
                </c:pt>
                <c:pt idx="75">
                  <c:v>79.693965807463641</c:v>
                </c:pt>
                <c:pt idx="76">
                  <c:v>79.654565615529776</c:v>
                </c:pt>
                <c:pt idx="77">
                  <c:v>79.614568534844238</c:v>
                </c:pt>
                <c:pt idx="78">
                  <c:v>79.575281036483659</c:v>
                </c:pt>
                <c:pt idx="79">
                  <c:v>79.531211574832639</c:v>
                </c:pt>
                <c:pt idx="80">
                  <c:v>79.494748217095619</c:v>
                </c:pt>
              </c:numCache>
            </c:numRef>
          </c:val>
          <c:smooth val="0"/>
        </c:ser>
        <c:ser>
          <c:idx val="1"/>
          <c:order val="5"/>
          <c:tx>
            <c:strRef>
              <c:f>'Fig 1.20'!$B$9</c:f>
              <c:strCache>
                <c:ptCount val="1"/>
                <c:pt idx="0">
                  <c:v>Taux d'emploi (hommes)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1.20'!$R$7:$CT$7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1.20'!$R$9:$CT$9</c:f>
              <c:numCache>
                <c:formatCode>#,##0.0</c:formatCode>
                <c:ptCount val="81"/>
                <c:pt idx="0">
                  <c:v>54.4</c:v>
                </c:pt>
                <c:pt idx="1">
                  <c:v>52.7</c:v>
                </c:pt>
                <c:pt idx="2">
                  <c:v>51.9</c:v>
                </c:pt>
                <c:pt idx="3">
                  <c:v>51.5</c:v>
                </c:pt>
                <c:pt idx="4">
                  <c:v>51</c:v>
                </c:pt>
                <c:pt idx="5">
                  <c:v>50.9</c:v>
                </c:pt>
                <c:pt idx="6">
                  <c:v>52.2</c:v>
                </c:pt>
                <c:pt idx="7">
                  <c:v>53</c:v>
                </c:pt>
                <c:pt idx="8">
                  <c:v>53.5</c:v>
                </c:pt>
                <c:pt idx="9">
                  <c:v>54.7</c:v>
                </c:pt>
                <c:pt idx="10">
                  <c:v>55.8</c:v>
                </c:pt>
                <c:pt idx="11">
                  <c:v>57.1</c:v>
                </c:pt>
                <c:pt idx="12">
                  <c:v>58.3</c:v>
                </c:pt>
                <c:pt idx="13">
                  <c:v>58.8</c:v>
                </c:pt>
                <c:pt idx="14">
                  <c:v>58.6</c:v>
                </c:pt>
                <c:pt idx="15">
                  <c:v>58.2</c:v>
                </c:pt>
                <c:pt idx="16">
                  <c:v>57.1</c:v>
                </c:pt>
                <c:pt idx="17">
                  <c:v>56.9</c:v>
                </c:pt>
                <c:pt idx="18">
                  <c:v>56.8</c:v>
                </c:pt>
                <c:pt idx="19">
                  <c:v>57.1</c:v>
                </c:pt>
                <c:pt idx="20">
                  <c:v>57.6</c:v>
                </c:pt>
                <c:pt idx="21">
                  <c:v>58.4</c:v>
                </c:pt>
                <c:pt idx="22">
                  <c:v>60.5</c:v>
                </c:pt>
                <c:pt idx="23">
                  <c:v>61.2</c:v>
                </c:pt>
                <c:pt idx="24">
                  <c:v>61.6</c:v>
                </c:pt>
                <c:pt idx="25">
                  <c:v>62.4</c:v>
                </c:pt>
                <c:pt idx="26">
                  <c:v>63.024999999999999</c:v>
                </c:pt>
              </c:numCache>
            </c:numRef>
          </c:val>
          <c:smooth val="0"/>
        </c:ser>
        <c:dLbls>
          <c:showLegendKey val="0"/>
          <c:showVal val="0"/>
          <c:showCatName val="0"/>
          <c:showSerName val="0"/>
          <c:showPercent val="0"/>
          <c:showBubbleSize val="0"/>
        </c:dLbls>
        <c:marker val="1"/>
        <c:smooth val="0"/>
        <c:axId val="131674880"/>
        <c:axId val="131682304"/>
      </c:lineChart>
      <c:catAx>
        <c:axId val="131674880"/>
        <c:scaling>
          <c:orientation val="minMax"/>
        </c:scaling>
        <c:delete val="0"/>
        <c:axPos val="b"/>
        <c:title>
          <c:tx>
            <c:rich>
              <a:bodyPr/>
              <a:lstStyle/>
              <a:p>
                <a:pPr>
                  <a:defRPr/>
                </a:pPr>
                <a:r>
                  <a:rPr lang="en-US"/>
                  <a:t>année</a:t>
                </a:r>
              </a:p>
            </c:rich>
          </c:tx>
          <c:layout>
            <c:manualLayout>
              <c:xMode val="edge"/>
              <c:yMode val="edge"/>
              <c:x val="0.88830717588872798"/>
              <c:y val="0.64793943526946784"/>
            </c:manualLayout>
          </c:layout>
          <c:overlay val="0"/>
        </c:title>
        <c:numFmt formatCode="General" sourceLinked="1"/>
        <c:majorTickMark val="out"/>
        <c:minorTickMark val="none"/>
        <c:tickLblPos val="nextTo"/>
        <c:txPr>
          <a:bodyPr rot="-5400000" vert="horz"/>
          <a:lstStyle/>
          <a:p>
            <a:pPr>
              <a:defRPr sz="1000"/>
            </a:pPr>
            <a:endParaRPr lang="fr-FR"/>
          </a:p>
        </c:txPr>
        <c:crossAx val="131682304"/>
        <c:crosses val="autoZero"/>
        <c:auto val="1"/>
        <c:lblAlgn val="ctr"/>
        <c:lblOffset val="100"/>
        <c:tickLblSkip val="4"/>
        <c:noMultiLvlLbl val="0"/>
      </c:catAx>
      <c:valAx>
        <c:axId val="131682304"/>
        <c:scaling>
          <c:orientation val="minMax"/>
          <c:max val="85"/>
          <c:min val="30"/>
        </c:scaling>
        <c:delete val="0"/>
        <c:axPos val="l"/>
        <c:majorGridlines/>
        <c:title>
          <c:tx>
            <c:rich>
              <a:bodyPr rot="-5400000" vert="horz"/>
              <a:lstStyle/>
              <a:p>
                <a:pPr>
                  <a:defRPr/>
                </a:pPr>
                <a:r>
                  <a:rPr lang="fr-FR"/>
                  <a:t>en % des 50-64 ans</a:t>
                </a:r>
              </a:p>
            </c:rich>
          </c:tx>
          <c:layout>
            <c:manualLayout>
              <c:xMode val="edge"/>
              <c:yMode val="edge"/>
              <c:x val="1.4155551984573357E-2"/>
              <c:y val="0.2057417894664019"/>
            </c:manualLayout>
          </c:layout>
          <c:overlay val="0"/>
        </c:title>
        <c:numFmt formatCode="#,##0" sourceLinked="0"/>
        <c:majorTickMark val="out"/>
        <c:minorTickMark val="none"/>
        <c:tickLblPos val="nextTo"/>
        <c:crossAx val="131674880"/>
        <c:crosses val="autoZero"/>
        <c:crossBetween val="between"/>
        <c:majorUnit val="5"/>
      </c:valAx>
    </c:plotArea>
    <c:legend>
      <c:legendPos val="b"/>
      <c:layout>
        <c:manualLayout>
          <c:xMode val="edge"/>
          <c:yMode val="edge"/>
          <c:x val="1.8018018018018021E-2"/>
          <c:y val="0.87150947312242444"/>
          <c:w val="0.96859642544681912"/>
          <c:h val="0.12849052687757584"/>
        </c:manualLayout>
      </c:layout>
      <c:overlay val="0"/>
      <c:txPr>
        <a:bodyPr/>
        <a:lstStyle/>
        <a:p>
          <a:pPr>
            <a:defRPr sz="8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27210297342986"/>
          <c:y val="3.0754834575443975E-2"/>
          <c:w val="0.87080070470643223"/>
          <c:h val="0.70573667711598764"/>
        </c:manualLayout>
      </c:layout>
      <c:lineChart>
        <c:grouping val="standard"/>
        <c:varyColors val="0"/>
        <c:ser>
          <c:idx val="3"/>
          <c:order val="0"/>
          <c:tx>
            <c:strRef>
              <c:f>'Fig 1.21'!$B$4</c:f>
              <c:strCache>
                <c:ptCount val="1"/>
                <c:pt idx="0">
                  <c:v>Taux d'emploi observé</c:v>
                </c:pt>
              </c:strCache>
            </c:strRef>
          </c:tx>
          <c:spPr>
            <a:ln w="22225">
              <a:solidFill>
                <a:schemeClr val="tx1"/>
              </a:solidFill>
            </a:ln>
          </c:spPr>
          <c:marker>
            <c:symbol val="circle"/>
            <c:size val="5"/>
            <c:spPr>
              <a:solidFill>
                <a:schemeClr val="bg1"/>
              </a:solidFill>
              <a:ln>
                <a:solidFill>
                  <a:schemeClr val="tx1"/>
                </a:solidFill>
              </a:ln>
            </c:spPr>
          </c:marker>
          <c:cat>
            <c:numRef>
              <c:f>'Fig 1.21'!$R$3:$CT$3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1.21'!$R$4:$CT$4</c:f>
              <c:numCache>
                <c:formatCode>#,##0.0</c:formatCode>
                <c:ptCount val="81"/>
                <c:pt idx="0">
                  <c:v>48.1</c:v>
                </c:pt>
                <c:pt idx="1">
                  <c:v>48.3</c:v>
                </c:pt>
                <c:pt idx="2">
                  <c:v>48.3</c:v>
                </c:pt>
                <c:pt idx="3">
                  <c:v>48.3</c:v>
                </c:pt>
                <c:pt idx="4">
                  <c:v>47.8</c:v>
                </c:pt>
                <c:pt idx="5">
                  <c:v>49.4</c:v>
                </c:pt>
                <c:pt idx="6">
                  <c:v>48.8</c:v>
                </c:pt>
                <c:pt idx="7">
                  <c:v>48.7</c:v>
                </c:pt>
                <c:pt idx="8">
                  <c:v>47.6</c:v>
                </c:pt>
                <c:pt idx="9">
                  <c:v>48.7</c:v>
                </c:pt>
                <c:pt idx="10">
                  <c:v>49.1</c:v>
                </c:pt>
                <c:pt idx="11">
                  <c:v>49.8</c:v>
                </c:pt>
                <c:pt idx="12">
                  <c:v>52.2</c:v>
                </c:pt>
                <c:pt idx="13">
                  <c:v>54.4</c:v>
                </c:pt>
                <c:pt idx="14">
                  <c:v>54.8</c:v>
                </c:pt>
                <c:pt idx="15">
                  <c:v>55.2</c:v>
                </c:pt>
                <c:pt idx="16">
                  <c:v>54.7</c:v>
                </c:pt>
                <c:pt idx="17">
                  <c:v>55.4</c:v>
                </c:pt>
                <c:pt idx="18">
                  <c:v>56.4</c:v>
                </c:pt>
                <c:pt idx="19">
                  <c:v>58.5</c:v>
                </c:pt>
                <c:pt idx="20">
                  <c:v>60.7</c:v>
                </c:pt>
                <c:pt idx="21">
                  <c:v>63.9</c:v>
                </c:pt>
                <c:pt idx="22">
                  <c:v>67.2</c:v>
                </c:pt>
                <c:pt idx="23">
                  <c:v>67.5</c:v>
                </c:pt>
                <c:pt idx="24">
                  <c:v>68.3</c:v>
                </c:pt>
                <c:pt idx="25">
                  <c:v>69.400000000000006</c:v>
                </c:pt>
                <c:pt idx="26" formatCode="0.0">
                  <c:v>70.3</c:v>
                </c:pt>
              </c:numCache>
            </c:numRef>
          </c:val>
          <c:smooth val="0"/>
        </c:ser>
        <c:ser>
          <c:idx val="5"/>
          <c:order val="1"/>
          <c:tx>
            <c:strRef>
              <c:f>'Fig 1.21'!$B$5</c:f>
              <c:strCache>
                <c:ptCount val="1"/>
                <c:pt idx="0">
                  <c:v>Taux d'activité observé</c:v>
                </c:pt>
              </c:strCache>
            </c:strRef>
          </c:tx>
          <c:spPr>
            <a:ln w="22225">
              <a:solidFill>
                <a:schemeClr val="tx1"/>
              </a:solidFill>
            </a:ln>
          </c:spPr>
          <c:marker>
            <c:symbol val="diamond"/>
            <c:size val="5"/>
            <c:spPr>
              <a:solidFill>
                <a:schemeClr val="bg1">
                  <a:lumMod val="50000"/>
                </a:schemeClr>
              </a:solidFill>
              <a:ln>
                <a:solidFill>
                  <a:schemeClr val="tx1"/>
                </a:solidFill>
              </a:ln>
            </c:spPr>
          </c:marker>
          <c:cat>
            <c:numRef>
              <c:f>'Fig 1.21'!$R$3:$CT$3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1.21'!$R$5:$CT$5</c:f>
              <c:numCache>
                <c:formatCode>#,##0.0</c:formatCode>
                <c:ptCount val="81"/>
                <c:pt idx="0">
                  <c:v>51.2</c:v>
                </c:pt>
                <c:pt idx="1">
                  <c:v>51.7</c:v>
                </c:pt>
                <c:pt idx="2">
                  <c:v>51.9</c:v>
                </c:pt>
                <c:pt idx="3">
                  <c:v>51.8</c:v>
                </c:pt>
                <c:pt idx="4">
                  <c:v>50.9</c:v>
                </c:pt>
                <c:pt idx="5">
                  <c:v>52.5</c:v>
                </c:pt>
                <c:pt idx="6">
                  <c:v>52.8</c:v>
                </c:pt>
                <c:pt idx="7">
                  <c:v>52.5</c:v>
                </c:pt>
                <c:pt idx="8">
                  <c:v>51.4</c:v>
                </c:pt>
                <c:pt idx="9">
                  <c:v>52.6</c:v>
                </c:pt>
                <c:pt idx="10">
                  <c:v>52.4</c:v>
                </c:pt>
                <c:pt idx="11">
                  <c:v>52.6</c:v>
                </c:pt>
                <c:pt idx="12">
                  <c:v>54.7</c:v>
                </c:pt>
                <c:pt idx="13">
                  <c:v>57.1</c:v>
                </c:pt>
                <c:pt idx="14">
                  <c:v>57.8</c:v>
                </c:pt>
                <c:pt idx="15">
                  <c:v>57.8</c:v>
                </c:pt>
                <c:pt idx="16">
                  <c:v>57.6</c:v>
                </c:pt>
                <c:pt idx="17">
                  <c:v>58</c:v>
                </c:pt>
                <c:pt idx="18">
                  <c:v>58.8</c:v>
                </c:pt>
                <c:pt idx="19">
                  <c:v>61.9</c:v>
                </c:pt>
                <c:pt idx="20">
                  <c:v>64.599999999999994</c:v>
                </c:pt>
                <c:pt idx="21">
                  <c:v>68.099999999999994</c:v>
                </c:pt>
                <c:pt idx="22">
                  <c:v>71.900000000000006</c:v>
                </c:pt>
                <c:pt idx="23">
                  <c:v>72.900000000000006</c:v>
                </c:pt>
                <c:pt idx="24">
                  <c:v>73.8</c:v>
                </c:pt>
                <c:pt idx="25">
                  <c:v>74.8</c:v>
                </c:pt>
                <c:pt idx="26" formatCode="0.0">
                  <c:v>75.7</c:v>
                </c:pt>
              </c:numCache>
            </c:numRef>
          </c:val>
          <c:smooth val="0"/>
        </c:ser>
        <c:ser>
          <c:idx val="0"/>
          <c:order val="2"/>
          <c:tx>
            <c:strRef>
              <c:f>'Fig 1.21'!$B$6</c:f>
              <c:strCache>
                <c:ptCount val="1"/>
                <c:pt idx="0">
                  <c:v>Taux d'activité projeté</c:v>
                </c:pt>
              </c:strCache>
            </c:strRef>
          </c:tx>
          <c:spPr>
            <a:ln w="22225">
              <a:solidFill>
                <a:schemeClr val="tx1"/>
              </a:solidFill>
              <a:prstDash val="sysDash"/>
            </a:ln>
          </c:spPr>
          <c:marker>
            <c:symbol val="diamond"/>
            <c:size val="5"/>
            <c:spPr>
              <a:solidFill>
                <a:srgbClr val="B2B2B2"/>
              </a:solidFill>
              <a:ln>
                <a:solidFill>
                  <a:schemeClr val="tx1"/>
                </a:solidFill>
              </a:ln>
            </c:spPr>
          </c:marker>
          <c:val>
            <c:numRef>
              <c:f>'Fig 1.21'!$R$6:$CT$6</c:f>
              <c:numCache>
                <c:formatCode>#,##0.0</c:formatCode>
                <c:ptCount val="81"/>
                <c:pt idx="0">
                  <c:v>51.550050686328461</c:v>
                </c:pt>
                <c:pt idx="1">
                  <c:v>51.362093462285387</c:v>
                </c:pt>
                <c:pt idx="2">
                  <c:v>51.240117101350378</c:v>
                </c:pt>
                <c:pt idx="3">
                  <c:v>51.653294594543588</c:v>
                </c:pt>
                <c:pt idx="4">
                  <c:v>51.752192873223983</c:v>
                </c:pt>
                <c:pt idx="5">
                  <c:v>51.975043775165403</c:v>
                </c:pt>
                <c:pt idx="6">
                  <c:v>51.844771859531811</c:v>
                </c:pt>
                <c:pt idx="7">
                  <c:v>52.090114609256176</c:v>
                </c:pt>
                <c:pt idx="8">
                  <c:v>52.156402281363611</c:v>
                </c:pt>
                <c:pt idx="9">
                  <c:v>52.100246346720866</c:v>
                </c:pt>
                <c:pt idx="10">
                  <c:v>52.550288977816692</c:v>
                </c:pt>
                <c:pt idx="11">
                  <c:v>53.670628941848207</c:v>
                </c:pt>
                <c:pt idx="12">
                  <c:v>54.70382495676624</c:v>
                </c:pt>
                <c:pt idx="13">
                  <c:v>55.786564886377136</c:v>
                </c:pt>
                <c:pt idx="14">
                  <c:v>56.785341678556371</c:v>
                </c:pt>
                <c:pt idx="15">
                  <c:v>57.440943529554183</c:v>
                </c:pt>
                <c:pt idx="16">
                  <c:v>57.779608075640489</c:v>
                </c:pt>
                <c:pt idx="17">
                  <c:v>58.606909398986808</c:v>
                </c:pt>
                <c:pt idx="18">
                  <c:v>59.965055373596805</c:v>
                </c:pt>
                <c:pt idx="19">
                  <c:v>62.048648537615065</c:v>
                </c:pt>
                <c:pt idx="20">
                  <c:v>64.812880614435528</c:v>
                </c:pt>
                <c:pt idx="21">
                  <c:v>67.632942203809193</c:v>
                </c:pt>
                <c:pt idx="22">
                  <c:v>69.996323042110362</c:v>
                </c:pt>
                <c:pt idx="23">
                  <c:v>72.005059833406335</c:v>
                </c:pt>
                <c:pt idx="24">
                  <c:v>73.494808392215901</c:v>
                </c:pt>
                <c:pt idx="25">
                  <c:v>74.145735575330448</c:v>
                </c:pt>
                <c:pt idx="26">
                  <c:v>74.328505507931069</c:v>
                </c:pt>
                <c:pt idx="27">
                  <c:v>74.401418038519552</c:v>
                </c:pt>
                <c:pt idx="28">
                  <c:v>74.670506551800088</c:v>
                </c:pt>
                <c:pt idx="29">
                  <c:v>74.942270505152294</c:v>
                </c:pt>
                <c:pt idx="30">
                  <c:v>75.235476229089087</c:v>
                </c:pt>
                <c:pt idx="31">
                  <c:v>75.485653897852629</c:v>
                </c:pt>
                <c:pt idx="32">
                  <c:v>75.629688164899378</c:v>
                </c:pt>
                <c:pt idx="33">
                  <c:v>75.712001525248667</c:v>
                </c:pt>
                <c:pt idx="34">
                  <c:v>75.7148716233324</c:v>
                </c:pt>
                <c:pt idx="35">
                  <c:v>75.718726218093622</c:v>
                </c:pt>
                <c:pt idx="36">
                  <c:v>75.722616857213367</c:v>
                </c:pt>
                <c:pt idx="37">
                  <c:v>75.726648717810818</c:v>
                </c:pt>
                <c:pt idx="38">
                  <c:v>75.730133870148023</c:v>
                </c:pt>
                <c:pt idx="39">
                  <c:v>75.779399686111603</c:v>
                </c:pt>
                <c:pt idx="40">
                  <c:v>76.089774636663222</c:v>
                </c:pt>
                <c:pt idx="41">
                  <c:v>76.298236047279502</c:v>
                </c:pt>
                <c:pt idx="42">
                  <c:v>76.464969108076346</c:v>
                </c:pt>
                <c:pt idx="43">
                  <c:v>76.464837995652161</c:v>
                </c:pt>
                <c:pt idx="44">
                  <c:v>76.463365111448454</c:v>
                </c:pt>
                <c:pt idx="45">
                  <c:v>76.461422410972176</c:v>
                </c:pt>
                <c:pt idx="46">
                  <c:v>76.459444931078266</c:v>
                </c:pt>
                <c:pt idx="47">
                  <c:v>76.4570378413909</c:v>
                </c:pt>
                <c:pt idx="48">
                  <c:v>76.45545649827983</c:v>
                </c:pt>
                <c:pt idx="49">
                  <c:v>76.454281892418578</c:v>
                </c:pt>
                <c:pt idx="50">
                  <c:v>76.453621951632542</c:v>
                </c:pt>
                <c:pt idx="51">
                  <c:v>76.453918369831115</c:v>
                </c:pt>
                <c:pt idx="52">
                  <c:v>76.475967200963808</c:v>
                </c:pt>
                <c:pt idx="53">
                  <c:v>76.579219297773776</c:v>
                </c:pt>
                <c:pt idx="54">
                  <c:v>76.688876655518314</c:v>
                </c:pt>
                <c:pt idx="55">
                  <c:v>76.793403721795016</c:v>
                </c:pt>
                <c:pt idx="56">
                  <c:v>76.865618580871924</c:v>
                </c:pt>
                <c:pt idx="57">
                  <c:v>76.927391593366963</c:v>
                </c:pt>
                <c:pt idx="58">
                  <c:v>76.980688874780014</c:v>
                </c:pt>
                <c:pt idx="59">
                  <c:v>77.034989153518268</c:v>
                </c:pt>
                <c:pt idx="60">
                  <c:v>77.110796396943115</c:v>
                </c:pt>
                <c:pt idx="61">
                  <c:v>77.184099310573799</c:v>
                </c:pt>
                <c:pt idx="62">
                  <c:v>77.274216999461956</c:v>
                </c:pt>
                <c:pt idx="63">
                  <c:v>77.335926579205434</c:v>
                </c:pt>
                <c:pt idx="64">
                  <c:v>77.336452046680193</c:v>
                </c:pt>
                <c:pt idx="65">
                  <c:v>77.337207084425643</c:v>
                </c:pt>
                <c:pt idx="66">
                  <c:v>77.337627461376883</c:v>
                </c:pt>
                <c:pt idx="67">
                  <c:v>77.337810555840818</c:v>
                </c:pt>
                <c:pt idx="68">
                  <c:v>77.338085246965321</c:v>
                </c:pt>
                <c:pt idx="69">
                  <c:v>77.338171103118626</c:v>
                </c:pt>
                <c:pt idx="70">
                  <c:v>77.338167047048472</c:v>
                </c:pt>
                <c:pt idx="71">
                  <c:v>77.338427716726514</c:v>
                </c:pt>
                <c:pt idx="72">
                  <c:v>77.338624171989025</c:v>
                </c:pt>
                <c:pt idx="73">
                  <c:v>77.400702566983909</c:v>
                </c:pt>
                <c:pt idx="74">
                  <c:v>77.540595765223685</c:v>
                </c:pt>
                <c:pt idx="75">
                  <c:v>77.645448818798201</c:v>
                </c:pt>
                <c:pt idx="76">
                  <c:v>77.718778009583588</c:v>
                </c:pt>
                <c:pt idx="77">
                  <c:v>77.749794426532489</c:v>
                </c:pt>
                <c:pt idx="78">
                  <c:v>77.759088878926818</c:v>
                </c:pt>
                <c:pt idx="79">
                  <c:v>77.759190051196313</c:v>
                </c:pt>
                <c:pt idx="80">
                  <c:v>77.759275815477764</c:v>
                </c:pt>
              </c:numCache>
            </c:numRef>
          </c:val>
          <c:smooth val="0"/>
        </c:ser>
        <c:dLbls>
          <c:showLegendKey val="0"/>
          <c:showVal val="0"/>
          <c:showCatName val="0"/>
          <c:showSerName val="0"/>
          <c:showPercent val="0"/>
          <c:showBubbleSize val="0"/>
        </c:dLbls>
        <c:marker val="1"/>
        <c:smooth val="0"/>
        <c:axId val="131768320"/>
        <c:axId val="131771008"/>
      </c:lineChart>
      <c:catAx>
        <c:axId val="131768320"/>
        <c:scaling>
          <c:orientation val="minMax"/>
        </c:scaling>
        <c:delete val="0"/>
        <c:axPos val="b"/>
        <c:title>
          <c:tx>
            <c:rich>
              <a:bodyPr/>
              <a:lstStyle/>
              <a:p>
                <a:pPr>
                  <a:defRPr/>
                </a:pPr>
                <a:r>
                  <a:rPr lang="fr-FR"/>
                  <a:t>année</a:t>
                </a:r>
              </a:p>
            </c:rich>
          </c:tx>
          <c:layout>
            <c:manualLayout>
              <c:xMode val="edge"/>
              <c:yMode val="edge"/>
              <c:x val="0.89597778017473839"/>
              <c:y val="0.65957640268429896"/>
            </c:manualLayout>
          </c:layout>
          <c:overlay val="0"/>
        </c:title>
        <c:numFmt formatCode="General" sourceLinked="1"/>
        <c:majorTickMark val="out"/>
        <c:minorTickMark val="none"/>
        <c:tickLblPos val="nextTo"/>
        <c:txPr>
          <a:bodyPr rot="-5400000" vert="horz"/>
          <a:lstStyle/>
          <a:p>
            <a:pPr>
              <a:defRPr/>
            </a:pPr>
            <a:endParaRPr lang="fr-FR"/>
          </a:p>
        </c:txPr>
        <c:crossAx val="131771008"/>
        <c:crosses val="autoZero"/>
        <c:auto val="1"/>
        <c:lblAlgn val="ctr"/>
        <c:lblOffset val="100"/>
        <c:tickLblSkip val="4"/>
        <c:noMultiLvlLbl val="0"/>
      </c:catAx>
      <c:valAx>
        <c:axId val="131771008"/>
        <c:scaling>
          <c:orientation val="minMax"/>
          <c:max val="85"/>
          <c:min val="30"/>
        </c:scaling>
        <c:delete val="0"/>
        <c:axPos val="l"/>
        <c:majorGridlines/>
        <c:title>
          <c:tx>
            <c:rich>
              <a:bodyPr rot="-5400000" vert="horz"/>
              <a:lstStyle/>
              <a:p>
                <a:pPr>
                  <a:defRPr/>
                </a:pPr>
                <a:r>
                  <a:rPr lang="en-US"/>
                  <a:t>en % des</a:t>
                </a:r>
                <a:r>
                  <a:rPr lang="en-US" baseline="0"/>
                  <a:t> 55-59 ans</a:t>
                </a:r>
                <a:endParaRPr lang="en-US"/>
              </a:p>
            </c:rich>
          </c:tx>
          <c:layout>
            <c:manualLayout>
              <c:xMode val="edge"/>
              <c:yMode val="edge"/>
              <c:x val="9.1416613463857505E-3"/>
              <c:y val="0.22827619914382991"/>
            </c:manualLayout>
          </c:layout>
          <c:overlay val="0"/>
        </c:title>
        <c:numFmt formatCode="#,##0" sourceLinked="0"/>
        <c:majorTickMark val="out"/>
        <c:minorTickMark val="none"/>
        <c:tickLblPos val="nextTo"/>
        <c:crossAx val="131768320"/>
        <c:crosses val="autoZero"/>
        <c:crossBetween val="between"/>
        <c:majorUnit val="5"/>
      </c:valAx>
    </c:plotArea>
    <c:legend>
      <c:legendPos val="b"/>
      <c:layout>
        <c:manualLayout>
          <c:xMode val="edge"/>
          <c:yMode val="edge"/>
          <c:x val="0.11805199007658294"/>
          <c:y val="0.90380525988080762"/>
          <c:w val="0.86363319311113551"/>
          <c:h val="7.8661013431375451E-2"/>
        </c:manualLayout>
      </c:layout>
      <c:overlay val="0"/>
      <c:txPr>
        <a:bodyPr/>
        <a:lstStyle/>
        <a:p>
          <a:pPr>
            <a:defRPr sz="800"/>
          </a:pPr>
          <a:endParaRPr lang="fr-FR"/>
        </a:p>
      </c:txPr>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90126234220722"/>
          <c:y val="2.652193648869406E-2"/>
          <c:w val="0.85471191101112365"/>
          <c:h val="0.69162806581610103"/>
        </c:manualLayout>
      </c:layout>
      <c:lineChart>
        <c:grouping val="standard"/>
        <c:varyColors val="0"/>
        <c:ser>
          <c:idx val="2"/>
          <c:order val="0"/>
          <c:tx>
            <c:strRef>
              <c:f>'Fig 1.21'!$B$10</c:f>
              <c:strCache>
                <c:ptCount val="1"/>
                <c:pt idx="0">
                  <c:v>Taux d'activité (femmes)</c:v>
                </c:pt>
              </c:strCache>
            </c:strRef>
          </c:tx>
          <c:spPr>
            <a:ln w="19050">
              <a:solidFill>
                <a:schemeClr val="tx1"/>
              </a:solidFill>
              <a:prstDash val="sysDash"/>
            </a:ln>
          </c:spPr>
          <c:marker>
            <c:symbol val="triangle"/>
            <c:size val="4"/>
            <c:spPr>
              <a:solidFill>
                <a:schemeClr val="tx1"/>
              </a:solidFill>
              <a:ln>
                <a:solidFill>
                  <a:schemeClr val="tx1"/>
                </a:solidFill>
              </a:ln>
            </c:spPr>
          </c:marker>
          <c:cat>
            <c:numRef>
              <c:f>'Fig 1.21'!$R$7:$CT$7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1.21'!$R$10:$CT$10</c:f>
              <c:numCache>
                <c:formatCode>#,##0.0</c:formatCode>
                <c:ptCount val="81"/>
                <c:pt idx="0">
                  <c:v>37.9</c:v>
                </c:pt>
                <c:pt idx="1">
                  <c:v>37.799999999999997</c:v>
                </c:pt>
                <c:pt idx="2">
                  <c:v>37.4</c:v>
                </c:pt>
                <c:pt idx="3">
                  <c:v>37.9</c:v>
                </c:pt>
                <c:pt idx="4">
                  <c:v>38.700000000000003</c:v>
                </c:pt>
                <c:pt idx="5">
                  <c:v>39.700000000000003</c:v>
                </c:pt>
                <c:pt idx="6">
                  <c:v>41.1</c:v>
                </c:pt>
                <c:pt idx="7">
                  <c:v>42.2</c:v>
                </c:pt>
                <c:pt idx="8">
                  <c:v>43.3</c:v>
                </c:pt>
                <c:pt idx="9">
                  <c:v>45.7</c:v>
                </c:pt>
                <c:pt idx="10">
                  <c:v>46.3</c:v>
                </c:pt>
                <c:pt idx="11">
                  <c:v>46.7</c:v>
                </c:pt>
                <c:pt idx="12">
                  <c:v>48.2</c:v>
                </c:pt>
                <c:pt idx="13">
                  <c:v>50.8</c:v>
                </c:pt>
                <c:pt idx="14">
                  <c:v>51.7</c:v>
                </c:pt>
                <c:pt idx="15">
                  <c:v>52.3</c:v>
                </c:pt>
                <c:pt idx="16">
                  <c:v>52.4</c:v>
                </c:pt>
                <c:pt idx="17">
                  <c:v>52.3</c:v>
                </c:pt>
                <c:pt idx="18">
                  <c:v>52.1</c:v>
                </c:pt>
                <c:pt idx="19">
                  <c:v>52.9</c:v>
                </c:pt>
                <c:pt idx="20">
                  <c:v>53.6</c:v>
                </c:pt>
                <c:pt idx="21">
                  <c:v>54.5</c:v>
                </c:pt>
                <c:pt idx="22">
                  <c:v>56.9</c:v>
                </c:pt>
                <c:pt idx="23">
                  <c:v>58</c:v>
                </c:pt>
                <c:pt idx="24">
                  <c:v>60</c:v>
                </c:pt>
                <c:pt idx="25">
                  <c:v>61.1</c:v>
                </c:pt>
                <c:pt idx="26">
                  <c:v>62.274999999999999</c:v>
                </c:pt>
              </c:numCache>
            </c:numRef>
          </c:val>
          <c:smooth val="0"/>
        </c:ser>
        <c:ser>
          <c:idx val="4"/>
          <c:order val="1"/>
          <c:tx>
            <c:strRef>
              <c:f>'Fig 1.21'!$B$11</c:f>
              <c:strCache>
                <c:ptCount val="1"/>
                <c:pt idx="0">
                  <c:v>Taux d'activité projeté (femmes)</c:v>
                </c:pt>
              </c:strCache>
            </c:strRef>
          </c:tx>
          <c:spPr>
            <a:ln w="22225">
              <a:solidFill>
                <a:schemeClr val="tx1"/>
              </a:solidFill>
              <a:prstDash val="sysDash"/>
            </a:ln>
          </c:spPr>
          <c:marker>
            <c:symbol val="star"/>
            <c:size val="3"/>
            <c:spPr>
              <a:noFill/>
              <a:ln>
                <a:solidFill>
                  <a:schemeClr val="tx1"/>
                </a:solidFill>
              </a:ln>
            </c:spPr>
          </c:marker>
          <c:cat>
            <c:numRef>
              <c:f>'Fig 1.21'!$R$7:$CT$7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1.21'!$R$11:$CT$11</c:f>
              <c:numCache>
                <c:formatCode>#,##0.0</c:formatCode>
                <c:ptCount val="81"/>
                <c:pt idx="0">
                  <c:v>40.988199999999999</c:v>
                </c:pt>
                <c:pt idx="1">
                  <c:v>40.86698306217653</c:v>
                </c:pt>
                <c:pt idx="2">
                  <c:v>41.02059739134198</c:v>
                </c:pt>
                <c:pt idx="3">
                  <c:v>41.730168243419698</c:v>
                </c:pt>
                <c:pt idx="4">
                  <c:v>42.173301806957859</c:v>
                </c:pt>
                <c:pt idx="5">
                  <c:v>42.763483284036518</c:v>
                </c:pt>
                <c:pt idx="6">
                  <c:v>43.003654910076278</c:v>
                </c:pt>
                <c:pt idx="7">
                  <c:v>43.745460893403745</c:v>
                </c:pt>
                <c:pt idx="8">
                  <c:v>44.000556191318381</c:v>
                </c:pt>
                <c:pt idx="9">
                  <c:v>44.300024540274357</c:v>
                </c:pt>
                <c:pt idx="10">
                  <c:v>44.86394035485322</c:v>
                </c:pt>
                <c:pt idx="11">
                  <c:v>46.627520405880929</c:v>
                </c:pt>
                <c:pt idx="12">
                  <c:v>48.080688081911092</c:v>
                </c:pt>
                <c:pt idx="13">
                  <c:v>49.659612566273587</c:v>
                </c:pt>
                <c:pt idx="14">
                  <c:v>51.404488281884788</c:v>
                </c:pt>
                <c:pt idx="15">
                  <c:v>52.943616307914269</c:v>
                </c:pt>
                <c:pt idx="16">
                  <c:v>53.867491088115301</c:v>
                </c:pt>
                <c:pt idx="17">
                  <c:v>55.170228151646647</c:v>
                </c:pt>
                <c:pt idx="18">
                  <c:v>56.578823794343833</c:v>
                </c:pt>
                <c:pt idx="19">
                  <c:v>58.623366841202639</c:v>
                </c:pt>
                <c:pt idx="20">
                  <c:v>61.181881147432406</c:v>
                </c:pt>
                <c:pt idx="21">
                  <c:v>63.688063110954232</c:v>
                </c:pt>
                <c:pt idx="22">
                  <c:v>65.938552829686415</c:v>
                </c:pt>
                <c:pt idx="23">
                  <c:v>68.026871980711562</c:v>
                </c:pt>
                <c:pt idx="24">
                  <c:v>69.748450016653507</c:v>
                </c:pt>
                <c:pt idx="25">
                  <c:v>70.545607416083826</c:v>
                </c:pt>
                <c:pt idx="26">
                  <c:v>70.8887050076696</c:v>
                </c:pt>
                <c:pt idx="27">
                  <c:v>71.020686891982777</c:v>
                </c:pt>
                <c:pt idx="28">
                  <c:v>71.533972769914769</c:v>
                </c:pt>
                <c:pt idx="29">
                  <c:v>72.054422278166797</c:v>
                </c:pt>
                <c:pt idx="30">
                  <c:v>72.617290883397786</c:v>
                </c:pt>
                <c:pt idx="31">
                  <c:v>73.09743748764275</c:v>
                </c:pt>
                <c:pt idx="32">
                  <c:v>73.372610961829977</c:v>
                </c:pt>
                <c:pt idx="33">
                  <c:v>73.529354624958231</c:v>
                </c:pt>
                <c:pt idx="34">
                  <c:v>73.529354624958231</c:v>
                </c:pt>
                <c:pt idx="35">
                  <c:v>73.529354624958231</c:v>
                </c:pt>
                <c:pt idx="36">
                  <c:v>73.529354624958231</c:v>
                </c:pt>
                <c:pt idx="37">
                  <c:v>73.529354624958231</c:v>
                </c:pt>
                <c:pt idx="38">
                  <c:v>73.529354624958231</c:v>
                </c:pt>
                <c:pt idx="39">
                  <c:v>73.620797934657034</c:v>
                </c:pt>
                <c:pt idx="40">
                  <c:v>74.230977436716003</c:v>
                </c:pt>
                <c:pt idx="41">
                  <c:v>74.64280184762741</c:v>
                </c:pt>
                <c:pt idx="42">
                  <c:v>74.971762330994508</c:v>
                </c:pt>
                <c:pt idx="43">
                  <c:v>74.971762330994508</c:v>
                </c:pt>
                <c:pt idx="44">
                  <c:v>74.971762330994508</c:v>
                </c:pt>
                <c:pt idx="45">
                  <c:v>74.971762330994508</c:v>
                </c:pt>
                <c:pt idx="46">
                  <c:v>74.971762330994508</c:v>
                </c:pt>
                <c:pt idx="47">
                  <c:v>74.971762330994508</c:v>
                </c:pt>
                <c:pt idx="48">
                  <c:v>74.971762330994508</c:v>
                </c:pt>
                <c:pt idx="49">
                  <c:v>74.971762330994508</c:v>
                </c:pt>
                <c:pt idx="50">
                  <c:v>74.971762330994508</c:v>
                </c:pt>
                <c:pt idx="51">
                  <c:v>74.971762330994508</c:v>
                </c:pt>
                <c:pt idx="52">
                  <c:v>75.013514427224166</c:v>
                </c:pt>
                <c:pt idx="53">
                  <c:v>75.214731836086216</c:v>
                </c:pt>
                <c:pt idx="54">
                  <c:v>75.427940657635006</c:v>
                </c:pt>
                <c:pt idx="55">
                  <c:v>75.630455398099215</c:v>
                </c:pt>
                <c:pt idx="56">
                  <c:v>75.769783055373139</c:v>
                </c:pt>
                <c:pt idx="57">
                  <c:v>75.888756240105224</c:v>
                </c:pt>
                <c:pt idx="58">
                  <c:v>75.991852913823706</c:v>
                </c:pt>
                <c:pt idx="59">
                  <c:v>76.097793883853697</c:v>
                </c:pt>
                <c:pt idx="60">
                  <c:v>76.247443088762893</c:v>
                </c:pt>
                <c:pt idx="61">
                  <c:v>76.392243211328733</c:v>
                </c:pt>
                <c:pt idx="62">
                  <c:v>76.569754123967741</c:v>
                </c:pt>
                <c:pt idx="63">
                  <c:v>76.691192367469128</c:v>
                </c:pt>
                <c:pt idx="64">
                  <c:v>76.691192367469128</c:v>
                </c:pt>
                <c:pt idx="65">
                  <c:v>76.691192367469128</c:v>
                </c:pt>
                <c:pt idx="66">
                  <c:v>76.691192367469128</c:v>
                </c:pt>
                <c:pt idx="67">
                  <c:v>76.691192367469128</c:v>
                </c:pt>
                <c:pt idx="68">
                  <c:v>76.691192367469128</c:v>
                </c:pt>
                <c:pt idx="69">
                  <c:v>76.691192367469128</c:v>
                </c:pt>
                <c:pt idx="70">
                  <c:v>76.691192367469128</c:v>
                </c:pt>
                <c:pt idx="71">
                  <c:v>76.691192367469128</c:v>
                </c:pt>
                <c:pt idx="72">
                  <c:v>76.691192367469128</c:v>
                </c:pt>
                <c:pt idx="73">
                  <c:v>76.813752987143104</c:v>
                </c:pt>
                <c:pt idx="74">
                  <c:v>76.972527330408568</c:v>
                </c:pt>
                <c:pt idx="75">
                  <c:v>77.151536908013313</c:v>
                </c:pt>
                <c:pt idx="76">
                  <c:v>77.296784273443748</c:v>
                </c:pt>
                <c:pt idx="77">
                  <c:v>77.358123168149362</c:v>
                </c:pt>
                <c:pt idx="78">
                  <c:v>77.376198358407962</c:v>
                </c:pt>
                <c:pt idx="79">
                  <c:v>77.376198358407962</c:v>
                </c:pt>
                <c:pt idx="80">
                  <c:v>77.376198358407962</c:v>
                </c:pt>
              </c:numCache>
            </c:numRef>
          </c:val>
          <c:smooth val="0"/>
        </c:ser>
        <c:ser>
          <c:idx val="0"/>
          <c:order val="2"/>
          <c:tx>
            <c:strRef>
              <c:f>'Fig 1.21'!$B$8</c:f>
              <c:strCache>
                <c:ptCount val="1"/>
                <c:pt idx="0">
                  <c:v>Taux d'emploi (femmes)</c:v>
                </c:pt>
              </c:strCache>
            </c:strRef>
          </c:tx>
          <c:spPr>
            <a:ln w="25400">
              <a:solidFill>
                <a:schemeClr val="tx1"/>
              </a:solidFill>
            </a:ln>
          </c:spPr>
          <c:marker>
            <c:symbol val="triangle"/>
            <c:size val="4"/>
            <c:spPr>
              <a:solidFill>
                <a:schemeClr val="bg1"/>
              </a:solidFill>
              <a:ln>
                <a:solidFill>
                  <a:schemeClr val="tx1"/>
                </a:solidFill>
              </a:ln>
            </c:spPr>
          </c:marker>
          <c:cat>
            <c:numRef>
              <c:f>'Fig 1.21'!$R$7:$CT$7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1.21'!$R$8:$CT$8</c:f>
              <c:numCache>
                <c:formatCode>#,##0.0</c:formatCode>
                <c:ptCount val="81"/>
                <c:pt idx="0">
                  <c:v>37.5</c:v>
                </c:pt>
                <c:pt idx="1">
                  <c:v>37.799999999999997</c:v>
                </c:pt>
                <c:pt idx="2">
                  <c:v>37.5</c:v>
                </c:pt>
                <c:pt idx="3">
                  <c:v>37.9</c:v>
                </c:pt>
                <c:pt idx="4">
                  <c:v>38.299999999999997</c:v>
                </c:pt>
                <c:pt idx="5">
                  <c:v>41.3</c:v>
                </c:pt>
                <c:pt idx="6">
                  <c:v>39.799999999999997</c:v>
                </c:pt>
                <c:pt idx="7">
                  <c:v>40.200000000000003</c:v>
                </c:pt>
                <c:pt idx="8">
                  <c:v>38.299999999999997</c:v>
                </c:pt>
                <c:pt idx="9">
                  <c:v>41</c:v>
                </c:pt>
                <c:pt idx="10">
                  <c:v>42.2</c:v>
                </c:pt>
                <c:pt idx="11">
                  <c:v>42.3</c:v>
                </c:pt>
                <c:pt idx="12">
                  <c:v>44.6</c:v>
                </c:pt>
                <c:pt idx="13">
                  <c:v>49</c:v>
                </c:pt>
                <c:pt idx="14">
                  <c:v>49.6</c:v>
                </c:pt>
                <c:pt idx="15">
                  <c:v>51.3</c:v>
                </c:pt>
                <c:pt idx="16">
                  <c:v>51.5</c:v>
                </c:pt>
                <c:pt idx="17">
                  <c:v>52.3</c:v>
                </c:pt>
                <c:pt idx="18">
                  <c:v>53.8</c:v>
                </c:pt>
                <c:pt idx="19">
                  <c:v>55.7</c:v>
                </c:pt>
                <c:pt idx="20">
                  <c:v>57.2</c:v>
                </c:pt>
                <c:pt idx="21">
                  <c:v>60.5</c:v>
                </c:pt>
                <c:pt idx="22">
                  <c:v>63.5</c:v>
                </c:pt>
                <c:pt idx="23">
                  <c:v>63.9</c:v>
                </c:pt>
                <c:pt idx="24">
                  <c:v>65.3</c:v>
                </c:pt>
                <c:pt idx="25">
                  <c:v>66.2</c:v>
                </c:pt>
                <c:pt idx="26">
                  <c:v>67.099999999999994</c:v>
                </c:pt>
              </c:numCache>
            </c:numRef>
          </c:val>
          <c:smooth val="0"/>
        </c:ser>
        <c:ser>
          <c:idx val="3"/>
          <c:order val="3"/>
          <c:tx>
            <c:strRef>
              <c:f>'Fig 1.21'!$B$12</c:f>
              <c:strCache>
                <c:ptCount val="1"/>
                <c:pt idx="0">
                  <c:v>Taux d'activité (hommes)</c:v>
                </c:pt>
              </c:strCache>
            </c:strRef>
          </c:tx>
          <c:spPr>
            <a:ln w="19050">
              <a:solidFill>
                <a:schemeClr val="bg1">
                  <a:lumMod val="50000"/>
                </a:schemeClr>
              </a:solidFill>
              <a:prstDash val="dash"/>
            </a:ln>
          </c:spPr>
          <c:marker>
            <c:symbol val="star"/>
            <c:size val="7"/>
            <c:spPr>
              <a:noFill/>
              <a:ln>
                <a:solidFill>
                  <a:schemeClr val="bg1">
                    <a:lumMod val="50000"/>
                  </a:schemeClr>
                </a:solidFill>
              </a:ln>
            </c:spPr>
          </c:marker>
          <c:cat>
            <c:numRef>
              <c:f>'Fig 1.21'!$R$7:$CT$7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1.21'!$R$12:$CT$12</c:f>
              <c:numCache>
                <c:formatCode>#,##0.0</c:formatCode>
                <c:ptCount val="81"/>
                <c:pt idx="0">
                  <c:v>62.4</c:v>
                </c:pt>
                <c:pt idx="1">
                  <c:v>62.5</c:v>
                </c:pt>
                <c:pt idx="2">
                  <c:v>63.6</c:v>
                </c:pt>
                <c:pt idx="3">
                  <c:v>62.8</c:v>
                </c:pt>
                <c:pt idx="4">
                  <c:v>61.2</c:v>
                </c:pt>
                <c:pt idx="5">
                  <c:v>60.9</c:v>
                </c:pt>
                <c:pt idx="6">
                  <c:v>62</c:v>
                </c:pt>
                <c:pt idx="7">
                  <c:v>61.4</c:v>
                </c:pt>
                <c:pt idx="8">
                  <c:v>60.7</c:v>
                </c:pt>
                <c:pt idx="9">
                  <c:v>60.4</c:v>
                </c:pt>
                <c:pt idx="10">
                  <c:v>59.3</c:v>
                </c:pt>
                <c:pt idx="11">
                  <c:v>60.2</c:v>
                </c:pt>
                <c:pt idx="12">
                  <c:v>62.8</c:v>
                </c:pt>
                <c:pt idx="13">
                  <c:v>63</c:v>
                </c:pt>
                <c:pt idx="14">
                  <c:v>63.4</c:v>
                </c:pt>
                <c:pt idx="15">
                  <c:v>62.3</c:v>
                </c:pt>
                <c:pt idx="16">
                  <c:v>61.3</c:v>
                </c:pt>
                <c:pt idx="17">
                  <c:v>61.5</c:v>
                </c:pt>
                <c:pt idx="18">
                  <c:v>61.8</c:v>
                </c:pt>
                <c:pt idx="19">
                  <c:v>65.2</c:v>
                </c:pt>
                <c:pt idx="20">
                  <c:v>68.8</c:v>
                </c:pt>
                <c:pt idx="21">
                  <c:v>72.099999999999994</c:v>
                </c:pt>
                <c:pt idx="22">
                  <c:v>76.599999999999994</c:v>
                </c:pt>
                <c:pt idx="23">
                  <c:v>77.599999999999994</c:v>
                </c:pt>
                <c:pt idx="24">
                  <c:v>77.8</c:v>
                </c:pt>
                <c:pt idx="25">
                  <c:v>78.7</c:v>
                </c:pt>
                <c:pt idx="26">
                  <c:v>79.900000000000006</c:v>
                </c:pt>
              </c:numCache>
            </c:numRef>
          </c:val>
          <c:smooth val="0"/>
        </c:ser>
        <c:ser>
          <c:idx val="5"/>
          <c:order val="4"/>
          <c:tx>
            <c:strRef>
              <c:f>'Fig 1.21'!$B$13</c:f>
              <c:strCache>
                <c:ptCount val="1"/>
                <c:pt idx="0">
                  <c:v>Taux d'activité projeté (hommes)</c:v>
                </c:pt>
              </c:strCache>
            </c:strRef>
          </c:tx>
          <c:spPr>
            <a:ln w="22225">
              <a:solidFill>
                <a:schemeClr val="bg1">
                  <a:lumMod val="50000"/>
                </a:schemeClr>
              </a:solidFill>
              <a:prstDash val="sysDash"/>
            </a:ln>
          </c:spPr>
          <c:marker>
            <c:symbol val="circle"/>
            <c:size val="4"/>
            <c:spPr>
              <a:solidFill>
                <a:schemeClr val="bg1"/>
              </a:solidFill>
              <a:ln>
                <a:solidFill>
                  <a:schemeClr val="bg1">
                    <a:lumMod val="50000"/>
                  </a:schemeClr>
                </a:solidFill>
              </a:ln>
            </c:spPr>
          </c:marker>
          <c:cat>
            <c:numRef>
              <c:f>'Fig 1.21'!$R$7:$CT$7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1.21'!$R$13:$CT$13</c:f>
              <c:numCache>
                <c:formatCode>#,##0.0</c:formatCode>
                <c:ptCount val="81"/>
                <c:pt idx="0">
                  <c:v>62.841799999999992</c:v>
                </c:pt>
                <c:pt idx="1">
                  <c:v>62.683141030819456</c:v>
                </c:pt>
                <c:pt idx="2">
                  <c:v>62.302280026251786</c:v>
                </c:pt>
                <c:pt idx="3">
                  <c:v>62.00736200229597</c:v>
                </c:pt>
                <c:pt idx="4">
                  <c:v>61.902475673289366</c:v>
                </c:pt>
                <c:pt idx="5">
                  <c:v>61.469171504218387</c:v>
                </c:pt>
                <c:pt idx="6">
                  <c:v>61.051620224865125</c:v>
                </c:pt>
                <c:pt idx="7">
                  <c:v>60.904659722055499</c:v>
                </c:pt>
                <c:pt idx="8">
                  <c:v>60.590200138703025</c:v>
                </c:pt>
                <c:pt idx="9">
                  <c:v>60.226886656858881</c:v>
                </c:pt>
                <c:pt idx="10">
                  <c:v>60.506450598431599</c:v>
                </c:pt>
                <c:pt idx="11">
                  <c:v>60.97006412493414</c:v>
                </c:pt>
                <c:pt idx="12">
                  <c:v>61.564885264528591</c:v>
                </c:pt>
                <c:pt idx="13">
                  <c:v>62.155319523442159</c:v>
                </c:pt>
                <c:pt idx="14">
                  <c:v>62.386029566523213</c:v>
                </c:pt>
                <c:pt idx="15">
                  <c:v>62.137971404385922</c:v>
                </c:pt>
                <c:pt idx="16">
                  <c:v>61.885925168902389</c:v>
                </c:pt>
                <c:pt idx="17">
                  <c:v>62.244652366398348</c:v>
                </c:pt>
                <c:pt idx="18">
                  <c:v>63.555532075313515</c:v>
                </c:pt>
                <c:pt idx="19">
                  <c:v>65.705103608946828</c:v>
                </c:pt>
                <c:pt idx="20">
                  <c:v>68.703337150663941</c:v>
                </c:pt>
                <c:pt idx="21">
                  <c:v>71.854912112544696</c:v>
                </c:pt>
                <c:pt idx="22">
                  <c:v>74.353838871310259</c:v>
                </c:pt>
                <c:pt idx="23">
                  <c:v>76.313378709994367</c:v>
                </c:pt>
                <c:pt idx="24">
                  <c:v>77.5</c:v>
                </c:pt>
                <c:pt idx="25">
                  <c:v>78</c:v>
                </c:pt>
                <c:pt idx="26">
                  <c:v>78</c:v>
                </c:pt>
                <c:pt idx="27">
                  <c:v>78</c:v>
                </c:pt>
                <c:pt idx="28">
                  <c:v>78</c:v>
                </c:pt>
                <c:pt idx="29">
                  <c:v>78</c:v>
                </c:pt>
                <c:pt idx="30">
                  <c:v>78</c:v>
                </c:pt>
                <c:pt idx="31">
                  <c:v>78</c:v>
                </c:pt>
                <c:pt idx="32">
                  <c:v>78</c:v>
                </c:pt>
                <c:pt idx="33">
                  <c:v>78</c:v>
                </c:pt>
                <c:pt idx="34">
                  <c:v>78</c:v>
                </c:pt>
                <c:pt idx="35">
                  <c:v>78</c:v>
                </c:pt>
                <c:pt idx="36">
                  <c:v>78</c:v>
                </c:pt>
                <c:pt idx="37">
                  <c:v>78</c:v>
                </c:pt>
                <c:pt idx="38">
                  <c:v>78</c:v>
                </c:pt>
                <c:pt idx="39">
                  <c:v>78</c:v>
                </c:pt>
                <c:pt idx="40">
                  <c:v>78</c:v>
                </c:pt>
                <c:pt idx="41">
                  <c:v>78</c:v>
                </c:pt>
                <c:pt idx="42">
                  <c:v>78</c:v>
                </c:pt>
                <c:pt idx="43">
                  <c:v>78</c:v>
                </c:pt>
                <c:pt idx="44">
                  <c:v>78</c:v>
                </c:pt>
                <c:pt idx="45">
                  <c:v>78</c:v>
                </c:pt>
                <c:pt idx="46">
                  <c:v>78</c:v>
                </c:pt>
                <c:pt idx="47">
                  <c:v>78</c:v>
                </c:pt>
                <c:pt idx="48">
                  <c:v>78</c:v>
                </c:pt>
                <c:pt idx="49">
                  <c:v>78</c:v>
                </c:pt>
                <c:pt idx="50">
                  <c:v>78</c:v>
                </c:pt>
                <c:pt idx="51">
                  <c:v>78</c:v>
                </c:pt>
                <c:pt idx="52">
                  <c:v>78</c:v>
                </c:pt>
                <c:pt idx="53">
                  <c:v>78</c:v>
                </c:pt>
                <c:pt idx="54">
                  <c:v>78</c:v>
                </c:pt>
                <c:pt idx="55">
                  <c:v>78</c:v>
                </c:pt>
                <c:pt idx="56">
                  <c:v>78</c:v>
                </c:pt>
                <c:pt idx="57">
                  <c:v>78</c:v>
                </c:pt>
                <c:pt idx="58">
                  <c:v>78</c:v>
                </c:pt>
                <c:pt idx="59">
                  <c:v>78</c:v>
                </c:pt>
                <c:pt idx="60">
                  <c:v>78</c:v>
                </c:pt>
                <c:pt idx="61">
                  <c:v>78</c:v>
                </c:pt>
                <c:pt idx="62">
                  <c:v>78</c:v>
                </c:pt>
                <c:pt idx="63">
                  <c:v>78</c:v>
                </c:pt>
                <c:pt idx="64">
                  <c:v>78</c:v>
                </c:pt>
                <c:pt idx="65">
                  <c:v>78</c:v>
                </c:pt>
                <c:pt idx="66">
                  <c:v>78</c:v>
                </c:pt>
                <c:pt idx="67">
                  <c:v>78</c:v>
                </c:pt>
                <c:pt idx="68">
                  <c:v>78</c:v>
                </c:pt>
                <c:pt idx="69">
                  <c:v>78</c:v>
                </c:pt>
                <c:pt idx="70">
                  <c:v>78</c:v>
                </c:pt>
                <c:pt idx="71">
                  <c:v>78</c:v>
                </c:pt>
                <c:pt idx="72">
                  <c:v>78</c:v>
                </c:pt>
                <c:pt idx="73">
                  <c:v>78</c:v>
                </c:pt>
                <c:pt idx="74">
                  <c:v>78.119984735489211</c:v>
                </c:pt>
                <c:pt idx="75">
                  <c:v>78.148679515967913</c:v>
                </c:pt>
                <c:pt idx="76">
                  <c:v>78.148679515967913</c:v>
                </c:pt>
                <c:pt idx="77">
                  <c:v>78.148679515967913</c:v>
                </c:pt>
                <c:pt idx="78">
                  <c:v>78.148679515967913</c:v>
                </c:pt>
                <c:pt idx="79">
                  <c:v>78.148679515967913</c:v>
                </c:pt>
                <c:pt idx="80">
                  <c:v>78.148679515967913</c:v>
                </c:pt>
              </c:numCache>
            </c:numRef>
          </c:val>
          <c:smooth val="0"/>
        </c:ser>
        <c:ser>
          <c:idx val="1"/>
          <c:order val="5"/>
          <c:tx>
            <c:strRef>
              <c:f>'Fig 1.21'!$B$9</c:f>
              <c:strCache>
                <c:ptCount val="1"/>
                <c:pt idx="0">
                  <c:v>Taux d'emploi (hommes)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1.21'!$R$7:$CT$7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1.21'!$R$9:$CT$9</c:f>
              <c:numCache>
                <c:formatCode>#,##0.0</c:formatCode>
                <c:ptCount val="81"/>
                <c:pt idx="0">
                  <c:v>59.4</c:v>
                </c:pt>
                <c:pt idx="1">
                  <c:v>59.6</c:v>
                </c:pt>
                <c:pt idx="2">
                  <c:v>60.1</c:v>
                </c:pt>
                <c:pt idx="3">
                  <c:v>59.1</c:v>
                </c:pt>
                <c:pt idx="4">
                  <c:v>58</c:v>
                </c:pt>
                <c:pt idx="5">
                  <c:v>57.7</c:v>
                </c:pt>
                <c:pt idx="6">
                  <c:v>58</c:v>
                </c:pt>
                <c:pt idx="7">
                  <c:v>57.7</c:v>
                </c:pt>
                <c:pt idx="8">
                  <c:v>57.2</c:v>
                </c:pt>
                <c:pt idx="9">
                  <c:v>56.7</c:v>
                </c:pt>
                <c:pt idx="10">
                  <c:v>56.2</c:v>
                </c:pt>
                <c:pt idx="11">
                  <c:v>57.6</c:v>
                </c:pt>
                <c:pt idx="12">
                  <c:v>60</c:v>
                </c:pt>
                <c:pt idx="13">
                  <c:v>60.1</c:v>
                </c:pt>
                <c:pt idx="14">
                  <c:v>60.2</c:v>
                </c:pt>
                <c:pt idx="15">
                  <c:v>59.2</c:v>
                </c:pt>
                <c:pt idx="16">
                  <c:v>58.1</c:v>
                </c:pt>
                <c:pt idx="17">
                  <c:v>58.6</c:v>
                </c:pt>
                <c:pt idx="18">
                  <c:v>59.1</c:v>
                </c:pt>
                <c:pt idx="19">
                  <c:v>61.5</c:v>
                </c:pt>
                <c:pt idx="20">
                  <c:v>64.400000000000006</c:v>
                </c:pt>
                <c:pt idx="21">
                  <c:v>67.599999999999994</c:v>
                </c:pt>
                <c:pt idx="22">
                  <c:v>71.3</c:v>
                </c:pt>
                <c:pt idx="23">
                  <c:v>71.400000000000006</c:v>
                </c:pt>
                <c:pt idx="24">
                  <c:v>71.400000000000006</c:v>
                </c:pt>
                <c:pt idx="25">
                  <c:v>72.8</c:v>
                </c:pt>
                <c:pt idx="26">
                  <c:v>73.7</c:v>
                </c:pt>
              </c:numCache>
            </c:numRef>
          </c:val>
          <c:smooth val="0"/>
        </c:ser>
        <c:dLbls>
          <c:showLegendKey val="0"/>
          <c:showVal val="0"/>
          <c:showCatName val="0"/>
          <c:showSerName val="0"/>
          <c:showPercent val="0"/>
          <c:showBubbleSize val="0"/>
        </c:dLbls>
        <c:marker val="1"/>
        <c:smooth val="0"/>
        <c:axId val="132090112"/>
        <c:axId val="132118016"/>
      </c:lineChart>
      <c:catAx>
        <c:axId val="132090112"/>
        <c:scaling>
          <c:orientation val="minMax"/>
        </c:scaling>
        <c:delete val="0"/>
        <c:axPos val="b"/>
        <c:title>
          <c:tx>
            <c:rich>
              <a:bodyPr/>
              <a:lstStyle/>
              <a:p>
                <a:pPr>
                  <a:defRPr/>
                </a:pPr>
                <a:r>
                  <a:rPr lang="en-US"/>
                  <a:t>année</a:t>
                </a:r>
              </a:p>
            </c:rich>
          </c:tx>
          <c:layout>
            <c:manualLayout>
              <c:xMode val="edge"/>
              <c:yMode val="edge"/>
              <c:x val="0.88830717588872776"/>
              <c:y val="0.64793943526946818"/>
            </c:manualLayout>
          </c:layout>
          <c:overlay val="0"/>
        </c:title>
        <c:numFmt formatCode="General" sourceLinked="1"/>
        <c:majorTickMark val="out"/>
        <c:minorTickMark val="none"/>
        <c:tickLblPos val="nextTo"/>
        <c:txPr>
          <a:bodyPr rot="-5400000" vert="horz"/>
          <a:lstStyle/>
          <a:p>
            <a:pPr>
              <a:defRPr sz="1000"/>
            </a:pPr>
            <a:endParaRPr lang="fr-FR"/>
          </a:p>
        </c:txPr>
        <c:crossAx val="132118016"/>
        <c:crosses val="autoZero"/>
        <c:auto val="1"/>
        <c:lblAlgn val="ctr"/>
        <c:lblOffset val="100"/>
        <c:tickLblSkip val="4"/>
        <c:noMultiLvlLbl val="0"/>
      </c:catAx>
      <c:valAx>
        <c:axId val="132118016"/>
        <c:scaling>
          <c:orientation val="minMax"/>
          <c:max val="85"/>
          <c:min val="30"/>
        </c:scaling>
        <c:delete val="0"/>
        <c:axPos val="l"/>
        <c:majorGridlines/>
        <c:title>
          <c:tx>
            <c:rich>
              <a:bodyPr rot="-5400000" vert="horz"/>
              <a:lstStyle/>
              <a:p>
                <a:pPr>
                  <a:defRPr/>
                </a:pPr>
                <a:r>
                  <a:rPr lang="fr-FR"/>
                  <a:t>en % des 55-59 ans</a:t>
                </a:r>
              </a:p>
            </c:rich>
          </c:tx>
          <c:layout>
            <c:manualLayout>
              <c:xMode val="edge"/>
              <c:yMode val="edge"/>
              <c:x val="1.4155551984573357E-2"/>
              <c:y val="0.20574178946640201"/>
            </c:manualLayout>
          </c:layout>
          <c:overlay val="0"/>
        </c:title>
        <c:numFmt formatCode="#,##0" sourceLinked="0"/>
        <c:majorTickMark val="out"/>
        <c:minorTickMark val="none"/>
        <c:tickLblPos val="nextTo"/>
        <c:crossAx val="132090112"/>
        <c:crosses val="autoZero"/>
        <c:crossBetween val="between"/>
        <c:majorUnit val="5"/>
      </c:valAx>
    </c:plotArea>
    <c:legend>
      <c:legendPos val="b"/>
      <c:layout>
        <c:manualLayout>
          <c:xMode val="edge"/>
          <c:yMode val="edge"/>
          <c:x val="1.8018018018018021E-2"/>
          <c:y val="0.87150947312242466"/>
          <c:w val="0.96859642544681912"/>
          <c:h val="0.12849052687757584"/>
        </c:manualLayout>
      </c:layout>
      <c:overlay val="0"/>
      <c:txPr>
        <a:bodyPr/>
        <a:lstStyle/>
        <a:p>
          <a:pPr>
            <a:defRPr sz="800"/>
          </a:pPr>
          <a:endParaRPr lang="fr-FR"/>
        </a:p>
      </c:txPr>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27210297342994"/>
          <c:y val="3.0754834575443986E-2"/>
          <c:w val="0.87080070470643223"/>
          <c:h val="0.70573667711598764"/>
        </c:manualLayout>
      </c:layout>
      <c:lineChart>
        <c:grouping val="standard"/>
        <c:varyColors val="0"/>
        <c:ser>
          <c:idx val="3"/>
          <c:order val="0"/>
          <c:tx>
            <c:strRef>
              <c:f>'Fig 1.22'!$B$4</c:f>
              <c:strCache>
                <c:ptCount val="1"/>
                <c:pt idx="0">
                  <c:v>Taux d'emploi observé</c:v>
                </c:pt>
              </c:strCache>
            </c:strRef>
          </c:tx>
          <c:spPr>
            <a:ln w="22225">
              <a:solidFill>
                <a:schemeClr val="tx1"/>
              </a:solidFill>
            </a:ln>
          </c:spPr>
          <c:marker>
            <c:symbol val="circle"/>
            <c:size val="5"/>
            <c:spPr>
              <a:solidFill>
                <a:schemeClr val="bg1"/>
              </a:solidFill>
              <a:ln>
                <a:solidFill>
                  <a:schemeClr val="tx1"/>
                </a:solidFill>
              </a:ln>
            </c:spPr>
          </c:marker>
          <c:cat>
            <c:numRef>
              <c:f>'Fig 1.22'!$R$3:$CT$3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1.22'!$R$4:$CT$4</c:f>
              <c:numCache>
                <c:formatCode>#,##0.0</c:formatCode>
                <c:ptCount val="81"/>
                <c:pt idx="0">
                  <c:v>15</c:v>
                </c:pt>
                <c:pt idx="1">
                  <c:v>13.2</c:v>
                </c:pt>
                <c:pt idx="2">
                  <c:v>12.4</c:v>
                </c:pt>
                <c:pt idx="3">
                  <c:v>12.2</c:v>
                </c:pt>
                <c:pt idx="4">
                  <c:v>12</c:v>
                </c:pt>
                <c:pt idx="5">
                  <c:v>10.6</c:v>
                </c:pt>
                <c:pt idx="6">
                  <c:v>11.3</c:v>
                </c:pt>
                <c:pt idx="7">
                  <c:v>10.8</c:v>
                </c:pt>
                <c:pt idx="8">
                  <c:v>10.5</c:v>
                </c:pt>
                <c:pt idx="9">
                  <c:v>11</c:v>
                </c:pt>
                <c:pt idx="10">
                  <c:v>10.4</c:v>
                </c:pt>
                <c:pt idx="11">
                  <c:v>10</c:v>
                </c:pt>
                <c:pt idx="12">
                  <c:v>11.6</c:v>
                </c:pt>
                <c:pt idx="13">
                  <c:v>13.4</c:v>
                </c:pt>
                <c:pt idx="14">
                  <c:v>13.5</c:v>
                </c:pt>
                <c:pt idx="15">
                  <c:v>13.8</c:v>
                </c:pt>
                <c:pt idx="16">
                  <c:v>14.4</c:v>
                </c:pt>
                <c:pt idx="17">
                  <c:v>15.7</c:v>
                </c:pt>
                <c:pt idx="18">
                  <c:v>16.2</c:v>
                </c:pt>
                <c:pt idx="19">
                  <c:v>16.899999999999999</c:v>
                </c:pt>
                <c:pt idx="20">
                  <c:v>17.8</c:v>
                </c:pt>
                <c:pt idx="21">
                  <c:v>18.600000000000001</c:v>
                </c:pt>
                <c:pt idx="22">
                  <c:v>21.5</c:v>
                </c:pt>
                <c:pt idx="23">
                  <c:v>23.3</c:v>
                </c:pt>
                <c:pt idx="24">
                  <c:v>25.1</c:v>
                </c:pt>
                <c:pt idx="25">
                  <c:v>27.5</c:v>
                </c:pt>
                <c:pt idx="26" formatCode="0.0">
                  <c:v>28.1</c:v>
                </c:pt>
              </c:numCache>
            </c:numRef>
          </c:val>
          <c:smooth val="0"/>
        </c:ser>
        <c:ser>
          <c:idx val="5"/>
          <c:order val="1"/>
          <c:tx>
            <c:strRef>
              <c:f>'Fig 1.22'!$B$5</c:f>
              <c:strCache>
                <c:ptCount val="1"/>
                <c:pt idx="0">
                  <c:v>Taux d'activité observé</c:v>
                </c:pt>
              </c:strCache>
            </c:strRef>
          </c:tx>
          <c:spPr>
            <a:ln w="22225">
              <a:solidFill>
                <a:schemeClr val="tx1"/>
              </a:solidFill>
            </a:ln>
          </c:spPr>
          <c:marker>
            <c:symbol val="diamond"/>
            <c:size val="5"/>
            <c:spPr>
              <a:solidFill>
                <a:schemeClr val="bg1">
                  <a:lumMod val="50000"/>
                </a:schemeClr>
              </a:solidFill>
              <a:ln>
                <a:solidFill>
                  <a:schemeClr val="tx1"/>
                </a:solidFill>
              </a:ln>
            </c:spPr>
          </c:marker>
          <c:cat>
            <c:numRef>
              <c:f>'Fig 1.22'!$R$3:$CT$3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1.22'!$R$5:$CT$5</c:f>
              <c:numCache>
                <c:formatCode>#,##0.0</c:formatCode>
                <c:ptCount val="81"/>
                <c:pt idx="0">
                  <c:v>15.3</c:v>
                </c:pt>
                <c:pt idx="1">
                  <c:v>13.5</c:v>
                </c:pt>
                <c:pt idx="2">
                  <c:v>12.8</c:v>
                </c:pt>
                <c:pt idx="3">
                  <c:v>12.4</c:v>
                </c:pt>
                <c:pt idx="4">
                  <c:v>12.2</c:v>
                </c:pt>
                <c:pt idx="5">
                  <c:v>10.7</c:v>
                </c:pt>
                <c:pt idx="6">
                  <c:v>11.6</c:v>
                </c:pt>
                <c:pt idx="7">
                  <c:v>11.1</c:v>
                </c:pt>
                <c:pt idx="8">
                  <c:v>10.8</c:v>
                </c:pt>
                <c:pt idx="9">
                  <c:v>11.3</c:v>
                </c:pt>
                <c:pt idx="10">
                  <c:v>10.7</c:v>
                </c:pt>
                <c:pt idx="11">
                  <c:v>10.199999999999999</c:v>
                </c:pt>
                <c:pt idx="12">
                  <c:v>11.9</c:v>
                </c:pt>
                <c:pt idx="13">
                  <c:v>13.8</c:v>
                </c:pt>
                <c:pt idx="14">
                  <c:v>14</c:v>
                </c:pt>
                <c:pt idx="15">
                  <c:v>14.5</c:v>
                </c:pt>
                <c:pt idx="16">
                  <c:v>14.9</c:v>
                </c:pt>
                <c:pt idx="17">
                  <c:v>16.2</c:v>
                </c:pt>
                <c:pt idx="18">
                  <c:v>16.8</c:v>
                </c:pt>
                <c:pt idx="19">
                  <c:v>17.8</c:v>
                </c:pt>
                <c:pt idx="20">
                  <c:v>18.7</c:v>
                </c:pt>
                <c:pt idx="21">
                  <c:v>19.399999999999999</c:v>
                </c:pt>
                <c:pt idx="22">
                  <c:v>22.7</c:v>
                </c:pt>
                <c:pt idx="23">
                  <c:v>24.8</c:v>
                </c:pt>
                <c:pt idx="24">
                  <c:v>26.9</c:v>
                </c:pt>
                <c:pt idx="25">
                  <c:v>29.6</c:v>
                </c:pt>
                <c:pt idx="26" formatCode="0.0">
                  <c:v>30.4</c:v>
                </c:pt>
              </c:numCache>
            </c:numRef>
          </c:val>
          <c:smooth val="0"/>
        </c:ser>
        <c:ser>
          <c:idx val="0"/>
          <c:order val="2"/>
          <c:tx>
            <c:strRef>
              <c:f>'Fig 1.22'!$B$6</c:f>
              <c:strCache>
                <c:ptCount val="1"/>
                <c:pt idx="0">
                  <c:v>Taux d'activité projeté</c:v>
                </c:pt>
              </c:strCache>
            </c:strRef>
          </c:tx>
          <c:spPr>
            <a:ln w="22225">
              <a:solidFill>
                <a:schemeClr val="tx1"/>
              </a:solidFill>
              <a:prstDash val="sysDash"/>
            </a:ln>
          </c:spPr>
          <c:marker>
            <c:symbol val="diamond"/>
            <c:size val="5"/>
            <c:spPr>
              <a:solidFill>
                <a:srgbClr val="B2B2B2"/>
              </a:solidFill>
              <a:ln>
                <a:solidFill>
                  <a:schemeClr val="tx1"/>
                </a:solidFill>
              </a:ln>
            </c:spPr>
          </c:marker>
          <c:val>
            <c:numRef>
              <c:f>'Fig 1.22'!$R$6:$CT$6</c:f>
              <c:numCache>
                <c:formatCode>#,##0.0</c:formatCode>
                <c:ptCount val="81"/>
                <c:pt idx="0">
                  <c:v>15.118771793424486</c:v>
                </c:pt>
                <c:pt idx="1">
                  <c:v>14.205855851184566</c:v>
                </c:pt>
                <c:pt idx="2">
                  <c:v>13.326404537951234</c:v>
                </c:pt>
                <c:pt idx="3">
                  <c:v>12.401693969458027</c:v>
                </c:pt>
                <c:pt idx="4">
                  <c:v>12.023990503000238</c:v>
                </c:pt>
                <c:pt idx="5">
                  <c:v>11.677269428449534</c:v>
                </c:pt>
                <c:pt idx="6">
                  <c:v>11.353278175895714</c:v>
                </c:pt>
                <c:pt idx="7">
                  <c:v>11.166013491663952</c:v>
                </c:pt>
                <c:pt idx="8">
                  <c:v>11.152190636202358</c:v>
                </c:pt>
                <c:pt idx="9">
                  <c:v>10.891013240082371</c:v>
                </c:pt>
                <c:pt idx="10">
                  <c:v>11.056841923942388</c:v>
                </c:pt>
                <c:pt idx="11">
                  <c:v>11.658233026808366</c:v>
                </c:pt>
                <c:pt idx="12">
                  <c:v>12.212685058173319</c:v>
                </c:pt>
                <c:pt idx="13">
                  <c:v>12.979544280889423</c:v>
                </c:pt>
                <c:pt idx="14">
                  <c:v>13.926367618940791</c:v>
                </c:pt>
                <c:pt idx="15">
                  <c:v>14.791694039387261</c:v>
                </c:pt>
                <c:pt idx="16">
                  <c:v>15.406556580617377</c:v>
                </c:pt>
                <c:pt idx="17">
                  <c:v>16.163860250590776</c:v>
                </c:pt>
                <c:pt idx="18">
                  <c:v>17.002528151350948</c:v>
                </c:pt>
                <c:pt idx="19">
                  <c:v>17.907422539405776</c:v>
                </c:pt>
                <c:pt idx="20">
                  <c:v>19.213538744168197</c:v>
                </c:pt>
                <c:pt idx="21">
                  <c:v>20.809147098156782</c:v>
                </c:pt>
                <c:pt idx="22">
                  <c:v>22.646197735595511</c:v>
                </c:pt>
                <c:pt idx="23">
                  <c:v>24.841369687948806</c:v>
                </c:pt>
                <c:pt idx="24">
                  <c:v>27.538701976382789</c:v>
                </c:pt>
                <c:pt idx="25">
                  <c:v>30.643065961750246</c:v>
                </c:pt>
                <c:pt idx="26">
                  <c:v>33.406744833361913</c:v>
                </c:pt>
                <c:pt idx="27">
                  <c:v>35.96305783149878</c:v>
                </c:pt>
                <c:pt idx="28">
                  <c:v>37.871570113284157</c:v>
                </c:pt>
                <c:pt idx="29">
                  <c:v>39.399234573662959</c:v>
                </c:pt>
                <c:pt idx="30">
                  <c:v>40.410195031527721</c:v>
                </c:pt>
                <c:pt idx="31">
                  <c:v>41.225713741189878</c:v>
                </c:pt>
                <c:pt idx="32">
                  <c:v>41.931468204517628</c:v>
                </c:pt>
                <c:pt idx="33">
                  <c:v>42.668467336171972</c:v>
                </c:pt>
                <c:pt idx="34">
                  <c:v>43.880771770610458</c:v>
                </c:pt>
                <c:pt idx="35">
                  <c:v>45.230019062616783</c:v>
                </c:pt>
                <c:pt idx="36">
                  <c:v>46.775189180902942</c:v>
                </c:pt>
                <c:pt idx="37">
                  <c:v>48.333008337226012</c:v>
                </c:pt>
                <c:pt idx="38">
                  <c:v>49.665119453914201</c:v>
                </c:pt>
                <c:pt idx="39">
                  <c:v>50.942901415569615</c:v>
                </c:pt>
                <c:pt idx="40">
                  <c:v>52.052182443475758</c:v>
                </c:pt>
                <c:pt idx="41">
                  <c:v>53.276930005458027</c:v>
                </c:pt>
                <c:pt idx="42">
                  <c:v>54.487396092931967</c:v>
                </c:pt>
                <c:pt idx="43">
                  <c:v>55.765161015696044</c:v>
                </c:pt>
                <c:pt idx="44">
                  <c:v>56.986438421355558</c:v>
                </c:pt>
                <c:pt idx="45">
                  <c:v>58.012735953891259</c:v>
                </c:pt>
                <c:pt idx="46">
                  <c:v>58.998582887811786</c:v>
                </c:pt>
                <c:pt idx="47">
                  <c:v>59.951927436490728</c:v>
                </c:pt>
                <c:pt idx="48">
                  <c:v>60.895404710737452</c:v>
                </c:pt>
                <c:pt idx="49">
                  <c:v>62.014449479441275</c:v>
                </c:pt>
                <c:pt idx="50">
                  <c:v>62.998902208831346</c:v>
                </c:pt>
                <c:pt idx="51">
                  <c:v>63.619682198513978</c:v>
                </c:pt>
                <c:pt idx="52">
                  <c:v>64.049957444827101</c:v>
                </c:pt>
                <c:pt idx="53">
                  <c:v>64.064408347593357</c:v>
                </c:pt>
                <c:pt idx="54">
                  <c:v>64.062253218133407</c:v>
                </c:pt>
                <c:pt idx="55">
                  <c:v>64.061316848774553</c:v>
                </c:pt>
                <c:pt idx="56">
                  <c:v>64.275397384717962</c:v>
                </c:pt>
                <c:pt idx="57">
                  <c:v>64.501756626218906</c:v>
                </c:pt>
                <c:pt idx="58">
                  <c:v>64.682040235112325</c:v>
                </c:pt>
                <c:pt idx="59">
                  <c:v>64.803126451420155</c:v>
                </c:pt>
                <c:pt idx="60">
                  <c:v>64.808349915545662</c:v>
                </c:pt>
                <c:pt idx="61">
                  <c:v>64.81376305368201</c:v>
                </c:pt>
                <c:pt idx="62">
                  <c:v>64.819400222528742</c:v>
                </c:pt>
                <c:pt idx="63">
                  <c:v>64.823854503554543</c:v>
                </c:pt>
                <c:pt idx="64">
                  <c:v>64.826765204323891</c:v>
                </c:pt>
                <c:pt idx="65">
                  <c:v>64.826786372166694</c:v>
                </c:pt>
                <c:pt idx="66">
                  <c:v>64.951123581796239</c:v>
                </c:pt>
                <c:pt idx="67">
                  <c:v>65.09249135055596</c:v>
                </c:pt>
                <c:pt idx="68">
                  <c:v>65.209970583506319</c:v>
                </c:pt>
                <c:pt idx="69">
                  <c:v>65.54645501495321</c:v>
                </c:pt>
                <c:pt idx="70">
                  <c:v>65.933532833708753</c:v>
                </c:pt>
                <c:pt idx="71">
                  <c:v>65.98349527452848</c:v>
                </c:pt>
                <c:pt idx="72">
                  <c:v>65.992574606106544</c:v>
                </c:pt>
                <c:pt idx="73">
                  <c:v>65.994971619705979</c:v>
                </c:pt>
                <c:pt idx="74">
                  <c:v>65.995977455862985</c:v>
                </c:pt>
                <c:pt idx="75">
                  <c:v>65.996342119758438</c:v>
                </c:pt>
                <c:pt idx="76">
                  <c:v>65.998649634567059</c:v>
                </c:pt>
                <c:pt idx="77">
                  <c:v>66.090430670623064</c:v>
                </c:pt>
                <c:pt idx="78">
                  <c:v>66.183971895955565</c:v>
                </c:pt>
                <c:pt idx="79">
                  <c:v>66.271951046315863</c:v>
                </c:pt>
                <c:pt idx="80">
                  <c:v>66.354833248311948</c:v>
                </c:pt>
              </c:numCache>
            </c:numRef>
          </c:val>
          <c:smooth val="0"/>
        </c:ser>
        <c:dLbls>
          <c:showLegendKey val="0"/>
          <c:showVal val="0"/>
          <c:showCatName val="0"/>
          <c:showSerName val="0"/>
          <c:showPercent val="0"/>
          <c:showBubbleSize val="0"/>
        </c:dLbls>
        <c:marker val="1"/>
        <c:smooth val="0"/>
        <c:axId val="131839488"/>
        <c:axId val="114557312"/>
      </c:lineChart>
      <c:catAx>
        <c:axId val="131839488"/>
        <c:scaling>
          <c:orientation val="minMax"/>
        </c:scaling>
        <c:delete val="0"/>
        <c:axPos val="b"/>
        <c:title>
          <c:tx>
            <c:rich>
              <a:bodyPr/>
              <a:lstStyle/>
              <a:p>
                <a:pPr>
                  <a:defRPr/>
                </a:pPr>
                <a:r>
                  <a:rPr lang="fr-FR"/>
                  <a:t>année</a:t>
                </a:r>
              </a:p>
            </c:rich>
          </c:tx>
          <c:layout>
            <c:manualLayout>
              <c:xMode val="edge"/>
              <c:yMode val="edge"/>
              <c:x val="0.89597778017473839"/>
              <c:y val="0.6595764026842994"/>
            </c:manualLayout>
          </c:layout>
          <c:overlay val="0"/>
        </c:title>
        <c:numFmt formatCode="General" sourceLinked="1"/>
        <c:majorTickMark val="out"/>
        <c:minorTickMark val="none"/>
        <c:tickLblPos val="nextTo"/>
        <c:txPr>
          <a:bodyPr rot="-5400000" vert="horz"/>
          <a:lstStyle/>
          <a:p>
            <a:pPr>
              <a:defRPr/>
            </a:pPr>
            <a:endParaRPr lang="fr-FR"/>
          </a:p>
        </c:txPr>
        <c:crossAx val="114557312"/>
        <c:crosses val="autoZero"/>
        <c:auto val="1"/>
        <c:lblAlgn val="ctr"/>
        <c:lblOffset val="100"/>
        <c:tickLblSkip val="4"/>
        <c:noMultiLvlLbl val="0"/>
      </c:catAx>
      <c:valAx>
        <c:axId val="114557312"/>
        <c:scaling>
          <c:orientation val="minMax"/>
          <c:max val="75"/>
          <c:min val="0"/>
        </c:scaling>
        <c:delete val="0"/>
        <c:axPos val="l"/>
        <c:majorGridlines/>
        <c:title>
          <c:tx>
            <c:rich>
              <a:bodyPr rot="-5400000" vert="horz"/>
              <a:lstStyle/>
              <a:p>
                <a:pPr>
                  <a:defRPr/>
                </a:pPr>
                <a:r>
                  <a:rPr lang="en-US"/>
                  <a:t>en % des</a:t>
                </a:r>
                <a:r>
                  <a:rPr lang="en-US" baseline="0"/>
                  <a:t> 60-64 ans</a:t>
                </a:r>
                <a:endParaRPr lang="en-US"/>
              </a:p>
            </c:rich>
          </c:tx>
          <c:layout>
            <c:manualLayout>
              <c:xMode val="edge"/>
              <c:yMode val="edge"/>
              <c:x val="9.1416613463857488E-3"/>
              <c:y val="0.22827619914382991"/>
            </c:manualLayout>
          </c:layout>
          <c:overlay val="0"/>
        </c:title>
        <c:numFmt formatCode="#,##0" sourceLinked="0"/>
        <c:majorTickMark val="out"/>
        <c:minorTickMark val="none"/>
        <c:tickLblPos val="nextTo"/>
        <c:crossAx val="131839488"/>
        <c:crosses val="autoZero"/>
        <c:crossBetween val="between"/>
        <c:majorUnit val="5"/>
      </c:valAx>
    </c:plotArea>
    <c:legend>
      <c:legendPos val="b"/>
      <c:layout>
        <c:manualLayout>
          <c:xMode val="edge"/>
          <c:yMode val="edge"/>
          <c:x val="0.11805199007658297"/>
          <c:y val="0.90380525988080762"/>
          <c:w val="0.86363319311113562"/>
          <c:h val="7.8661013431375451E-2"/>
        </c:manualLayout>
      </c:layout>
      <c:overlay val="0"/>
      <c:txPr>
        <a:bodyPr/>
        <a:lstStyle/>
        <a:p>
          <a:pPr>
            <a:defRPr sz="800"/>
          </a:pPr>
          <a:endParaRPr lang="fr-FR"/>
        </a:p>
      </c:txPr>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08525658430626"/>
          <c:y val="3.0754761904761903E-2"/>
          <c:w val="0.82189736627749121"/>
          <c:h val="0.59114147155446628"/>
        </c:manualLayout>
      </c:layout>
      <c:lineChart>
        <c:grouping val="standard"/>
        <c:varyColors val="0"/>
        <c:ser>
          <c:idx val="0"/>
          <c:order val="0"/>
          <c:tx>
            <c:strRef>
              <c:f>'Fig 1.3'!$A$58</c:f>
              <c:strCache>
                <c:ptCount val="1"/>
                <c:pt idx="0">
                  <c:v>Projections: scénario central</c:v>
                </c:pt>
              </c:strCache>
            </c:strRef>
          </c:tx>
          <c:spPr>
            <a:ln w="31750">
              <a:solidFill>
                <a:schemeClr val="bg1">
                  <a:lumMod val="65000"/>
                </a:schemeClr>
              </a:solidFill>
            </a:ln>
          </c:spPr>
          <c:marker>
            <c:symbol val="none"/>
          </c:marker>
          <c:cat>
            <c:strRef>
              <c:f>'Fig 1.3'!$B$3:$V$4</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'Fig 1.3'!$B$58:$V$58</c:f>
              <c:numCache>
                <c:formatCode>General</c:formatCode>
                <c:ptCount val="21"/>
                <c:pt idx="7">
                  <c:v>26.823353810834071</c:v>
                </c:pt>
                <c:pt idx="8">
                  <c:v>26.887547208651586</c:v>
                </c:pt>
                <c:pt idx="9">
                  <c:v>27.058062700495171</c:v>
                </c:pt>
                <c:pt idx="10">
                  <c:v>27.174664267909939</c:v>
                </c:pt>
                <c:pt idx="11">
                  <c:v>27.290759753561243</c:v>
                </c:pt>
                <c:pt idx="12">
                  <c:v>27.406346248393142</c:v>
                </c:pt>
                <c:pt idx="13">
                  <c:v>27.521421020252621</c:v>
                </c:pt>
                <c:pt idx="14">
                  <c:v>27.635981497219603</c:v>
                </c:pt>
                <c:pt idx="15">
                  <c:v>27.750025262576226</c:v>
                </c:pt>
                <c:pt idx="16">
                  <c:v>27.86355006917411</c:v>
                </c:pt>
                <c:pt idx="17">
                  <c:v>27.976553829875378</c:v>
                </c:pt>
                <c:pt idx="18">
                  <c:v>28.089034615298829</c:v>
                </c:pt>
                <c:pt idx="19">
                  <c:v>28.200990654390072</c:v>
                </c:pt>
                <c:pt idx="20">
                  <c:v>28.312420333741752</c:v>
                </c:pt>
              </c:numCache>
            </c:numRef>
          </c:val>
          <c:smooth val="0"/>
        </c:ser>
        <c:ser>
          <c:idx val="1"/>
          <c:order val="1"/>
          <c:tx>
            <c:strRef>
              <c:f>'Fig 1.3'!$A$59</c:f>
              <c:strCache>
                <c:ptCount val="1"/>
                <c:pt idx="0">
                  <c:v>Projections: mortalité basse</c:v>
                </c:pt>
              </c:strCache>
            </c:strRef>
          </c:tx>
          <c:spPr>
            <a:ln w="31750">
              <a:solidFill>
                <a:schemeClr val="bg1">
                  <a:lumMod val="65000"/>
                </a:schemeClr>
              </a:solidFill>
              <a:prstDash val="lgDash"/>
            </a:ln>
          </c:spPr>
          <c:marker>
            <c:symbol val="square"/>
            <c:size val="5"/>
            <c:spPr>
              <a:solidFill>
                <a:schemeClr val="bg1"/>
              </a:solidFill>
              <a:ln>
                <a:solidFill>
                  <a:schemeClr val="bg1">
                    <a:lumMod val="65000"/>
                  </a:schemeClr>
                </a:solidFill>
              </a:ln>
            </c:spPr>
          </c:marker>
          <c:cat>
            <c:strRef>
              <c:f>'Fig 1.3'!$B$3:$V$4</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'Fig 1.3'!$B$59:$V$59</c:f>
              <c:numCache>
                <c:formatCode>General</c:formatCode>
                <c:ptCount val="21"/>
                <c:pt idx="7">
                  <c:v>26.823353810834071</c:v>
                </c:pt>
                <c:pt idx="8">
                  <c:v>26.887547208651586</c:v>
                </c:pt>
                <c:pt idx="9">
                  <c:v>27.058062700495171</c:v>
                </c:pt>
                <c:pt idx="10">
                  <c:v>26.98645422069232</c:v>
                </c:pt>
                <c:pt idx="11">
                  <c:v>27.056309839966186</c:v>
                </c:pt>
                <c:pt idx="12">
                  <c:v>27.125986198347075</c:v>
                </c:pt>
                <c:pt idx="13">
                  <c:v>27.195482632712388</c:v>
                </c:pt>
                <c:pt idx="14">
                  <c:v>27.264798501696767</c:v>
                </c:pt>
                <c:pt idx="15">
                  <c:v>27.33393318554489</c:v>
                </c:pt>
                <c:pt idx="16">
                  <c:v>27.402886085960983</c:v>
                </c:pt>
                <c:pt idx="17">
                  <c:v>27.471656627168354</c:v>
                </c:pt>
                <c:pt idx="18">
                  <c:v>27.54024426100294</c:v>
                </c:pt>
                <c:pt idx="19">
                  <c:v>27.608648444927404</c:v>
                </c:pt>
                <c:pt idx="20">
                  <c:v>27.676868665019732</c:v>
                </c:pt>
              </c:numCache>
            </c:numRef>
          </c:val>
          <c:smooth val="0"/>
        </c:ser>
        <c:ser>
          <c:idx val="2"/>
          <c:order val="2"/>
          <c:tx>
            <c:strRef>
              <c:f>'Fig 1.3'!$A$60</c:f>
              <c:strCache>
                <c:ptCount val="1"/>
                <c:pt idx="0">
                  <c:v>Projections: mortalité haute</c:v>
                </c:pt>
              </c:strCache>
            </c:strRef>
          </c:tx>
          <c:spPr>
            <a:ln w="31750">
              <a:solidFill>
                <a:schemeClr val="bg1">
                  <a:lumMod val="65000"/>
                </a:schemeClr>
              </a:solidFill>
              <a:prstDash val="lgDash"/>
            </a:ln>
          </c:spPr>
          <c:marker>
            <c:symbol val="triangle"/>
            <c:size val="5"/>
            <c:spPr>
              <a:solidFill>
                <a:schemeClr val="bg1"/>
              </a:solidFill>
              <a:ln>
                <a:solidFill>
                  <a:schemeClr val="bg1">
                    <a:lumMod val="65000"/>
                  </a:schemeClr>
                </a:solidFill>
              </a:ln>
            </c:spPr>
          </c:marker>
          <c:cat>
            <c:strRef>
              <c:f>'Fig 1.3'!$B$3:$V$4</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'Fig 1.3'!$B$60:$V$60</c:f>
              <c:numCache>
                <c:formatCode>General</c:formatCode>
                <c:ptCount val="21"/>
                <c:pt idx="7">
                  <c:v>26.823353810834071</c:v>
                </c:pt>
                <c:pt idx="8">
                  <c:v>26.887547208651586</c:v>
                </c:pt>
                <c:pt idx="9">
                  <c:v>27.058062700495171</c:v>
                </c:pt>
                <c:pt idx="10">
                  <c:v>27.369156338126547</c:v>
                </c:pt>
                <c:pt idx="11">
                  <c:v>27.533333583973224</c:v>
                </c:pt>
                <c:pt idx="12">
                  <c:v>27.696773594810935</c:v>
                </c:pt>
                <c:pt idx="13">
                  <c:v>27.85946811031118</c:v>
                </c:pt>
                <c:pt idx="14">
                  <c:v>28.02140926428708</c:v>
                </c:pt>
                <c:pt idx="15">
                  <c:v>28.182589568745257</c:v>
                </c:pt>
                <c:pt idx="16">
                  <c:v>28.343001926323279</c:v>
                </c:pt>
                <c:pt idx="17">
                  <c:v>28.502639594857349</c:v>
                </c:pt>
                <c:pt idx="18">
                  <c:v>28.661496203469596</c:v>
                </c:pt>
                <c:pt idx="19">
                  <c:v>28.819565754207542</c:v>
                </c:pt>
                <c:pt idx="20">
                  <c:v>28.976842614738068</c:v>
                </c:pt>
              </c:numCache>
            </c:numRef>
          </c:val>
          <c:smooth val="0"/>
        </c:ser>
        <c:ser>
          <c:idx val="3"/>
          <c:order val="3"/>
          <c:tx>
            <c:strRef>
              <c:f>'Fig 1.3'!$A$61</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strRef>
              <c:f>'Fig 1.3'!$B$3:$V$4</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'Fig 1.3'!$B$61:$V$61</c:f>
              <c:numCache>
                <c:formatCode>General</c:formatCode>
                <c:ptCount val="21"/>
                <c:pt idx="0">
                  <c:v>25.6</c:v>
                </c:pt>
                <c:pt idx="1">
                  <c:v>25.7</c:v>
                </c:pt>
                <c:pt idx="2">
                  <c:v>25.8</c:v>
                </c:pt>
                <c:pt idx="3">
                  <c:v>25.6</c:v>
                </c:pt>
                <c:pt idx="4">
                  <c:v>26.5</c:v>
                </c:pt>
                <c:pt idx="5">
                  <c:v>26.4</c:v>
                </c:pt>
                <c:pt idx="6">
                  <c:v>26.7</c:v>
                </c:pt>
                <c:pt idx="7">
                  <c:v>26.9</c:v>
                </c:pt>
                <c:pt idx="8">
                  <c:v>26.8</c:v>
                </c:pt>
                <c:pt idx="9">
                  <c:v>27</c:v>
                </c:pt>
                <c:pt idx="10">
                  <c:v>27.1</c:v>
                </c:pt>
                <c:pt idx="11">
                  <c:v>27.4</c:v>
                </c:pt>
                <c:pt idx="12">
                  <c:v>27.2</c:v>
                </c:pt>
              </c:numCache>
            </c:numRef>
          </c:val>
          <c:smooth val="0"/>
        </c:ser>
        <c:ser>
          <c:idx val="4"/>
          <c:order val="4"/>
          <c:tx>
            <c:strRef>
              <c:f>'Fig 1.3'!$A$62</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dPt>
            <c:idx val="12"/>
            <c:marker>
              <c:spPr>
                <a:solidFill>
                  <a:sysClr val="window" lastClr="FFFFFF"/>
                </a:solidFill>
                <a:ln>
                  <a:solidFill>
                    <a:sysClr val="windowText" lastClr="000000"/>
                  </a:solidFill>
                </a:ln>
              </c:spPr>
            </c:marker>
            <c:bubble3D val="0"/>
            <c:spPr>
              <a:ln>
                <a:solidFill>
                  <a:sysClr val="windowText" lastClr="000000"/>
                </a:solidFill>
              </a:ln>
            </c:spPr>
          </c:dPt>
          <c:cat>
            <c:strRef>
              <c:f>'Fig 1.3'!$B$3:$V$4</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'Fig 1.3'!$B$62:$V$62</c:f>
              <c:numCache>
                <c:formatCode>General</c:formatCode>
                <c:ptCount val="21"/>
                <c:pt idx="12">
                  <c:v>27.2</c:v>
                </c:pt>
                <c:pt idx="13">
                  <c:v>27.3</c:v>
                </c:pt>
                <c:pt idx="14">
                  <c:v>27.7</c:v>
                </c:pt>
                <c:pt idx="15">
                  <c:v>27.3</c:v>
                </c:pt>
              </c:numCache>
            </c:numRef>
          </c:val>
          <c:smooth val="0"/>
        </c:ser>
        <c:dLbls>
          <c:showLegendKey val="0"/>
          <c:showVal val="0"/>
          <c:showCatName val="0"/>
          <c:showSerName val="0"/>
          <c:showPercent val="0"/>
          <c:showBubbleSize val="0"/>
        </c:dLbls>
        <c:marker val="1"/>
        <c:smooth val="0"/>
        <c:axId val="115223936"/>
        <c:axId val="115226112"/>
      </c:lineChart>
      <c:catAx>
        <c:axId val="115223936"/>
        <c:scaling>
          <c:orientation val="minMax"/>
        </c:scaling>
        <c:delete val="0"/>
        <c:axPos val="b"/>
        <c:title>
          <c:tx>
            <c:rich>
              <a:bodyPr/>
              <a:lstStyle/>
              <a:p>
                <a:pPr>
                  <a:defRPr/>
                </a:pPr>
                <a:r>
                  <a:rPr lang="en-US"/>
                  <a:t>année</a:t>
                </a:r>
              </a:p>
            </c:rich>
          </c:tx>
          <c:layout>
            <c:manualLayout>
              <c:xMode val="edge"/>
              <c:yMode val="edge"/>
              <c:x val="0.84372920626301018"/>
              <c:y val="0.5512418136231374"/>
            </c:manualLayout>
          </c:layout>
          <c:overlay val="0"/>
        </c:title>
        <c:numFmt formatCode="General" sourceLinked="1"/>
        <c:majorTickMark val="out"/>
        <c:minorTickMark val="none"/>
        <c:tickLblPos val="nextTo"/>
        <c:txPr>
          <a:bodyPr/>
          <a:lstStyle/>
          <a:p>
            <a:pPr>
              <a:defRPr sz="800"/>
            </a:pPr>
            <a:endParaRPr lang="fr-FR"/>
          </a:p>
        </c:txPr>
        <c:crossAx val="115226112"/>
        <c:crosses val="autoZero"/>
        <c:auto val="1"/>
        <c:lblAlgn val="ctr"/>
        <c:lblOffset val="100"/>
        <c:tickLblSkip val="1"/>
        <c:tickMarkSkip val="5"/>
        <c:noMultiLvlLbl val="0"/>
      </c:catAx>
      <c:valAx>
        <c:axId val="115226112"/>
        <c:scaling>
          <c:orientation val="minMax"/>
          <c:max val="29"/>
          <c:min val="25"/>
        </c:scaling>
        <c:delete val="0"/>
        <c:axPos val="l"/>
        <c:majorGridlines/>
        <c:title>
          <c:tx>
            <c:rich>
              <a:bodyPr rot="-5400000" vert="horz"/>
              <a:lstStyle/>
              <a:p>
                <a:pPr>
                  <a:defRPr/>
                </a:pPr>
                <a:r>
                  <a:rPr lang="en-US"/>
                  <a:t>en année</a:t>
                </a:r>
              </a:p>
            </c:rich>
          </c:tx>
          <c:overlay val="0"/>
        </c:title>
        <c:numFmt formatCode="#,##0" sourceLinked="0"/>
        <c:majorTickMark val="out"/>
        <c:minorTickMark val="none"/>
        <c:tickLblPos val="nextTo"/>
        <c:crossAx val="115223936"/>
        <c:crosses val="autoZero"/>
        <c:crossBetween val="between"/>
        <c:majorUnit val="1"/>
      </c:valAx>
    </c:plotArea>
    <c:legend>
      <c:legendPos val="b"/>
      <c:layout>
        <c:manualLayout>
          <c:xMode val="edge"/>
          <c:yMode val="edge"/>
          <c:x val="0"/>
          <c:y val="0.78096678312561918"/>
          <c:w val="1"/>
          <c:h val="0.21747478050866645"/>
        </c:manualLayout>
      </c:layout>
      <c:overlay val="0"/>
      <c:txPr>
        <a:bodyPr/>
        <a:lstStyle/>
        <a:p>
          <a:pPr>
            <a:defRPr sz="900"/>
          </a:pPr>
          <a:endParaRPr lang="fr-FR"/>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90126234220722"/>
          <c:y val="2.6521936488694078E-2"/>
          <c:w val="0.85471191101112365"/>
          <c:h val="0.69162806581610103"/>
        </c:manualLayout>
      </c:layout>
      <c:lineChart>
        <c:grouping val="standard"/>
        <c:varyColors val="0"/>
        <c:ser>
          <c:idx val="2"/>
          <c:order val="0"/>
          <c:tx>
            <c:strRef>
              <c:f>'Fig 1.22'!$B$10</c:f>
              <c:strCache>
                <c:ptCount val="1"/>
                <c:pt idx="0">
                  <c:v>Taux d'activité (femmes)</c:v>
                </c:pt>
              </c:strCache>
            </c:strRef>
          </c:tx>
          <c:spPr>
            <a:ln w="19050">
              <a:solidFill>
                <a:schemeClr val="tx1"/>
              </a:solidFill>
              <a:prstDash val="sysDash"/>
            </a:ln>
          </c:spPr>
          <c:marker>
            <c:symbol val="triangle"/>
            <c:size val="4"/>
            <c:spPr>
              <a:solidFill>
                <a:schemeClr val="tx1"/>
              </a:solidFill>
              <a:ln>
                <a:solidFill>
                  <a:schemeClr val="tx1"/>
                </a:solidFill>
              </a:ln>
            </c:spPr>
          </c:marker>
          <c:cat>
            <c:numRef>
              <c:f>'Fig 1.22'!$R$7:$CT$7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1.22'!$R$10:$CT$10</c:f>
              <c:numCache>
                <c:formatCode>#,##0.0</c:formatCode>
                <c:ptCount val="81"/>
                <c:pt idx="0">
                  <c:v>13.3</c:v>
                </c:pt>
                <c:pt idx="1">
                  <c:v>12.4</c:v>
                </c:pt>
                <c:pt idx="2">
                  <c:v>11.8</c:v>
                </c:pt>
                <c:pt idx="3">
                  <c:v>11.5</c:v>
                </c:pt>
                <c:pt idx="4">
                  <c:v>11.6</c:v>
                </c:pt>
                <c:pt idx="5">
                  <c:v>10.4</c:v>
                </c:pt>
                <c:pt idx="6">
                  <c:v>11.7</c:v>
                </c:pt>
                <c:pt idx="7">
                  <c:v>10.8</c:v>
                </c:pt>
                <c:pt idx="8">
                  <c:v>10.7</c:v>
                </c:pt>
                <c:pt idx="9">
                  <c:v>10.7</c:v>
                </c:pt>
                <c:pt idx="10">
                  <c:v>10.3</c:v>
                </c:pt>
                <c:pt idx="11">
                  <c:v>9.5</c:v>
                </c:pt>
                <c:pt idx="12">
                  <c:v>11.4</c:v>
                </c:pt>
                <c:pt idx="13">
                  <c:v>12.8</c:v>
                </c:pt>
                <c:pt idx="14">
                  <c:v>13.1</c:v>
                </c:pt>
                <c:pt idx="15">
                  <c:v>13.6</c:v>
                </c:pt>
                <c:pt idx="16">
                  <c:v>14.1</c:v>
                </c:pt>
                <c:pt idx="17">
                  <c:v>15.2</c:v>
                </c:pt>
                <c:pt idx="18">
                  <c:v>14.8</c:v>
                </c:pt>
                <c:pt idx="19">
                  <c:v>15.6</c:v>
                </c:pt>
                <c:pt idx="20">
                  <c:v>17.399999999999999</c:v>
                </c:pt>
                <c:pt idx="21">
                  <c:v>17.899999999999999</c:v>
                </c:pt>
                <c:pt idx="22">
                  <c:v>20.9</c:v>
                </c:pt>
                <c:pt idx="23">
                  <c:v>23.1</c:v>
                </c:pt>
                <c:pt idx="24">
                  <c:v>26.6</c:v>
                </c:pt>
                <c:pt idx="25">
                  <c:v>29</c:v>
                </c:pt>
                <c:pt idx="26">
                  <c:v>30.3</c:v>
                </c:pt>
              </c:numCache>
            </c:numRef>
          </c:val>
          <c:smooth val="0"/>
        </c:ser>
        <c:ser>
          <c:idx val="4"/>
          <c:order val="1"/>
          <c:tx>
            <c:strRef>
              <c:f>'Fig 1.22'!$B$11</c:f>
              <c:strCache>
                <c:ptCount val="1"/>
                <c:pt idx="0">
                  <c:v>Taux d'activité projeté (femmes)</c:v>
                </c:pt>
              </c:strCache>
            </c:strRef>
          </c:tx>
          <c:spPr>
            <a:ln w="22225">
              <a:solidFill>
                <a:schemeClr val="tx1"/>
              </a:solidFill>
              <a:prstDash val="sysDash"/>
            </a:ln>
          </c:spPr>
          <c:marker>
            <c:symbol val="star"/>
            <c:size val="3"/>
            <c:spPr>
              <a:noFill/>
              <a:ln>
                <a:solidFill>
                  <a:schemeClr val="tx1"/>
                </a:solidFill>
              </a:ln>
            </c:spPr>
          </c:marker>
          <c:cat>
            <c:numRef>
              <c:f>'Fig 1.22'!$R$7:$CT$7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1.22'!$R$11:$CT$11</c:f>
              <c:numCache>
                <c:formatCode>#,##0.0</c:formatCode>
                <c:ptCount val="81"/>
                <c:pt idx="0">
                  <c:v>13.286199999999999</c:v>
                </c:pt>
                <c:pt idx="1">
                  <c:v>12.658542478093906</c:v>
                </c:pt>
                <c:pt idx="2">
                  <c:v>12.172502347706939</c:v>
                </c:pt>
                <c:pt idx="3">
                  <c:v>11.583387150396241</c:v>
                </c:pt>
                <c:pt idx="4">
                  <c:v>11.45077595318442</c:v>
                </c:pt>
                <c:pt idx="5">
                  <c:v>11.255877678494317</c:v>
                </c:pt>
                <c:pt idx="6">
                  <c:v>11.089109051697633</c:v>
                </c:pt>
                <c:pt idx="7">
                  <c:v>10.920532090393515</c:v>
                </c:pt>
                <c:pt idx="8">
                  <c:v>10.915508938983978</c:v>
                </c:pt>
                <c:pt idx="9">
                  <c:v>10.470859576211609</c:v>
                </c:pt>
                <c:pt idx="10">
                  <c:v>10.584382798067184</c:v>
                </c:pt>
                <c:pt idx="11">
                  <c:v>11.004117329848238</c:v>
                </c:pt>
                <c:pt idx="12">
                  <c:v>11.472275041217245</c:v>
                </c:pt>
                <c:pt idx="13">
                  <c:v>12.136134731501881</c:v>
                </c:pt>
                <c:pt idx="14">
                  <c:v>13.050750140150686</c:v>
                </c:pt>
                <c:pt idx="15">
                  <c:v>13.819694157922871</c:v>
                </c:pt>
                <c:pt idx="16">
                  <c:v>14.229382386884847</c:v>
                </c:pt>
                <c:pt idx="17">
                  <c:v>14.745360499672662</c:v>
                </c:pt>
                <c:pt idx="18">
                  <c:v>15.494211911806692</c:v>
                </c:pt>
                <c:pt idx="19">
                  <c:v>16.267375376762889</c:v>
                </c:pt>
                <c:pt idx="20">
                  <c:v>17.406023338277119</c:v>
                </c:pt>
                <c:pt idx="21">
                  <c:v>19.071901271736536</c:v>
                </c:pt>
                <c:pt idx="22">
                  <c:v>21.266415659535802</c:v>
                </c:pt>
                <c:pt idx="23">
                  <c:v>23.598363469900047</c:v>
                </c:pt>
                <c:pt idx="24">
                  <c:v>26.97948952298648</c:v>
                </c:pt>
                <c:pt idx="25">
                  <c:v>30.656491282851743</c:v>
                </c:pt>
                <c:pt idx="26">
                  <c:v>33.69712595099459</c:v>
                </c:pt>
                <c:pt idx="27">
                  <c:v>36.345926771609783</c:v>
                </c:pt>
                <c:pt idx="28">
                  <c:v>37.801538627240689</c:v>
                </c:pt>
                <c:pt idx="29">
                  <c:v>38.79397899001691</c:v>
                </c:pt>
                <c:pt idx="30">
                  <c:v>39.512272062674313</c:v>
                </c:pt>
                <c:pt idx="31">
                  <c:v>40.143307120256992</c:v>
                </c:pt>
                <c:pt idx="32">
                  <c:v>41.093668176546132</c:v>
                </c:pt>
                <c:pt idx="33">
                  <c:v>42.076346620920091</c:v>
                </c:pt>
                <c:pt idx="34">
                  <c:v>43.249946376235386</c:v>
                </c:pt>
                <c:pt idx="35">
                  <c:v>44.427530623548833</c:v>
                </c:pt>
                <c:pt idx="36">
                  <c:v>45.479603262814933</c:v>
                </c:pt>
                <c:pt idx="37">
                  <c:v>46.421391324659041</c:v>
                </c:pt>
                <c:pt idx="38">
                  <c:v>47.056306444064418</c:v>
                </c:pt>
                <c:pt idx="39">
                  <c:v>47.660735245270374</c:v>
                </c:pt>
                <c:pt idx="40">
                  <c:v>48.240439218301177</c:v>
                </c:pt>
                <c:pt idx="41">
                  <c:v>49.253084878520085</c:v>
                </c:pt>
                <c:pt idx="42">
                  <c:v>50.344522958391337</c:v>
                </c:pt>
                <c:pt idx="43">
                  <c:v>51.628357171369771</c:v>
                </c:pt>
                <c:pt idx="44">
                  <c:v>52.806630247242978</c:v>
                </c:pt>
                <c:pt idx="45">
                  <c:v>53.242307488857463</c:v>
                </c:pt>
                <c:pt idx="46">
                  <c:v>53.626972974845671</c:v>
                </c:pt>
                <c:pt idx="47">
                  <c:v>54.159701129389774</c:v>
                </c:pt>
                <c:pt idx="48">
                  <c:v>54.894385422721115</c:v>
                </c:pt>
                <c:pt idx="49">
                  <c:v>56.687774882631459</c:v>
                </c:pt>
                <c:pt idx="50">
                  <c:v>58.534241816951081</c:v>
                </c:pt>
                <c:pt idx="51">
                  <c:v>59.758902572365557</c:v>
                </c:pt>
                <c:pt idx="52">
                  <c:v>60.610553608642761</c:v>
                </c:pt>
                <c:pt idx="53">
                  <c:v>60.644782757582931</c:v>
                </c:pt>
                <c:pt idx="54">
                  <c:v>60.644782757582931</c:v>
                </c:pt>
                <c:pt idx="55">
                  <c:v>60.644782757582931</c:v>
                </c:pt>
                <c:pt idx="56">
                  <c:v>60.644782757582931</c:v>
                </c:pt>
                <c:pt idx="57">
                  <c:v>60.644782757582931</c:v>
                </c:pt>
                <c:pt idx="58">
                  <c:v>60.644782757582931</c:v>
                </c:pt>
                <c:pt idx="59">
                  <c:v>60.644782757582931</c:v>
                </c:pt>
                <c:pt idx="60">
                  <c:v>60.644782757582931</c:v>
                </c:pt>
                <c:pt idx="61">
                  <c:v>60.644782757582931</c:v>
                </c:pt>
                <c:pt idx="62">
                  <c:v>60.644782757582931</c:v>
                </c:pt>
                <c:pt idx="63">
                  <c:v>60.644782757582931</c:v>
                </c:pt>
                <c:pt idx="64">
                  <c:v>60.644782757582931</c:v>
                </c:pt>
                <c:pt idx="65">
                  <c:v>60.644782757582931</c:v>
                </c:pt>
                <c:pt idx="66">
                  <c:v>60.88983277767808</c:v>
                </c:pt>
                <c:pt idx="67">
                  <c:v>61.166386997088111</c:v>
                </c:pt>
                <c:pt idx="68">
                  <c:v>61.23556868045759</c:v>
                </c:pt>
                <c:pt idx="69">
                  <c:v>61.23556868045759</c:v>
                </c:pt>
                <c:pt idx="70">
                  <c:v>61.23556868045759</c:v>
                </c:pt>
                <c:pt idx="71">
                  <c:v>61.23556868045759</c:v>
                </c:pt>
                <c:pt idx="72">
                  <c:v>61.23556868045759</c:v>
                </c:pt>
                <c:pt idx="73">
                  <c:v>61.23556868045759</c:v>
                </c:pt>
                <c:pt idx="74">
                  <c:v>61.23556868045759</c:v>
                </c:pt>
                <c:pt idx="75">
                  <c:v>61.23556868045759</c:v>
                </c:pt>
                <c:pt idx="76">
                  <c:v>61.23556868045759</c:v>
                </c:pt>
                <c:pt idx="77">
                  <c:v>61.413369075662047</c:v>
                </c:pt>
                <c:pt idx="78">
                  <c:v>61.595327736133058</c:v>
                </c:pt>
                <c:pt idx="79">
                  <c:v>61.763758493991674</c:v>
                </c:pt>
                <c:pt idx="80">
                  <c:v>61.922521933241853</c:v>
                </c:pt>
              </c:numCache>
            </c:numRef>
          </c:val>
          <c:smooth val="0"/>
        </c:ser>
        <c:ser>
          <c:idx val="0"/>
          <c:order val="2"/>
          <c:tx>
            <c:strRef>
              <c:f>'Fig 1.22'!$B$8</c:f>
              <c:strCache>
                <c:ptCount val="1"/>
                <c:pt idx="0">
                  <c:v>Taux d'emploi (femmes)</c:v>
                </c:pt>
              </c:strCache>
            </c:strRef>
          </c:tx>
          <c:spPr>
            <a:ln w="25400">
              <a:solidFill>
                <a:schemeClr val="tx1"/>
              </a:solidFill>
            </a:ln>
          </c:spPr>
          <c:marker>
            <c:symbol val="triangle"/>
            <c:size val="4"/>
            <c:spPr>
              <a:solidFill>
                <a:schemeClr val="bg1"/>
              </a:solidFill>
              <a:ln>
                <a:solidFill>
                  <a:schemeClr val="tx1"/>
                </a:solidFill>
              </a:ln>
            </c:spPr>
          </c:marker>
          <c:cat>
            <c:numRef>
              <c:f>'Fig 1.22'!$R$7:$CT$7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1.22'!$R$8:$CT$8</c:f>
              <c:numCache>
                <c:formatCode>#,##0.0</c:formatCode>
                <c:ptCount val="81"/>
                <c:pt idx="0">
                  <c:v>13</c:v>
                </c:pt>
                <c:pt idx="1">
                  <c:v>12.1</c:v>
                </c:pt>
                <c:pt idx="2">
                  <c:v>11.5</c:v>
                </c:pt>
                <c:pt idx="3">
                  <c:v>11.2</c:v>
                </c:pt>
                <c:pt idx="4">
                  <c:v>11.4</c:v>
                </c:pt>
                <c:pt idx="5">
                  <c:v>10.3</c:v>
                </c:pt>
                <c:pt idx="6">
                  <c:v>11.5</c:v>
                </c:pt>
                <c:pt idx="7">
                  <c:v>10.6</c:v>
                </c:pt>
                <c:pt idx="8">
                  <c:v>10.5</c:v>
                </c:pt>
                <c:pt idx="9">
                  <c:v>10.6</c:v>
                </c:pt>
                <c:pt idx="10">
                  <c:v>10.1</c:v>
                </c:pt>
                <c:pt idx="11">
                  <c:v>9.3000000000000007</c:v>
                </c:pt>
                <c:pt idx="12">
                  <c:v>11.1</c:v>
                </c:pt>
                <c:pt idx="13">
                  <c:v>12.4</c:v>
                </c:pt>
                <c:pt idx="14">
                  <c:v>12.4</c:v>
                </c:pt>
                <c:pt idx="15">
                  <c:v>12.9</c:v>
                </c:pt>
                <c:pt idx="16">
                  <c:v>13.6</c:v>
                </c:pt>
                <c:pt idx="17">
                  <c:v>14.8</c:v>
                </c:pt>
                <c:pt idx="18">
                  <c:v>14.4</c:v>
                </c:pt>
                <c:pt idx="19">
                  <c:v>15</c:v>
                </c:pt>
                <c:pt idx="20">
                  <c:v>16.600000000000001</c:v>
                </c:pt>
                <c:pt idx="21">
                  <c:v>17.2</c:v>
                </c:pt>
                <c:pt idx="22">
                  <c:v>19.7</c:v>
                </c:pt>
                <c:pt idx="23">
                  <c:v>21.9</c:v>
                </c:pt>
                <c:pt idx="24">
                  <c:v>24.9</c:v>
                </c:pt>
                <c:pt idx="25">
                  <c:v>27.3</c:v>
                </c:pt>
                <c:pt idx="26">
                  <c:v>28.4</c:v>
                </c:pt>
              </c:numCache>
            </c:numRef>
          </c:val>
          <c:smooth val="0"/>
        </c:ser>
        <c:ser>
          <c:idx val="3"/>
          <c:order val="3"/>
          <c:tx>
            <c:strRef>
              <c:f>'Fig 1.22'!$B$12</c:f>
              <c:strCache>
                <c:ptCount val="1"/>
                <c:pt idx="0">
                  <c:v>Taux d'activité (hommes)</c:v>
                </c:pt>
              </c:strCache>
            </c:strRef>
          </c:tx>
          <c:spPr>
            <a:ln w="19050">
              <a:solidFill>
                <a:schemeClr val="bg1">
                  <a:lumMod val="50000"/>
                </a:schemeClr>
              </a:solidFill>
              <a:prstDash val="dash"/>
            </a:ln>
          </c:spPr>
          <c:marker>
            <c:symbol val="star"/>
            <c:size val="7"/>
            <c:spPr>
              <a:noFill/>
              <a:ln>
                <a:solidFill>
                  <a:schemeClr val="bg1">
                    <a:lumMod val="50000"/>
                  </a:schemeClr>
                </a:solidFill>
              </a:ln>
            </c:spPr>
          </c:marker>
          <c:cat>
            <c:numRef>
              <c:f>'Fig 1.22'!$R$7:$CT$7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1.22'!$R$12:$CT$12</c:f>
              <c:numCache>
                <c:formatCode>#,##0.0</c:formatCode>
                <c:ptCount val="81"/>
                <c:pt idx="0">
                  <c:v>17.600000000000001</c:v>
                </c:pt>
                <c:pt idx="1">
                  <c:v>14.7</c:v>
                </c:pt>
                <c:pt idx="2">
                  <c:v>13.9</c:v>
                </c:pt>
                <c:pt idx="3">
                  <c:v>13.4</c:v>
                </c:pt>
                <c:pt idx="4">
                  <c:v>12.9</c:v>
                </c:pt>
                <c:pt idx="5">
                  <c:v>11.2</c:v>
                </c:pt>
                <c:pt idx="6">
                  <c:v>11.4</c:v>
                </c:pt>
                <c:pt idx="7">
                  <c:v>11.4</c:v>
                </c:pt>
                <c:pt idx="8">
                  <c:v>10.9</c:v>
                </c:pt>
                <c:pt idx="9">
                  <c:v>11.9</c:v>
                </c:pt>
                <c:pt idx="10">
                  <c:v>11.1</c:v>
                </c:pt>
                <c:pt idx="11">
                  <c:v>11</c:v>
                </c:pt>
                <c:pt idx="12">
                  <c:v>12.5</c:v>
                </c:pt>
                <c:pt idx="13">
                  <c:v>14.8</c:v>
                </c:pt>
                <c:pt idx="14">
                  <c:v>15.1</c:v>
                </c:pt>
                <c:pt idx="15">
                  <c:v>15.4</c:v>
                </c:pt>
                <c:pt idx="16">
                  <c:v>15.9</c:v>
                </c:pt>
                <c:pt idx="17">
                  <c:v>17.3</c:v>
                </c:pt>
                <c:pt idx="18">
                  <c:v>18.899999999999999</c:v>
                </c:pt>
                <c:pt idx="19">
                  <c:v>20.100000000000001</c:v>
                </c:pt>
                <c:pt idx="20">
                  <c:v>20</c:v>
                </c:pt>
                <c:pt idx="21">
                  <c:v>21.1</c:v>
                </c:pt>
                <c:pt idx="22">
                  <c:v>24.7</c:v>
                </c:pt>
                <c:pt idx="23">
                  <c:v>26.5</c:v>
                </c:pt>
                <c:pt idx="24">
                  <c:v>27.3</c:v>
                </c:pt>
                <c:pt idx="25">
                  <c:v>30.2</c:v>
                </c:pt>
                <c:pt idx="26">
                  <c:v>30.5</c:v>
                </c:pt>
              </c:numCache>
            </c:numRef>
          </c:val>
          <c:smooth val="0"/>
        </c:ser>
        <c:ser>
          <c:idx val="5"/>
          <c:order val="4"/>
          <c:tx>
            <c:strRef>
              <c:f>'Fig 1.22'!$B$13</c:f>
              <c:strCache>
                <c:ptCount val="1"/>
                <c:pt idx="0">
                  <c:v>Taux d'activité projeté (hommes)</c:v>
                </c:pt>
              </c:strCache>
            </c:strRef>
          </c:tx>
          <c:spPr>
            <a:ln w="22225">
              <a:solidFill>
                <a:schemeClr val="bg1">
                  <a:lumMod val="50000"/>
                </a:schemeClr>
              </a:solidFill>
              <a:prstDash val="sysDash"/>
            </a:ln>
          </c:spPr>
          <c:marker>
            <c:symbol val="circle"/>
            <c:size val="4"/>
            <c:spPr>
              <a:solidFill>
                <a:schemeClr val="bg1"/>
              </a:solidFill>
              <a:ln>
                <a:solidFill>
                  <a:schemeClr val="bg1">
                    <a:lumMod val="50000"/>
                  </a:schemeClr>
                </a:solidFill>
              </a:ln>
            </c:spPr>
          </c:marker>
          <c:cat>
            <c:numRef>
              <c:f>'Fig 1.22'!$R$7:$CT$7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1.22'!$R$13:$CT$13</c:f>
              <c:numCache>
                <c:formatCode>#,##0.0</c:formatCode>
                <c:ptCount val="81"/>
                <c:pt idx="0">
                  <c:v>17.167399999999997</c:v>
                </c:pt>
                <c:pt idx="1">
                  <c:v>15.938607158004817</c:v>
                </c:pt>
                <c:pt idx="2">
                  <c:v>14.62416399978911</c:v>
                </c:pt>
                <c:pt idx="3">
                  <c:v>13.323040855152744</c:v>
                </c:pt>
                <c:pt idx="4">
                  <c:v>12.656838357798218</c:v>
                </c:pt>
                <c:pt idx="5">
                  <c:v>12.153503299209246</c:v>
                </c:pt>
                <c:pt idx="6">
                  <c:v>11.649966422232708</c:v>
                </c:pt>
                <c:pt idx="7">
                  <c:v>11.437653478513543</c:v>
                </c:pt>
                <c:pt idx="8">
                  <c:v>11.414242545555917</c:v>
                </c:pt>
                <c:pt idx="9">
                  <c:v>11.34804611443435</c:v>
                </c:pt>
                <c:pt idx="10">
                  <c:v>11.576302710771211</c:v>
                </c:pt>
                <c:pt idx="11">
                  <c:v>12.373081704880775</c:v>
                </c:pt>
                <c:pt idx="12">
                  <c:v>13.017487816378207</c:v>
                </c:pt>
                <c:pt idx="13">
                  <c:v>13.886114156461177</c:v>
                </c:pt>
                <c:pt idx="14">
                  <c:v>14.864327880992349</c:v>
                </c:pt>
                <c:pt idx="15">
                  <c:v>15.840927058422997</c:v>
                </c:pt>
                <c:pt idx="16">
                  <c:v>16.665556990016636</c:v>
                </c:pt>
                <c:pt idx="17">
                  <c:v>17.67686893010859</c:v>
                </c:pt>
                <c:pt idx="18">
                  <c:v>18.616131705839575</c:v>
                </c:pt>
                <c:pt idx="19">
                  <c:v>19.663770955693366</c:v>
                </c:pt>
                <c:pt idx="20">
                  <c:v>21.148952469789691</c:v>
                </c:pt>
                <c:pt idx="21">
                  <c:v>22.685194035940153</c:v>
                </c:pt>
                <c:pt idx="22">
                  <c:v>24.140708247064314</c:v>
                </c:pt>
                <c:pt idx="23">
                  <c:v>26.196430342809009</c:v>
                </c:pt>
                <c:pt idx="24">
                  <c:v>28.150053647534644</c:v>
                </c:pt>
                <c:pt idx="25">
                  <c:v>30.628342796247626</c:v>
                </c:pt>
                <c:pt idx="26">
                  <c:v>33.087300245864469</c:v>
                </c:pt>
                <c:pt idx="27">
                  <c:v>35.541712723387036</c:v>
                </c:pt>
                <c:pt idx="28">
                  <c:v>37.948526705353956</c:v>
                </c:pt>
                <c:pt idx="29">
                  <c:v>40.063119152420896</c:v>
                </c:pt>
                <c:pt idx="30">
                  <c:v>41.391999997994148</c:v>
                </c:pt>
                <c:pt idx="31">
                  <c:v>42.404503317756323</c:v>
                </c:pt>
                <c:pt idx="32">
                  <c:v>42.840734648508729</c:v>
                </c:pt>
                <c:pt idx="33">
                  <c:v>43.308897314382719</c:v>
                </c:pt>
                <c:pt idx="34">
                  <c:v>44.560884744117075</c:v>
                </c:pt>
                <c:pt idx="35">
                  <c:v>46.092260845033366</c:v>
                </c:pt>
                <c:pt idx="36">
                  <c:v>48.162338260747561</c:v>
                </c:pt>
                <c:pt idx="37">
                  <c:v>50.373408832114791</c:v>
                </c:pt>
                <c:pt idx="38">
                  <c:v>52.443057995517862</c:v>
                </c:pt>
                <c:pt idx="39">
                  <c:v>54.426858365625137</c:v>
                </c:pt>
                <c:pt idx="40">
                  <c:v>56.08203637725704</c:v>
                </c:pt>
                <c:pt idx="41">
                  <c:v>57.513903980721565</c:v>
                </c:pt>
                <c:pt idx="42">
                  <c:v>58.831773352020804</c:v>
                </c:pt>
                <c:pt idx="43">
                  <c:v>60.087655168007288</c:v>
                </c:pt>
                <c:pt idx="44">
                  <c:v>61.340625534681948</c:v>
                </c:pt>
                <c:pt idx="45">
                  <c:v>62.974880495141363</c:v>
                </c:pt>
                <c:pt idx="46">
                  <c:v>64.585200270799717</c:v>
                </c:pt>
                <c:pt idx="47">
                  <c:v>65.97316003022398</c:v>
                </c:pt>
                <c:pt idx="48">
                  <c:v>67.131671232916105</c:v>
                </c:pt>
                <c:pt idx="49">
                  <c:v>67.558087832490131</c:v>
                </c:pt>
                <c:pt idx="50">
                  <c:v>67.655361590166663</c:v>
                </c:pt>
                <c:pt idx="51">
                  <c:v>67.655361590166663</c:v>
                </c:pt>
                <c:pt idx="52">
                  <c:v>67.655361590166663</c:v>
                </c:pt>
                <c:pt idx="53">
                  <c:v>67.655361590166663</c:v>
                </c:pt>
                <c:pt idx="54">
                  <c:v>67.655361590166663</c:v>
                </c:pt>
                <c:pt idx="55">
                  <c:v>67.655361590166663</c:v>
                </c:pt>
                <c:pt idx="56">
                  <c:v>68.091830989981176</c:v>
                </c:pt>
                <c:pt idx="57">
                  <c:v>68.550824087308158</c:v>
                </c:pt>
                <c:pt idx="58">
                  <c:v>68.915609378410565</c:v>
                </c:pt>
                <c:pt idx="59">
                  <c:v>69.156387179737337</c:v>
                </c:pt>
                <c:pt idx="60">
                  <c:v>69.156387179737337</c:v>
                </c:pt>
                <c:pt idx="61">
                  <c:v>69.156387179737337</c:v>
                </c:pt>
                <c:pt idx="62">
                  <c:v>69.156387179737337</c:v>
                </c:pt>
                <c:pt idx="63">
                  <c:v>69.156387179737337</c:v>
                </c:pt>
                <c:pt idx="64">
                  <c:v>69.156387179737337</c:v>
                </c:pt>
                <c:pt idx="65">
                  <c:v>69.156387179737337</c:v>
                </c:pt>
                <c:pt idx="66">
                  <c:v>69.156387179737337</c:v>
                </c:pt>
                <c:pt idx="67">
                  <c:v>69.156387179737337</c:v>
                </c:pt>
                <c:pt idx="68">
                  <c:v>69.321908524420834</c:v>
                </c:pt>
                <c:pt idx="69">
                  <c:v>69.998582156444755</c:v>
                </c:pt>
                <c:pt idx="70">
                  <c:v>70.773449217611116</c:v>
                </c:pt>
                <c:pt idx="71">
                  <c:v>70.867822275845512</c:v>
                </c:pt>
                <c:pt idx="72">
                  <c:v>70.882724019648876</c:v>
                </c:pt>
                <c:pt idx="73">
                  <c:v>70.882724019648876</c:v>
                </c:pt>
                <c:pt idx="74">
                  <c:v>70.882724019648876</c:v>
                </c:pt>
                <c:pt idx="75">
                  <c:v>70.882724019648876</c:v>
                </c:pt>
                <c:pt idx="76">
                  <c:v>70.882724019648876</c:v>
                </c:pt>
                <c:pt idx="77">
                  <c:v>70.882724019648876</c:v>
                </c:pt>
                <c:pt idx="78">
                  <c:v>70.882724019648876</c:v>
                </c:pt>
                <c:pt idx="79">
                  <c:v>70.882724019648876</c:v>
                </c:pt>
                <c:pt idx="80">
                  <c:v>70.882724019648876</c:v>
                </c:pt>
              </c:numCache>
            </c:numRef>
          </c:val>
          <c:smooth val="0"/>
        </c:ser>
        <c:ser>
          <c:idx val="1"/>
          <c:order val="5"/>
          <c:tx>
            <c:strRef>
              <c:f>'Fig 1.22'!$B$9</c:f>
              <c:strCache>
                <c:ptCount val="1"/>
                <c:pt idx="0">
                  <c:v>Taux d'emploi (hommes)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1.22'!$R$7:$CT$7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1.22'!$R$9:$CT$9</c:f>
              <c:numCache>
                <c:formatCode>#,##0.0</c:formatCode>
                <c:ptCount val="81"/>
                <c:pt idx="0">
                  <c:v>17.3</c:v>
                </c:pt>
                <c:pt idx="1">
                  <c:v>14.5</c:v>
                </c:pt>
                <c:pt idx="2">
                  <c:v>13.5</c:v>
                </c:pt>
                <c:pt idx="3">
                  <c:v>13.2</c:v>
                </c:pt>
                <c:pt idx="4">
                  <c:v>12.6</c:v>
                </c:pt>
                <c:pt idx="5">
                  <c:v>10.9</c:v>
                </c:pt>
                <c:pt idx="6">
                  <c:v>11.1</c:v>
                </c:pt>
                <c:pt idx="7">
                  <c:v>11.1</c:v>
                </c:pt>
                <c:pt idx="8">
                  <c:v>10.5</c:v>
                </c:pt>
                <c:pt idx="9">
                  <c:v>11.5</c:v>
                </c:pt>
                <c:pt idx="10">
                  <c:v>10.7</c:v>
                </c:pt>
                <c:pt idx="11">
                  <c:v>10.8</c:v>
                </c:pt>
                <c:pt idx="12">
                  <c:v>12.2</c:v>
                </c:pt>
                <c:pt idx="13">
                  <c:v>14.5</c:v>
                </c:pt>
                <c:pt idx="14">
                  <c:v>14.7</c:v>
                </c:pt>
                <c:pt idx="15">
                  <c:v>14.8</c:v>
                </c:pt>
                <c:pt idx="16">
                  <c:v>15.2</c:v>
                </c:pt>
                <c:pt idx="17">
                  <c:v>16.600000000000001</c:v>
                </c:pt>
                <c:pt idx="18">
                  <c:v>18.2</c:v>
                </c:pt>
                <c:pt idx="19">
                  <c:v>18.899999999999999</c:v>
                </c:pt>
                <c:pt idx="20">
                  <c:v>19.100000000000001</c:v>
                </c:pt>
                <c:pt idx="21">
                  <c:v>20.2</c:v>
                </c:pt>
                <c:pt idx="22">
                  <c:v>23.5</c:v>
                </c:pt>
                <c:pt idx="23">
                  <c:v>24.9</c:v>
                </c:pt>
                <c:pt idx="24">
                  <c:v>25.4</c:v>
                </c:pt>
                <c:pt idx="25">
                  <c:v>27.6</c:v>
                </c:pt>
                <c:pt idx="26">
                  <c:v>27.7</c:v>
                </c:pt>
              </c:numCache>
            </c:numRef>
          </c:val>
          <c:smooth val="0"/>
        </c:ser>
        <c:dLbls>
          <c:showLegendKey val="0"/>
          <c:showVal val="0"/>
          <c:showCatName val="0"/>
          <c:showSerName val="0"/>
          <c:showPercent val="0"/>
          <c:showBubbleSize val="0"/>
        </c:dLbls>
        <c:marker val="1"/>
        <c:smooth val="0"/>
        <c:axId val="114617728"/>
        <c:axId val="114764416"/>
      </c:lineChart>
      <c:catAx>
        <c:axId val="114617728"/>
        <c:scaling>
          <c:orientation val="minMax"/>
        </c:scaling>
        <c:delete val="0"/>
        <c:axPos val="b"/>
        <c:title>
          <c:tx>
            <c:rich>
              <a:bodyPr/>
              <a:lstStyle/>
              <a:p>
                <a:pPr>
                  <a:defRPr/>
                </a:pPr>
                <a:r>
                  <a:rPr lang="en-US"/>
                  <a:t>année</a:t>
                </a:r>
              </a:p>
            </c:rich>
          </c:tx>
          <c:layout>
            <c:manualLayout>
              <c:xMode val="edge"/>
              <c:yMode val="edge"/>
              <c:x val="0.88830717588872743"/>
              <c:y val="0.64793943526946862"/>
            </c:manualLayout>
          </c:layout>
          <c:overlay val="0"/>
        </c:title>
        <c:numFmt formatCode="General" sourceLinked="1"/>
        <c:majorTickMark val="out"/>
        <c:minorTickMark val="none"/>
        <c:tickLblPos val="nextTo"/>
        <c:txPr>
          <a:bodyPr rot="-5400000" vert="horz"/>
          <a:lstStyle/>
          <a:p>
            <a:pPr>
              <a:defRPr sz="1000"/>
            </a:pPr>
            <a:endParaRPr lang="fr-FR"/>
          </a:p>
        </c:txPr>
        <c:crossAx val="114764416"/>
        <c:crosses val="autoZero"/>
        <c:auto val="1"/>
        <c:lblAlgn val="ctr"/>
        <c:lblOffset val="100"/>
        <c:tickLblSkip val="4"/>
        <c:noMultiLvlLbl val="0"/>
      </c:catAx>
      <c:valAx>
        <c:axId val="114764416"/>
        <c:scaling>
          <c:orientation val="minMax"/>
          <c:max val="75"/>
          <c:min val="0"/>
        </c:scaling>
        <c:delete val="0"/>
        <c:axPos val="l"/>
        <c:majorGridlines/>
        <c:title>
          <c:tx>
            <c:rich>
              <a:bodyPr rot="-5400000" vert="horz"/>
              <a:lstStyle/>
              <a:p>
                <a:pPr>
                  <a:defRPr/>
                </a:pPr>
                <a:r>
                  <a:rPr lang="fr-FR"/>
                  <a:t>en % des 60-64 ans</a:t>
                </a:r>
              </a:p>
            </c:rich>
          </c:tx>
          <c:layout>
            <c:manualLayout>
              <c:xMode val="edge"/>
              <c:yMode val="edge"/>
              <c:x val="1.4155551984573357E-2"/>
              <c:y val="0.20574178946640212"/>
            </c:manualLayout>
          </c:layout>
          <c:overlay val="0"/>
        </c:title>
        <c:numFmt formatCode="#,##0" sourceLinked="0"/>
        <c:majorTickMark val="out"/>
        <c:minorTickMark val="none"/>
        <c:tickLblPos val="nextTo"/>
        <c:crossAx val="114617728"/>
        <c:crosses val="autoZero"/>
        <c:crossBetween val="between"/>
        <c:majorUnit val="5"/>
      </c:valAx>
    </c:plotArea>
    <c:legend>
      <c:legendPos val="b"/>
      <c:layout>
        <c:manualLayout>
          <c:xMode val="edge"/>
          <c:yMode val="edge"/>
          <c:x val="1.8018018018018021E-2"/>
          <c:y val="0.87150947312242488"/>
          <c:w val="0.96859642544681912"/>
          <c:h val="0.12849052687757584"/>
        </c:manualLayout>
      </c:layout>
      <c:overlay val="0"/>
      <c:txPr>
        <a:bodyPr/>
        <a:lstStyle/>
        <a:p>
          <a:pPr>
            <a:defRPr sz="800"/>
          </a:pPr>
          <a:endParaRPr lang="fr-FR"/>
        </a:p>
      </c:txPr>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27210297343003"/>
          <c:y val="3.0754834575443993E-2"/>
          <c:w val="0.87080070470643223"/>
          <c:h val="0.70573667711598764"/>
        </c:manualLayout>
      </c:layout>
      <c:lineChart>
        <c:grouping val="standard"/>
        <c:varyColors val="0"/>
        <c:ser>
          <c:idx val="3"/>
          <c:order val="0"/>
          <c:tx>
            <c:strRef>
              <c:f>'Fig 1.22'!$B$53</c:f>
              <c:strCache>
                <c:ptCount val="1"/>
                <c:pt idx="0">
                  <c:v>Taux d'emploi observé</c:v>
                </c:pt>
              </c:strCache>
            </c:strRef>
          </c:tx>
          <c:spPr>
            <a:ln w="22225">
              <a:solidFill>
                <a:schemeClr val="tx1"/>
              </a:solidFill>
            </a:ln>
          </c:spPr>
          <c:marker>
            <c:symbol val="circle"/>
            <c:size val="5"/>
            <c:spPr>
              <a:solidFill>
                <a:schemeClr val="bg1"/>
              </a:solidFill>
              <a:ln>
                <a:solidFill>
                  <a:schemeClr val="tx1"/>
                </a:solidFill>
              </a:ln>
            </c:spPr>
          </c:marker>
          <c:cat>
            <c:numRef>
              <c:f>'Fig 1.22'!$R$52:$CT$52</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1.22'!$R$53:$CT$53</c:f>
              <c:numCache>
                <c:formatCode>#,##0.0</c:formatCode>
                <c:ptCount val="81"/>
                <c:pt idx="0">
                  <c:v>4.7</c:v>
                </c:pt>
                <c:pt idx="1">
                  <c:v>4.4000000000000004</c:v>
                </c:pt>
                <c:pt idx="2">
                  <c:v>4.3</c:v>
                </c:pt>
                <c:pt idx="3">
                  <c:v>4.5</c:v>
                </c:pt>
                <c:pt idx="4">
                  <c:v>4.0999999999999996</c:v>
                </c:pt>
                <c:pt idx="5">
                  <c:v>3.9</c:v>
                </c:pt>
                <c:pt idx="6">
                  <c:v>4</c:v>
                </c:pt>
                <c:pt idx="7">
                  <c:v>3.5</c:v>
                </c:pt>
                <c:pt idx="8">
                  <c:v>3.2</c:v>
                </c:pt>
                <c:pt idx="9">
                  <c:v>3</c:v>
                </c:pt>
                <c:pt idx="10">
                  <c:v>2.9</c:v>
                </c:pt>
                <c:pt idx="11">
                  <c:v>2.9</c:v>
                </c:pt>
                <c:pt idx="12">
                  <c:v>2.9</c:v>
                </c:pt>
                <c:pt idx="13">
                  <c:v>2.6</c:v>
                </c:pt>
                <c:pt idx="14">
                  <c:v>2.9</c:v>
                </c:pt>
                <c:pt idx="15">
                  <c:v>2.8</c:v>
                </c:pt>
                <c:pt idx="16">
                  <c:v>2.4</c:v>
                </c:pt>
                <c:pt idx="17">
                  <c:v>3.2</c:v>
                </c:pt>
                <c:pt idx="18">
                  <c:v>3.6</c:v>
                </c:pt>
                <c:pt idx="19">
                  <c:v>3.7</c:v>
                </c:pt>
                <c:pt idx="20">
                  <c:v>4</c:v>
                </c:pt>
                <c:pt idx="21">
                  <c:v>5.2</c:v>
                </c:pt>
                <c:pt idx="22">
                  <c:v>5.9</c:v>
                </c:pt>
                <c:pt idx="23">
                  <c:v>5.6</c:v>
                </c:pt>
                <c:pt idx="24">
                  <c:v>5.6</c:v>
                </c:pt>
                <c:pt idx="25">
                  <c:v>5.9</c:v>
                </c:pt>
                <c:pt idx="26" formatCode="0.0">
                  <c:v>6.3</c:v>
                </c:pt>
              </c:numCache>
            </c:numRef>
          </c:val>
          <c:smooth val="0"/>
        </c:ser>
        <c:ser>
          <c:idx val="5"/>
          <c:order val="1"/>
          <c:tx>
            <c:strRef>
              <c:f>'Fig 1.22'!$B$54</c:f>
              <c:strCache>
                <c:ptCount val="1"/>
                <c:pt idx="0">
                  <c:v>Taux d'activité observé</c:v>
                </c:pt>
              </c:strCache>
            </c:strRef>
          </c:tx>
          <c:spPr>
            <a:ln w="22225">
              <a:solidFill>
                <a:schemeClr val="tx1"/>
              </a:solidFill>
            </a:ln>
          </c:spPr>
          <c:marker>
            <c:symbol val="diamond"/>
            <c:size val="5"/>
            <c:spPr>
              <a:solidFill>
                <a:schemeClr val="bg1">
                  <a:lumMod val="50000"/>
                </a:schemeClr>
              </a:solidFill>
              <a:ln>
                <a:solidFill>
                  <a:schemeClr val="tx1"/>
                </a:solidFill>
              </a:ln>
            </c:spPr>
          </c:marker>
          <c:cat>
            <c:numRef>
              <c:f>'Fig 1.22'!$R$52:$CT$52</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1.22'!$R$54:$CT$54</c:f>
              <c:numCache>
                <c:formatCode>#,##0.0</c:formatCode>
                <c:ptCount val="81"/>
                <c:pt idx="0">
                  <c:v>4.7</c:v>
                </c:pt>
                <c:pt idx="1">
                  <c:v>4.5</c:v>
                </c:pt>
                <c:pt idx="2">
                  <c:v>4.4000000000000004</c:v>
                </c:pt>
                <c:pt idx="3">
                  <c:v>4.5</c:v>
                </c:pt>
                <c:pt idx="4">
                  <c:v>4.0999999999999996</c:v>
                </c:pt>
                <c:pt idx="5">
                  <c:v>3.9</c:v>
                </c:pt>
                <c:pt idx="6">
                  <c:v>4.0999999999999996</c:v>
                </c:pt>
                <c:pt idx="7">
                  <c:v>3.5</c:v>
                </c:pt>
                <c:pt idx="8">
                  <c:v>3.3</c:v>
                </c:pt>
                <c:pt idx="9">
                  <c:v>3</c:v>
                </c:pt>
                <c:pt idx="10">
                  <c:v>2.9</c:v>
                </c:pt>
                <c:pt idx="11">
                  <c:v>3</c:v>
                </c:pt>
                <c:pt idx="12">
                  <c:v>2.9</c:v>
                </c:pt>
                <c:pt idx="13">
                  <c:v>2.6</c:v>
                </c:pt>
                <c:pt idx="14">
                  <c:v>2.9</c:v>
                </c:pt>
                <c:pt idx="15">
                  <c:v>2.8</c:v>
                </c:pt>
                <c:pt idx="16">
                  <c:v>2.5</c:v>
                </c:pt>
                <c:pt idx="17">
                  <c:v>3.2</c:v>
                </c:pt>
                <c:pt idx="18">
                  <c:v>3.8</c:v>
                </c:pt>
                <c:pt idx="19">
                  <c:v>3.8</c:v>
                </c:pt>
                <c:pt idx="20">
                  <c:v>4.0999999999999996</c:v>
                </c:pt>
                <c:pt idx="21">
                  <c:v>5.2</c:v>
                </c:pt>
                <c:pt idx="22">
                  <c:v>6</c:v>
                </c:pt>
                <c:pt idx="23">
                  <c:v>5.8</c:v>
                </c:pt>
                <c:pt idx="24">
                  <c:v>5.8</c:v>
                </c:pt>
                <c:pt idx="25">
                  <c:v>6</c:v>
                </c:pt>
                <c:pt idx="26" formatCode="0.0">
                  <c:v>6.5</c:v>
                </c:pt>
              </c:numCache>
            </c:numRef>
          </c:val>
          <c:smooth val="0"/>
        </c:ser>
        <c:ser>
          <c:idx val="0"/>
          <c:order val="2"/>
          <c:tx>
            <c:strRef>
              <c:f>'Fig 1.22'!$B$55</c:f>
              <c:strCache>
                <c:ptCount val="1"/>
                <c:pt idx="0">
                  <c:v>Taux d'activité projeté</c:v>
                </c:pt>
              </c:strCache>
            </c:strRef>
          </c:tx>
          <c:spPr>
            <a:ln w="22225">
              <a:solidFill>
                <a:schemeClr val="tx1"/>
              </a:solidFill>
              <a:prstDash val="sysDash"/>
            </a:ln>
          </c:spPr>
          <c:marker>
            <c:symbol val="diamond"/>
            <c:size val="5"/>
            <c:spPr>
              <a:solidFill>
                <a:srgbClr val="B2B2B2"/>
              </a:solidFill>
              <a:ln>
                <a:solidFill>
                  <a:schemeClr val="tx1"/>
                </a:solidFill>
              </a:ln>
            </c:spPr>
          </c:marker>
          <c:val>
            <c:numRef>
              <c:f>'Fig 1.22'!$R$55:$CT$55</c:f>
              <c:numCache>
                <c:formatCode>#,##0.0</c:formatCode>
                <c:ptCount val="81"/>
                <c:pt idx="0">
                  <c:v>4.8346472008126407</c:v>
                </c:pt>
                <c:pt idx="1">
                  <c:v>4.708492542403504</c:v>
                </c:pt>
                <c:pt idx="2">
                  <c:v>4.4557535511970192</c:v>
                </c:pt>
                <c:pt idx="3">
                  <c:v>4.2858714598498358</c:v>
                </c:pt>
                <c:pt idx="4">
                  <c:v>4.2107488422148336</c:v>
                </c:pt>
                <c:pt idx="5">
                  <c:v>4.0268824083076442</c:v>
                </c:pt>
                <c:pt idx="6">
                  <c:v>3.7680639335940112</c:v>
                </c:pt>
                <c:pt idx="7">
                  <c:v>3.5628917683936647</c:v>
                </c:pt>
                <c:pt idx="8">
                  <c:v>3.3599516302336947</c:v>
                </c:pt>
                <c:pt idx="9">
                  <c:v>3.1281491731237603</c:v>
                </c:pt>
                <c:pt idx="10">
                  <c:v>3.0141428396237151</c:v>
                </c:pt>
                <c:pt idx="11">
                  <c:v>2.8860861899272146</c:v>
                </c:pt>
                <c:pt idx="12">
                  <c:v>2.8624760724088376</c:v>
                </c:pt>
                <c:pt idx="13">
                  <c:v>2.8397774525156465</c:v>
                </c:pt>
                <c:pt idx="14">
                  <c:v>2.7487910074594528</c:v>
                </c:pt>
                <c:pt idx="15">
                  <c:v>2.822447277043461</c:v>
                </c:pt>
                <c:pt idx="16">
                  <c:v>3.0529314196047213</c:v>
                </c:pt>
                <c:pt idx="17">
                  <c:v>3.2336406650111966</c:v>
                </c:pt>
                <c:pt idx="18">
                  <c:v>3.5004451707960089</c:v>
                </c:pt>
                <c:pt idx="19">
                  <c:v>4.0535066909709299</c:v>
                </c:pt>
                <c:pt idx="20">
                  <c:v>4.6049858649026589</c:v>
                </c:pt>
                <c:pt idx="21">
                  <c:v>5.0013251842311757</c:v>
                </c:pt>
                <c:pt idx="22">
                  <c:v>5.4053310663439076</c:v>
                </c:pt>
                <c:pt idx="23">
                  <c:v>5.7940002541445237</c:v>
                </c:pt>
                <c:pt idx="24">
                  <c:v>5.7590940770066794</c:v>
                </c:pt>
                <c:pt idx="25">
                  <c:v>5.757171402048483</c:v>
                </c:pt>
                <c:pt idx="26">
                  <c:v>5.8257831946264833</c:v>
                </c:pt>
                <c:pt idx="27">
                  <c:v>6.0464686114268034</c:v>
                </c:pt>
                <c:pt idx="28">
                  <c:v>6.6022033467441901</c:v>
                </c:pt>
                <c:pt idx="29">
                  <c:v>7.2704877252312059</c:v>
                </c:pt>
                <c:pt idx="30">
                  <c:v>7.8548520432460327</c:v>
                </c:pt>
                <c:pt idx="31">
                  <c:v>8.3811382840756128</c:v>
                </c:pt>
                <c:pt idx="32">
                  <c:v>8.7311485327595655</c:v>
                </c:pt>
                <c:pt idx="33">
                  <c:v>8.9817131191676918</c:v>
                </c:pt>
                <c:pt idx="34">
                  <c:v>9.0643501491434328</c:v>
                </c:pt>
                <c:pt idx="35">
                  <c:v>9.1069602649723365</c:v>
                </c:pt>
                <c:pt idx="36">
                  <c:v>9.1783702358813422</c:v>
                </c:pt>
                <c:pt idx="37">
                  <c:v>9.2848824123311537</c:v>
                </c:pt>
                <c:pt idx="38">
                  <c:v>9.5303206325228214</c:v>
                </c:pt>
                <c:pt idx="39">
                  <c:v>9.8469344562334999</c:v>
                </c:pt>
                <c:pt idx="40">
                  <c:v>10.280845333646543</c:v>
                </c:pt>
                <c:pt idx="41">
                  <c:v>10.683999801414226</c:v>
                </c:pt>
                <c:pt idx="42">
                  <c:v>11.11904876833259</c:v>
                </c:pt>
                <c:pt idx="43">
                  <c:v>11.646030890654497</c:v>
                </c:pt>
                <c:pt idx="44">
                  <c:v>12.176764905014011</c:v>
                </c:pt>
                <c:pt idx="45">
                  <c:v>12.647472839034698</c:v>
                </c:pt>
                <c:pt idx="46">
                  <c:v>13.064125510431111</c:v>
                </c:pt>
                <c:pt idx="47">
                  <c:v>13.352887453405689</c:v>
                </c:pt>
                <c:pt idx="48">
                  <c:v>13.588844921218282</c:v>
                </c:pt>
                <c:pt idx="49">
                  <c:v>13.721605693124623</c:v>
                </c:pt>
                <c:pt idx="50">
                  <c:v>13.87049119502063</c:v>
                </c:pt>
                <c:pt idx="51">
                  <c:v>14.258879075301243</c:v>
                </c:pt>
                <c:pt idx="52">
                  <c:v>14.708680590508727</c:v>
                </c:pt>
                <c:pt idx="53">
                  <c:v>15.206023534819691</c:v>
                </c:pt>
                <c:pt idx="54">
                  <c:v>15.662218101497986</c:v>
                </c:pt>
                <c:pt idx="55">
                  <c:v>16.009771299917087</c:v>
                </c:pt>
                <c:pt idx="56">
                  <c:v>16.007175149451768</c:v>
                </c:pt>
                <c:pt idx="57">
                  <c:v>16.003152448266373</c:v>
                </c:pt>
                <c:pt idx="58">
                  <c:v>16.00091170718887</c:v>
                </c:pt>
                <c:pt idx="59">
                  <c:v>15.999500847128134</c:v>
                </c:pt>
                <c:pt idx="60">
                  <c:v>15.999292466439096</c:v>
                </c:pt>
                <c:pt idx="61">
                  <c:v>16.001275625021961</c:v>
                </c:pt>
                <c:pt idx="62">
                  <c:v>16.004229094022786</c:v>
                </c:pt>
                <c:pt idx="63">
                  <c:v>16.00684385163861</c:v>
                </c:pt>
                <c:pt idx="64">
                  <c:v>16.010362772918953</c:v>
                </c:pt>
                <c:pt idx="65">
                  <c:v>16.015211825083426</c:v>
                </c:pt>
                <c:pt idx="66">
                  <c:v>16.020186189761137</c:v>
                </c:pt>
                <c:pt idx="67">
                  <c:v>16.025303479135999</c:v>
                </c:pt>
                <c:pt idx="68">
                  <c:v>16.029408215001119</c:v>
                </c:pt>
                <c:pt idx="69">
                  <c:v>16.032221902515779</c:v>
                </c:pt>
                <c:pt idx="70">
                  <c:v>16.032711037965388</c:v>
                </c:pt>
                <c:pt idx="71">
                  <c:v>16.05743879045496</c:v>
                </c:pt>
                <c:pt idx="72">
                  <c:v>16.072576279069661</c:v>
                </c:pt>
                <c:pt idx="73">
                  <c:v>16.109594011764266</c:v>
                </c:pt>
                <c:pt idx="74">
                  <c:v>16.131408581360546</c:v>
                </c:pt>
                <c:pt idx="75">
                  <c:v>16.136306967371258</c:v>
                </c:pt>
                <c:pt idx="76">
                  <c:v>16.139363170370615</c:v>
                </c:pt>
                <c:pt idx="77">
                  <c:v>16.141089207916892</c:v>
                </c:pt>
                <c:pt idx="78">
                  <c:v>16.143270438706342</c:v>
                </c:pt>
                <c:pt idx="79">
                  <c:v>16.144411371595062</c:v>
                </c:pt>
                <c:pt idx="80">
                  <c:v>16.145069473097141</c:v>
                </c:pt>
              </c:numCache>
            </c:numRef>
          </c:val>
          <c:smooth val="0"/>
        </c:ser>
        <c:dLbls>
          <c:showLegendKey val="0"/>
          <c:showVal val="0"/>
          <c:showCatName val="0"/>
          <c:showSerName val="0"/>
          <c:showPercent val="0"/>
          <c:showBubbleSize val="0"/>
        </c:dLbls>
        <c:marker val="1"/>
        <c:smooth val="0"/>
        <c:axId val="129808256"/>
        <c:axId val="129823104"/>
      </c:lineChart>
      <c:catAx>
        <c:axId val="129808256"/>
        <c:scaling>
          <c:orientation val="minMax"/>
        </c:scaling>
        <c:delete val="0"/>
        <c:axPos val="b"/>
        <c:title>
          <c:tx>
            <c:rich>
              <a:bodyPr/>
              <a:lstStyle/>
              <a:p>
                <a:pPr>
                  <a:defRPr/>
                </a:pPr>
                <a:r>
                  <a:rPr lang="fr-FR"/>
                  <a:t>année</a:t>
                </a:r>
              </a:p>
            </c:rich>
          </c:tx>
          <c:layout>
            <c:manualLayout>
              <c:xMode val="edge"/>
              <c:yMode val="edge"/>
              <c:x val="0.89597778017473839"/>
              <c:y val="0.65957640268429973"/>
            </c:manualLayout>
          </c:layout>
          <c:overlay val="0"/>
        </c:title>
        <c:numFmt formatCode="General" sourceLinked="1"/>
        <c:majorTickMark val="out"/>
        <c:minorTickMark val="none"/>
        <c:tickLblPos val="nextTo"/>
        <c:txPr>
          <a:bodyPr rot="-5400000" vert="horz"/>
          <a:lstStyle/>
          <a:p>
            <a:pPr>
              <a:defRPr/>
            </a:pPr>
            <a:endParaRPr lang="fr-FR"/>
          </a:p>
        </c:txPr>
        <c:crossAx val="129823104"/>
        <c:crosses val="autoZero"/>
        <c:auto val="1"/>
        <c:lblAlgn val="ctr"/>
        <c:lblOffset val="100"/>
        <c:tickLblSkip val="4"/>
        <c:noMultiLvlLbl val="0"/>
      </c:catAx>
      <c:valAx>
        <c:axId val="129823104"/>
        <c:scaling>
          <c:orientation val="minMax"/>
          <c:max val="30"/>
          <c:min val="0"/>
        </c:scaling>
        <c:delete val="0"/>
        <c:axPos val="l"/>
        <c:majorGridlines/>
        <c:title>
          <c:tx>
            <c:rich>
              <a:bodyPr rot="-5400000" vert="horz"/>
              <a:lstStyle/>
              <a:p>
                <a:pPr>
                  <a:defRPr/>
                </a:pPr>
                <a:r>
                  <a:rPr lang="en-US"/>
                  <a:t>en % des</a:t>
                </a:r>
                <a:r>
                  <a:rPr lang="en-US" baseline="0"/>
                  <a:t> 65-69 ans</a:t>
                </a:r>
                <a:endParaRPr lang="en-US"/>
              </a:p>
            </c:rich>
          </c:tx>
          <c:layout>
            <c:manualLayout>
              <c:xMode val="edge"/>
              <c:yMode val="edge"/>
              <c:x val="9.1416613463857488E-3"/>
              <c:y val="0.22827619914382991"/>
            </c:manualLayout>
          </c:layout>
          <c:overlay val="0"/>
        </c:title>
        <c:numFmt formatCode="#,##0" sourceLinked="0"/>
        <c:majorTickMark val="out"/>
        <c:minorTickMark val="none"/>
        <c:tickLblPos val="nextTo"/>
        <c:crossAx val="129808256"/>
        <c:crosses val="autoZero"/>
        <c:crossBetween val="between"/>
        <c:majorUnit val="5"/>
      </c:valAx>
    </c:plotArea>
    <c:legend>
      <c:legendPos val="b"/>
      <c:layout>
        <c:manualLayout>
          <c:xMode val="edge"/>
          <c:yMode val="edge"/>
          <c:x val="0.118051990076583"/>
          <c:y val="0.90380525988080762"/>
          <c:w val="0.86363319311113562"/>
          <c:h val="7.8661013431375451E-2"/>
        </c:manualLayout>
      </c:layout>
      <c:overlay val="0"/>
      <c:txPr>
        <a:bodyPr/>
        <a:lstStyle/>
        <a:p>
          <a:pPr>
            <a:defRPr sz="800"/>
          </a:pPr>
          <a:endParaRPr lang="fr-FR"/>
        </a:p>
      </c:txPr>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90126234220722"/>
          <c:y val="2.6521936488694095E-2"/>
          <c:w val="0.85471191101112365"/>
          <c:h val="0.69162806581610103"/>
        </c:manualLayout>
      </c:layout>
      <c:lineChart>
        <c:grouping val="standard"/>
        <c:varyColors val="0"/>
        <c:ser>
          <c:idx val="2"/>
          <c:order val="0"/>
          <c:tx>
            <c:strRef>
              <c:f>'Fig 1.22'!$B$59</c:f>
              <c:strCache>
                <c:ptCount val="1"/>
                <c:pt idx="0">
                  <c:v>Taux d'activité (femmes)</c:v>
                </c:pt>
              </c:strCache>
            </c:strRef>
          </c:tx>
          <c:spPr>
            <a:ln w="19050">
              <a:solidFill>
                <a:schemeClr val="tx1"/>
              </a:solidFill>
              <a:prstDash val="sysDash"/>
            </a:ln>
          </c:spPr>
          <c:marker>
            <c:symbol val="triangle"/>
            <c:size val="4"/>
            <c:spPr>
              <a:solidFill>
                <a:schemeClr val="tx1"/>
              </a:solidFill>
              <a:ln>
                <a:solidFill>
                  <a:schemeClr val="tx1"/>
                </a:solidFill>
              </a:ln>
            </c:spPr>
          </c:marker>
          <c:cat>
            <c:numRef>
              <c:f>'Fig 1.22'!$R$56:$CT$56</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1.22'!$R$59:$CT$59</c:f>
              <c:numCache>
                <c:formatCode>#,##0.0</c:formatCode>
                <c:ptCount val="81"/>
                <c:pt idx="0">
                  <c:v>3.1</c:v>
                </c:pt>
                <c:pt idx="1">
                  <c:v>2.8</c:v>
                </c:pt>
                <c:pt idx="2">
                  <c:v>2.6</c:v>
                </c:pt>
                <c:pt idx="3">
                  <c:v>3</c:v>
                </c:pt>
                <c:pt idx="4">
                  <c:v>3</c:v>
                </c:pt>
                <c:pt idx="5">
                  <c:v>2.7</c:v>
                </c:pt>
                <c:pt idx="6">
                  <c:v>2.9</c:v>
                </c:pt>
                <c:pt idx="7">
                  <c:v>2.2000000000000002</c:v>
                </c:pt>
                <c:pt idx="8">
                  <c:v>2.2000000000000002</c:v>
                </c:pt>
                <c:pt idx="9">
                  <c:v>1.9</c:v>
                </c:pt>
                <c:pt idx="10">
                  <c:v>1.9</c:v>
                </c:pt>
                <c:pt idx="11">
                  <c:v>2.2000000000000002</c:v>
                </c:pt>
                <c:pt idx="12">
                  <c:v>2</c:v>
                </c:pt>
                <c:pt idx="13">
                  <c:v>1.7</c:v>
                </c:pt>
                <c:pt idx="14">
                  <c:v>2</c:v>
                </c:pt>
                <c:pt idx="15">
                  <c:v>2.4</c:v>
                </c:pt>
                <c:pt idx="16">
                  <c:v>2</c:v>
                </c:pt>
                <c:pt idx="17">
                  <c:v>2.4</c:v>
                </c:pt>
                <c:pt idx="18">
                  <c:v>2.9</c:v>
                </c:pt>
                <c:pt idx="19">
                  <c:v>3</c:v>
                </c:pt>
                <c:pt idx="20">
                  <c:v>3.1</c:v>
                </c:pt>
                <c:pt idx="21">
                  <c:v>4.3</c:v>
                </c:pt>
                <c:pt idx="22">
                  <c:v>4.9000000000000004</c:v>
                </c:pt>
                <c:pt idx="23">
                  <c:v>4.5</c:v>
                </c:pt>
                <c:pt idx="24">
                  <c:v>4.4000000000000004</c:v>
                </c:pt>
                <c:pt idx="25">
                  <c:v>4.9000000000000004</c:v>
                </c:pt>
                <c:pt idx="26">
                  <c:v>5.0999999999999996</c:v>
                </c:pt>
              </c:numCache>
            </c:numRef>
          </c:val>
          <c:smooth val="0"/>
        </c:ser>
        <c:ser>
          <c:idx val="4"/>
          <c:order val="1"/>
          <c:tx>
            <c:strRef>
              <c:f>'Fig 1.22'!$B$60</c:f>
              <c:strCache>
                <c:ptCount val="1"/>
                <c:pt idx="0">
                  <c:v>Taux d'activité projeté (femmes)</c:v>
                </c:pt>
              </c:strCache>
            </c:strRef>
          </c:tx>
          <c:spPr>
            <a:ln w="22225">
              <a:solidFill>
                <a:schemeClr val="tx1"/>
              </a:solidFill>
              <a:prstDash val="sysDash"/>
            </a:ln>
          </c:spPr>
          <c:marker>
            <c:symbol val="star"/>
            <c:size val="3"/>
            <c:spPr>
              <a:noFill/>
              <a:ln>
                <a:solidFill>
                  <a:schemeClr val="tx1"/>
                </a:solidFill>
              </a:ln>
            </c:spPr>
          </c:marker>
          <c:cat>
            <c:numRef>
              <c:f>'Fig 1.22'!$R$56:$CT$56</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1.22'!$R$60:$CT$60</c:f>
              <c:numCache>
                <c:formatCode>#,##0.0</c:formatCode>
                <c:ptCount val="81"/>
                <c:pt idx="0">
                  <c:v>3.1218000000000004</c:v>
                </c:pt>
                <c:pt idx="1">
                  <c:v>3.0694727218232538</c:v>
                </c:pt>
                <c:pt idx="2">
                  <c:v>2.9187756145444377</c:v>
                </c:pt>
                <c:pt idx="3">
                  <c:v>2.8395037049745406</c:v>
                </c:pt>
                <c:pt idx="4">
                  <c:v>2.8531851512962487</c:v>
                </c:pt>
                <c:pt idx="5">
                  <c:v>2.7745168349464255</c:v>
                </c:pt>
                <c:pt idx="6">
                  <c:v>2.6165766090267053</c:v>
                </c:pt>
                <c:pt idx="7">
                  <c:v>2.4087393435807547</c:v>
                </c:pt>
                <c:pt idx="8">
                  <c:v>2.2312829368785976</c:v>
                </c:pt>
                <c:pt idx="9">
                  <c:v>2.0966816488017912</c:v>
                </c:pt>
                <c:pt idx="10">
                  <c:v>2.0596612646371693</c:v>
                </c:pt>
                <c:pt idx="11">
                  <c:v>1.9588611968845828</c:v>
                </c:pt>
                <c:pt idx="12">
                  <c:v>1.9663055132655125</c:v>
                </c:pt>
                <c:pt idx="13">
                  <c:v>2.068513965198274</c:v>
                </c:pt>
                <c:pt idx="14">
                  <c:v>2.0270672307530995</c:v>
                </c:pt>
                <c:pt idx="15">
                  <c:v>2.0982912307219923</c:v>
                </c:pt>
                <c:pt idx="16">
                  <c:v>2.3276566543506307</c:v>
                </c:pt>
                <c:pt idx="17">
                  <c:v>2.5336831401363553</c:v>
                </c:pt>
                <c:pt idx="18">
                  <c:v>2.67411916267389</c:v>
                </c:pt>
                <c:pt idx="19">
                  <c:v>3.1370751624716946</c:v>
                </c:pt>
                <c:pt idx="20">
                  <c:v>3.6358443599939703</c:v>
                </c:pt>
                <c:pt idx="21">
                  <c:v>3.9623882920547429</c:v>
                </c:pt>
                <c:pt idx="22">
                  <c:v>4.2543262128311943</c:v>
                </c:pt>
                <c:pt idx="23">
                  <c:v>4.6150737606962373</c:v>
                </c:pt>
                <c:pt idx="24">
                  <c:v>4.5876000000000001</c:v>
                </c:pt>
                <c:pt idx="25">
                  <c:v>4.5876000000000001</c:v>
                </c:pt>
                <c:pt idx="26">
                  <c:v>4.5876000000000001</c:v>
                </c:pt>
                <c:pt idx="27">
                  <c:v>4.5876000000000001</c:v>
                </c:pt>
                <c:pt idx="28">
                  <c:v>5.0439063266246134</c:v>
                </c:pt>
                <c:pt idx="29">
                  <c:v>5.6365179953501698</c:v>
                </c:pt>
                <c:pt idx="30">
                  <c:v>6.045846881264989</c:v>
                </c:pt>
                <c:pt idx="31">
                  <c:v>6.3804293991326713</c:v>
                </c:pt>
                <c:pt idx="32">
                  <c:v>6.5521804593321544</c:v>
                </c:pt>
                <c:pt idx="33">
                  <c:v>6.6606399779065502</c:v>
                </c:pt>
                <c:pt idx="34">
                  <c:v>6.7372876343072523</c:v>
                </c:pt>
                <c:pt idx="35">
                  <c:v>6.807038459508032</c:v>
                </c:pt>
                <c:pt idx="36">
                  <c:v>6.9194034609022221</c:v>
                </c:pt>
                <c:pt idx="37">
                  <c:v>7.0671861474674262</c:v>
                </c:pt>
                <c:pt idx="38">
                  <c:v>7.308000010992874</c:v>
                </c:pt>
                <c:pt idx="39">
                  <c:v>7.5932934529148586</c:v>
                </c:pt>
                <c:pt idx="40">
                  <c:v>7.9935589748311369</c:v>
                </c:pt>
                <c:pt idx="41">
                  <c:v>8.2691323070712972</c:v>
                </c:pt>
                <c:pt idx="42">
                  <c:v>8.5176196406376299</c:v>
                </c:pt>
                <c:pt idx="43">
                  <c:v>8.7235969374364366</c:v>
                </c:pt>
                <c:pt idx="44">
                  <c:v>8.8907047974375786</c:v>
                </c:pt>
                <c:pt idx="45">
                  <c:v>8.9585351166184601</c:v>
                </c:pt>
                <c:pt idx="46">
                  <c:v>9.015153974216636</c:v>
                </c:pt>
                <c:pt idx="47">
                  <c:v>9.1550242281231426</c:v>
                </c:pt>
                <c:pt idx="48">
                  <c:v>9.3185875647817333</c:v>
                </c:pt>
                <c:pt idx="49">
                  <c:v>9.3968539236988651</c:v>
                </c:pt>
                <c:pt idx="50">
                  <c:v>9.5543897149447101</c:v>
                </c:pt>
                <c:pt idx="51">
                  <c:v>10.05621676149962</c:v>
                </c:pt>
                <c:pt idx="52">
                  <c:v>10.671713534679558</c:v>
                </c:pt>
                <c:pt idx="53">
                  <c:v>11.389831812998716</c:v>
                </c:pt>
                <c:pt idx="54">
                  <c:v>12.073352233348503</c:v>
                </c:pt>
                <c:pt idx="55">
                  <c:v>12.664319050786533</c:v>
                </c:pt>
                <c:pt idx="56">
                  <c:v>12.665001969235016</c:v>
                </c:pt>
                <c:pt idx="57">
                  <c:v>12.665001969235016</c:v>
                </c:pt>
                <c:pt idx="58">
                  <c:v>12.665001969235016</c:v>
                </c:pt>
                <c:pt idx="59">
                  <c:v>12.665001969235016</c:v>
                </c:pt>
                <c:pt idx="60">
                  <c:v>12.665001969235016</c:v>
                </c:pt>
                <c:pt idx="61">
                  <c:v>12.665001969235016</c:v>
                </c:pt>
                <c:pt idx="62">
                  <c:v>12.665001969235016</c:v>
                </c:pt>
                <c:pt idx="63">
                  <c:v>12.665001969235016</c:v>
                </c:pt>
                <c:pt idx="64">
                  <c:v>12.665001969235016</c:v>
                </c:pt>
                <c:pt idx="65">
                  <c:v>12.665001969235016</c:v>
                </c:pt>
                <c:pt idx="66">
                  <c:v>12.665001969235016</c:v>
                </c:pt>
                <c:pt idx="67">
                  <c:v>12.665001969235016</c:v>
                </c:pt>
                <c:pt idx="68">
                  <c:v>12.665001969235016</c:v>
                </c:pt>
                <c:pt idx="69">
                  <c:v>12.665001969235016</c:v>
                </c:pt>
                <c:pt idx="70">
                  <c:v>12.665001969235016</c:v>
                </c:pt>
                <c:pt idx="71">
                  <c:v>12.665001969235016</c:v>
                </c:pt>
                <c:pt idx="72">
                  <c:v>12.665001969235016</c:v>
                </c:pt>
                <c:pt idx="73">
                  <c:v>12.665001969235016</c:v>
                </c:pt>
                <c:pt idx="74">
                  <c:v>12.665001969235016</c:v>
                </c:pt>
                <c:pt idx="75">
                  <c:v>12.665001969235016</c:v>
                </c:pt>
                <c:pt idx="76">
                  <c:v>12.665001969235016</c:v>
                </c:pt>
                <c:pt idx="77">
                  <c:v>12.665001969235016</c:v>
                </c:pt>
                <c:pt idx="78">
                  <c:v>12.665001969235016</c:v>
                </c:pt>
                <c:pt idx="79">
                  <c:v>12.665001969235016</c:v>
                </c:pt>
                <c:pt idx="80">
                  <c:v>12.665001969235016</c:v>
                </c:pt>
              </c:numCache>
            </c:numRef>
          </c:val>
          <c:smooth val="0"/>
        </c:ser>
        <c:ser>
          <c:idx val="0"/>
          <c:order val="2"/>
          <c:tx>
            <c:strRef>
              <c:f>'Fig 1.22'!$B$57</c:f>
              <c:strCache>
                <c:ptCount val="1"/>
                <c:pt idx="0">
                  <c:v>Taux d'emploi (femmes)</c:v>
                </c:pt>
              </c:strCache>
            </c:strRef>
          </c:tx>
          <c:spPr>
            <a:ln w="25400">
              <a:solidFill>
                <a:schemeClr val="tx1"/>
              </a:solidFill>
            </a:ln>
          </c:spPr>
          <c:marker>
            <c:symbol val="triangle"/>
            <c:size val="4"/>
            <c:spPr>
              <a:solidFill>
                <a:schemeClr val="bg1"/>
              </a:solidFill>
              <a:ln>
                <a:solidFill>
                  <a:schemeClr val="tx1"/>
                </a:solidFill>
              </a:ln>
            </c:spPr>
          </c:marker>
          <c:cat>
            <c:numRef>
              <c:f>'Fig 1.22'!$R$56:$CT$56</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1.22'!$R$57:$CT$57</c:f>
              <c:numCache>
                <c:formatCode>#,##0.0</c:formatCode>
                <c:ptCount val="81"/>
                <c:pt idx="0">
                  <c:v>3.1</c:v>
                </c:pt>
                <c:pt idx="1">
                  <c:v>2.7</c:v>
                </c:pt>
                <c:pt idx="2">
                  <c:v>2.6</c:v>
                </c:pt>
                <c:pt idx="3">
                  <c:v>3</c:v>
                </c:pt>
                <c:pt idx="4">
                  <c:v>3</c:v>
                </c:pt>
                <c:pt idx="5">
                  <c:v>2.7</c:v>
                </c:pt>
                <c:pt idx="6">
                  <c:v>2.8</c:v>
                </c:pt>
                <c:pt idx="7">
                  <c:v>2.2000000000000002</c:v>
                </c:pt>
                <c:pt idx="8">
                  <c:v>2.2000000000000002</c:v>
                </c:pt>
                <c:pt idx="9">
                  <c:v>1.9</c:v>
                </c:pt>
                <c:pt idx="10">
                  <c:v>1.9</c:v>
                </c:pt>
                <c:pt idx="11">
                  <c:v>2.2000000000000002</c:v>
                </c:pt>
                <c:pt idx="12">
                  <c:v>2</c:v>
                </c:pt>
                <c:pt idx="13">
                  <c:v>1.6</c:v>
                </c:pt>
                <c:pt idx="14">
                  <c:v>1.9</c:v>
                </c:pt>
                <c:pt idx="15">
                  <c:v>2.4</c:v>
                </c:pt>
                <c:pt idx="16">
                  <c:v>1.9</c:v>
                </c:pt>
                <c:pt idx="17">
                  <c:v>2.4</c:v>
                </c:pt>
                <c:pt idx="18">
                  <c:v>2.8</c:v>
                </c:pt>
                <c:pt idx="19">
                  <c:v>2.9</c:v>
                </c:pt>
                <c:pt idx="20">
                  <c:v>3</c:v>
                </c:pt>
                <c:pt idx="21">
                  <c:v>4.2</c:v>
                </c:pt>
                <c:pt idx="22">
                  <c:v>4.8</c:v>
                </c:pt>
                <c:pt idx="23">
                  <c:v>4.4000000000000004</c:v>
                </c:pt>
                <c:pt idx="24">
                  <c:v>4.3</c:v>
                </c:pt>
                <c:pt idx="25">
                  <c:v>4.8</c:v>
                </c:pt>
                <c:pt idx="26">
                  <c:v>4.9000000000000004</c:v>
                </c:pt>
              </c:numCache>
            </c:numRef>
          </c:val>
          <c:smooth val="0"/>
        </c:ser>
        <c:ser>
          <c:idx val="3"/>
          <c:order val="3"/>
          <c:tx>
            <c:strRef>
              <c:f>'Fig 1.22'!$B$61</c:f>
              <c:strCache>
                <c:ptCount val="1"/>
                <c:pt idx="0">
                  <c:v>Taux d'activité (hommes)</c:v>
                </c:pt>
              </c:strCache>
            </c:strRef>
          </c:tx>
          <c:spPr>
            <a:ln w="19050">
              <a:solidFill>
                <a:schemeClr val="bg1">
                  <a:lumMod val="50000"/>
                </a:schemeClr>
              </a:solidFill>
              <a:prstDash val="dash"/>
            </a:ln>
          </c:spPr>
          <c:marker>
            <c:symbol val="star"/>
            <c:size val="7"/>
            <c:spPr>
              <a:noFill/>
              <a:ln>
                <a:solidFill>
                  <a:schemeClr val="bg1">
                    <a:lumMod val="50000"/>
                  </a:schemeClr>
                </a:solidFill>
              </a:ln>
            </c:spPr>
          </c:marker>
          <c:cat>
            <c:numRef>
              <c:f>'Fig 1.22'!$R$56:$CT$56</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1.22'!$R$61:$CT$61</c:f>
              <c:numCache>
                <c:formatCode>#,##0.0</c:formatCode>
                <c:ptCount val="81"/>
                <c:pt idx="0">
                  <c:v>6.7</c:v>
                </c:pt>
                <c:pt idx="1">
                  <c:v>6.6</c:v>
                </c:pt>
                <c:pt idx="2">
                  <c:v>6.6</c:v>
                </c:pt>
                <c:pt idx="3">
                  <c:v>6.3</c:v>
                </c:pt>
                <c:pt idx="4">
                  <c:v>5.4</c:v>
                </c:pt>
                <c:pt idx="5">
                  <c:v>5.3</c:v>
                </c:pt>
                <c:pt idx="6">
                  <c:v>5.5</c:v>
                </c:pt>
                <c:pt idx="7">
                  <c:v>4.9000000000000004</c:v>
                </c:pt>
                <c:pt idx="8">
                  <c:v>4.5</c:v>
                </c:pt>
                <c:pt idx="9">
                  <c:v>4.3</c:v>
                </c:pt>
                <c:pt idx="10">
                  <c:v>4.0999999999999996</c:v>
                </c:pt>
                <c:pt idx="11">
                  <c:v>3.8</c:v>
                </c:pt>
                <c:pt idx="12">
                  <c:v>3.9</c:v>
                </c:pt>
                <c:pt idx="13">
                  <c:v>3.7</c:v>
                </c:pt>
                <c:pt idx="14">
                  <c:v>3.9</c:v>
                </c:pt>
                <c:pt idx="15">
                  <c:v>3.3</c:v>
                </c:pt>
                <c:pt idx="16">
                  <c:v>3.1</c:v>
                </c:pt>
                <c:pt idx="17">
                  <c:v>4.2</c:v>
                </c:pt>
                <c:pt idx="18">
                  <c:v>4.8</c:v>
                </c:pt>
                <c:pt idx="19">
                  <c:v>4.7</c:v>
                </c:pt>
                <c:pt idx="20">
                  <c:v>5.3</c:v>
                </c:pt>
                <c:pt idx="21">
                  <c:v>6.3</c:v>
                </c:pt>
                <c:pt idx="22">
                  <c:v>7.2</c:v>
                </c:pt>
                <c:pt idx="23">
                  <c:v>7.2</c:v>
                </c:pt>
                <c:pt idx="24">
                  <c:v>7.3</c:v>
                </c:pt>
                <c:pt idx="25">
                  <c:v>7.4</c:v>
                </c:pt>
                <c:pt idx="26">
                  <c:v>8.1999999999999993</c:v>
                </c:pt>
              </c:numCache>
            </c:numRef>
          </c:val>
          <c:smooth val="0"/>
        </c:ser>
        <c:ser>
          <c:idx val="5"/>
          <c:order val="4"/>
          <c:tx>
            <c:strRef>
              <c:f>'Fig 1.22'!$B$62</c:f>
              <c:strCache>
                <c:ptCount val="1"/>
                <c:pt idx="0">
                  <c:v>Taux d'activité projeté (hommes)</c:v>
                </c:pt>
              </c:strCache>
            </c:strRef>
          </c:tx>
          <c:spPr>
            <a:ln w="22225">
              <a:solidFill>
                <a:schemeClr val="bg1">
                  <a:lumMod val="50000"/>
                </a:schemeClr>
              </a:solidFill>
              <a:prstDash val="sysDash"/>
            </a:ln>
          </c:spPr>
          <c:marker>
            <c:symbol val="circle"/>
            <c:size val="4"/>
            <c:spPr>
              <a:solidFill>
                <a:schemeClr val="bg1"/>
              </a:solidFill>
              <a:ln>
                <a:solidFill>
                  <a:schemeClr val="bg1">
                    <a:lumMod val="50000"/>
                  </a:schemeClr>
                </a:solidFill>
              </a:ln>
            </c:spPr>
          </c:marker>
          <c:cat>
            <c:numRef>
              <c:f>'Fig 1.22'!$R$56:$CT$56</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1.22'!$R$62:$CT$62</c:f>
              <c:numCache>
                <c:formatCode>#,##0.0</c:formatCode>
                <c:ptCount val="81"/>
                <c:pt idx="0">
                  <c:v>6.9809999999999999</c:v>
                </c:pt>
                <c:pt idx="1">
                  <c:v>6.7589295819909481</c:v>
                </c:pt>
                <c:pt idx="2">
                  <c:v>6.3411457854719053</c:v>
                </c:pt>
                <c:pt idx="3">
                  <c:v>6.0556534894868035</c:v>
                </c:pt>
                <c:pt idx="4">
                  <c:v>5.8425395220613048</c:v>
                </c:pt>
                <c:pt idx="5">
                  <c:v>5.5136202289404412</c:v>
                </c:pt>
                <c:pt idx="6">
                  <c:v>5.154945400745075</c:v>
                </c:pt>
                <c:pt idx="7">
                  <c:v>4.9295673276469776</c:v>
                </c:pt>
                <c:pt idx="8">
                  <c:v>4.6929304034396075</c:v>
                </c:pt>
                <c:pt idx="9">
                  <c:v>4.3553659210741245</c:v>
                </c:pt>
                <c:pt idx="10">
                  <c:v>4.1436593100372852</c:v>
                </c:pt>
                <c:pt idx="11">
                  <c:v>3.9787975616515219</c:v>
                </c:pt>
                <c:pt idx="12">
                  <c:v>3.9128528622972167</c:v>
                </c:pt>
                <c:pt idx="13">
                  <c:v>3.7427637901821496</c:v>
                </c:pt>
                <c:pt idx="14">
                  <c:v>3.5901661474689859</c:v>
                </c:pt>
                <c:pt idx="15">
                  <c:v>3.6573171522992842</c:v>
                </c:pt>
                <c:pt idx="16">
                  <c:v>3.8891288546026797</c:v>
                </c:pt>
                <c:pt idx="17">
                  <c:v>4.0318750025952319</c:v>
                </c:pt>
                <c:pt idx="18">
                  <c:v>4.4349820824896877</c:v>
                </c:pt>
                <c:pt idx="19">
                  <c:v>5.0809586648841476</c:v>
                </c:pt>
                <c:pt idx="20">
                  <c:v>5.6901429302608078</c:v>
                </c:pt>
                <c:pt idx="21">
                  <c:v>6.1614062695488911</c:v>
                </c:pt>
                <c:pt idx="22">
                  <c:v>6.6855459988680179</c:v>
                </c:pt>
                <c:pt idx="23">
                  <c:v>7.1041339990377228</c:v>
                </c:pt>
                <c:pt idx="24">
                  <c:v>7.0669999999999993</c:v>
                </c:pt>
                <c:pt idx="25">
                  <c:v>7.0669999999999993</c:v>
                </c:pt>
                <c:pt idx="26">
                  <c:v>7.2179060381354434</c:v>
                </c:pt>
                <c:pt idx="27">
                  <c:v>7.6945270165036286</c:v>
                </c:pt>
                <c:pt idx="28">
                  <c:v>8.3717797030273786</c:v>
                </c:pt>
                <c:pt idx="29">
                  <c:v>9.1316730870316292</c:v>
                </c:pt>
                <c:pt idx="30">
                  <c:v>9.919916372052306</c:v>
                </c:pt>
                <c:pt idx="31">
                  <c:v>10.669089665898817</c:v>
                </c:pt>
                <c:pt idx="32">
                  <c:v>11.220824374388886</c:v>
                </c:pt>
                <c:pt idx="33">
                  <c:v>11.626303329833227</c:v>
                </c:pt>
                <c:pt idx="34">
                  <c:v>11.707352090276999</c:v>
                </c:pt>
                <c:pt idx="35">
                  <c:v>11.707797910880505</c:v>
                </c:pt>
                <c:pt idx="36">
                  <c:v>11.72006555809579</c:v>
                </c:pt>
                <c:pt idx="37">
                  <c:v>11.769261093059306</c:v>
                </c:pt>
                <c:pt idx="38">
                  <c:v>12.009092476975603</c:v>
                </c:pt>
                <c:pt idx="39">
                  <c:v>12.350377200379594</c:v>
                </c:pt>
                <c:pt idx="40">
                  <c:v>12.810855554675427</c:v>
                </c:pt>
                <c:pt idx="41">
                  <c:v>13.343569918439691</c:v>
                </c:pt>
                <c:pt idx="42">
                  <c:v>13.973103456503438</c:v>
                </c:pt>
                <c:pt idx="43">
                  <c:v>14.842333019588079</c:v>
                </c:pt>
                <c:pt idx="44">
                  <c:v>15.756884874383307</c:v>
                </c:pt>
                <c:pt idx="45">
                  <c:v>16.647480055272482</c:v>
                </c:pt>
                <c:pt idx="46">
                  <c:v>17.433686273894825</c:v>
                </c:pt>
                <c:pt idx="47">
                  <c:v>17.861365716721107</c:v>
                </c:pt>
                <c:pt idx="48">
                  <c:v>18.155757690523007</c:v>
                </c:pt>
                <c:pt idx="49">
                  <c:v>18.330145068879439</c:v>
                </c:pt>
                <c:pt idx="50">
                  <c:v>18.460697695166154</c:v>
                </c:pt>
                <c:pt idx="51">
                  <c:v>18.725585098126309</c:v>
                </c:pt>
                <c:pt idx="52">
                  <c:v>18.995088797038232</c:v>
                </c:pt>
                <c:pt idx="53">
                  <c:v>19.254592454025317</c:v>
                </c:pt>
                <c:pt idx="54">
                  <c:v>19.473225432461984</c:v>
                </c:pt>
                <c:pt idx="55">
                  <c:v>19.567933256300716</c:v>
                </c:pt>
                <c:pt idx="56">
                  <c:v>19.567933256300716</c:v>
                </c:pt>
                <c:pt idx="57">
                  <c:v>19.567933256300716</c:v>
                </c:pt>
                <c:pt idx="58">
                  <c:v>19.567933256300716</c:v>
                </c:pt>
                <c:pt idx="59">
                  <c:v>19.567933256300716</c:v>
                </c:pt>
                <c:pt idx="60">
                  <c:v>19.567933256300716</c:v>
                </c:pt>
                <c:pt idx="61">
                  <c:v>19.567933256300716</c:v>
                </c:pt>
                <c:pt idx="62">
                  <c:v>19.567933256300716</c:v>
                </c:pt>
                <c:pt idx="63">
                  <c:v>19.567933256300716</c:v>
                </c:pt>
                <c:pt idx="64">
                  <c:v>19.567933256300716</c:v>
                </c:pt>
                <c:pt idx="65">
                  <c:v>19.567933256300716</c:v>
                </c:pt>
                <c:pt idx="66">
                  <c:v>19.567933256300716</c:v>
                </c:pt>
                <c:pt idx="67">
                  <c:v>19.567933256300716</c:v>
                </c:pt>
                <c:pt idx="68">
                  <c:v>19.567933256300716</c:v>
                </c:pt>
                <c:pt idx="69">
                  <c:v>19.567933256300716</c:v>
                </c:pt>
                <c:pt idx="70">
                  <c:v>19.567933256300716</c:v>
                </c:pt>
                <c:pt idx="71">
                  <c:v>19.618120897296329</c:v>
                </c:pt>
                <c:pt idx="72">
                  <c:v>19.646870540133921</c:v>
                </c:pt>
                <c:pt idx="73">
                  <c:v>19.719930240748798</c:v>
                </c:pt>
                <c:pt idx="74">
                  <c:v>19.757075347640921</c:v>
                </c:pt>
                <c:pt idx="75">
                  <c:v>19.757075347640921</c:v>
                </c:pt>
                <c:pt idx="76">
                  <c:v>19.757075347640921</c:v>
                </c:pt>
                <c:pt idx="77">
                  <c:v>19.757075347640921</c:v>
                </c:pt>
                <c:pt idx="78">
                  <c:v>19.757075347640921</c:v>
                </c:pt>
                <c:pt idx="79">
                  <c:v>19.757075347640921</c:v>
                </c:pt>
                <c:pt idx="80">
                  <c:v>19.757075347640921</c:v>
                </c:pt>
              </c:numCache>
            </c:numRef>
          </c:val>
          <c:smooth val="0"/>
        </c:ser>
        <c:ser>
          <c:idx val="1"/>
          <c:order val="5"/>
          <c:tx>
            <c:strRef>
              <c:f>'Fig 1.22'!$B$58</c:f>
              <c:strCache>
                <c:ptCount val="1"/>
                <c:pt idx="0">
                  <c:v>Taux d'emploi (hommes)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1.22'!$R$56:$CT$56</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1.22'!$R$58:$CT$58</c:f>
              <c:numCache>
                <c:formatCode>#,##0.0</c:formatCode>
                <c:ptCount val="81"/>
                <c:pt idx="0">
                  <c:v>6.7</c:v>
                </c:pt>
                <c:pt idx="1">
                  <c:v>6.5</c:v>
                </c:pt>
                <c:pt idx="2">
                  <c:v>6.5</c:v>
                </c:pt>
                <c:pt idx="3">
                  <c:v>6.3</c:v>
                </c:pt>
                <c:pt idx="4">
                  <c:v>5.4</c:v>
                </c:pt>
                <c:pt idx="5">
                  <c:v>5.2</c:v>
                </c:pt>
                <c:pt idx="6">
                  <c:v>5.5</c:v>
                </c:pt>
                <c:pt idx="7">
                  <c:v>4.9000000000000004</c:v>
                </c:pt>
                <c:pt idx="8">
                  <c:v>4.4000000000000004</c:v>
                </c:pt>
                <c:pt idx="9">
                  <c:v>4.2</c:v>
                </c:pt>
                <c:pt idx="10">
                  <c:v>4.0999999999999996</c:v>
                </c:pt>
                <c:pt idx="11">
                  <c:v>3.8</c:v>
                </c:pt>
                <c:pt idx="12">
                  <c:v>3.9</c:v>
                </c:pt>
                <c:pt idx="13">
                  <c:v>3.6</c:v>
                </c:pt>
                <c:pt idx="14">
                  <c:v>3.9</c:v>
                </c:pt>
                <c:pt idx="15">
                  <c:v>3.3</c:v>
                </c:pt>
                <c:pt idx="16">
                  <c:v>3</c:v>
                </c:pt>
                <c:pt idx="17">
                  <c:v>4.0999999999999996</c:v>
                </c:pt>
                <c:pt idx="18">
                  <c:v>4.5999999999999996</c:v>
                </c:pt>
                <c:pt idx="19">
                  <c:v>4.5</c:v>
                </c:pt>
                <c:pt idx="20">
                  <c:v>5.0999999999999996</c:v>
                </c:pt>
                <c:pt idx="21">
                  <c:v>6.2</c:v>
                </c:pt>
                <c:pt idx="22">
                  <c:v>7.1</c:v>
                </c:pt>
                <c:pt idx="23">
                  <c:v>6.9</c:v>
                </c:pt>
                <c:pt idx="24">
                  <c:v>7.1</c:v>
                </c:pt>
                <c:pt idx="25">
                  <c:v>7.2</c:v>
                </c:pt>
                <c:pt idx="26">
                  <c:v>8</c:v>
                </c:pt>
              </c:numCache>
            </c:numRef>
          </c:val>
          <c:smooth val="0"/>
        </c:ser>
        <c:dLbls>
          <c:showLegendKey val="0"/>
          <c:showVal val="0"/>
          <c:showCatName val="0"/>
          <c:showSerName val="0"/>
          <c:showPercent val="0"/>
          <c:showBubbleSize val="0"/>
        </c:dLbls>
        <c:marker val="1"/>
        <c:smooth val="0"/>
        <c:axId val="129949696"/>
        <c:axId val="129952768"/>
      </c:lineChart>
      <c:catAx>
        <c:axId val="129949696"/>
        <c:scaling>
          <c:orientation val="minMax"/>
        </c:scaling>
        <c:delete val="0"/>
        <c:axPos val="b"/>
        <c:title>
          <c:tx>
            <c:rich>
              <a:bodyPr/>
              <a:lstStyle/>
              <a:p>
                <a:pPr>
                  <a:defRPr/>
                </a:pPr>
                <a:r>
                  <a:rPr lang="en-US"/>
                  <a:t>année</a:t>
                </a:r>
              </a:p>
            </c:rich>
          </c:tx>
          <c:layout>
            <c:manualLayout>
              <c:xMode val="edge"/>
              <c:yMode val="edge"/>
              <c:x val="0.88830717588872721"/>
              <c:y val="0.64793943526946884"/>
            </c:manualLayout>
          </c:layout>
          <c:overlay val="0"/>
        </c:title>
        <c:numFmt formatCode="General" sourceLinked="1"/>
        <c:majorTickMark val="out"/>
        <c:minorTickMark val="none"/>
        <c:tickLblPos val="nextTo"/>
        <c:txPr>
          <a:bodyPr rot="-5400000" vert="horz"/>
          <a:lstStyle/>
          <a:p>
            <a:pPr>
              <a:defRPr sz="1000"/>
            </a:pPr>
            <a:endParaRPr lang="fr-FR"/>
          </a:p>
        </c:txPr>
        <c:crossAx val="129952768"/>
        <c:crosses val="autoZero"/>
        <c:auto val="1"/>
        <c:lblAlgn val="ctr"/>
        <c:lblOffset val="100"/>
        <c:tickLblSkip val="4"/>
        <c:noMultiLvlLbl val="0"/>
      </c:catAx>
      <c:valAx>
        <c:axId val="129952768"/>
        <c:scaling>
          <c:orientation val="minMax"/>
          <c:max val="30"/>
          <c:min val="0"/>
        </c:scaling>
        <c:delete val="0"/>
        <c:axPos val="l"/>
        <c:majorGridlines/>
        <c:title>
          <c:tx>
            <c:rich>
              <a:bodyPr rot="-5400000" vert="horz"/>
              <a:lstStyle/>
              <a:p>
                <a:pPr>
                  <a:defRPr/>
                </a:pPr>
                <a:r>
                  <a:rPr lang="fr-FR"/>
                  <a:t>en % des 65-69 ans</a:t>
                </a:r>
              </a:p>
            </c:rich>
          </c:tx>
          <c:layout>
            <c:manualLayout>
              <c:xMode val="edge"/>
              <c:yMode val="edge"/>
              <c:x val="1.4155551984573357E-2"/>
              <c:y val="0.20574178946640226"/>
            </c:manualLayout>
          </c:layout>
          <c:overlay val="0"/>
        </c:title>
        <c:numFmt formatCode="#,##0" sourceLinked="0"/>
        <c:majorTickMark val="out"/>
        <c:minorTickMark val="none"/>
        <c:tickLblPos val="nextTo"/>
        <c:crossAx val="129949696"/>
        <c:crosses val="autoZero"/>
        <c:crossBetween val="between"/>
        <c:majorUnit val="5"/>
      </c:valAx>
    </c:plotArea>
    <c:legend>
      <c:legendPos val="b"/>
      <c:layout>
        <c:manualLayout>
          <c:xMode val="edge"/>
          <c:yMode val="edge"/>
          <c:x val="1.8018018018018021E-2"/>
          <c:y val="0.8715094731224251"/>
          <c:w val="0.96859642544681912"/>
          <c:h val="0.12849052687757584"/>
        </c:manualLayout>
      </c:layout>
      <c:overlay val="0"/>
      <c:txPr>
        <a:bodyPr/>
        <a:lstStyle/>
        <a:p>
          <a:pPr>
            <a:defRPr sz="800"/>
          </a:pPr>
          <a:endParaRPr lang="fr-FR"/>
        </a:p>
      </c:txPr>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09306593507848E-2"/>
          <c:y val="4.9244172643675872E-2"/>
          <c:w val="0.88916591532928613"/>
          <c:h val="0.69944928080746449"/>
        </c:manualLayout>
      </c:layout>
      <c:barChart>
        <c:barDir val="col"/>
        <c:grouping val="stacked"/>
        <c:varyColors val="0"/>
        <c:ser>
          <c:idx val="0"/>
          <c:order val="0"/>
          <c:tx>
            <c:strRef>
              <c:f>'Fig 1.23'!$B$4</c:f>
              <c:strCache>
                <c:ptCount val="1"/>
                <c:pt idx="0">
                  <c:v>Emploi à temps complet</c:v>
                </c:pt>
              </c:strCache>
            </c:strRef>
          </c:tx>
          <c:spPr>
            <a:solidFill>
              <a:schemeClr val="tx1">
                <a:lumMod val="65000"/>
                <a:lumOff val="35000"/>
              </a:schemeClr>
            </a:solidFill>
            <a:ln>
              <a:solidFill>
                <a:schemeClr val="tx1"/>
              </a:solidFill>
            </a:ln>
          </c:spPr>
          <c:invertIfNegative val="0"/>
          <c:cat>
            <c:strRef>
              <c:f>'Fig 1.23'!$C$3:$V$3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1.23'!$C$4:$V$4</c:f>
              <c:numCache>
                <c:formatCode>_-* #,##0.0\ _€_-;\-* #,##0.0\ _€_-;_-* "-"??\ _€_-;_-@_-</c:formatCode>
                <c:ptCount val="20"/>
                <c:pt idx="0">
                  <c:v>65.7</c:v>
                </c:pt>
                <c:pt idx="1">
                  <c:v>65.52</c:v>
                </c:pt>
                <c:pt idx="2">
                  <c:v>64.459999999999994</c:v>
                </c:pt>
                <c:pt idx="3">
                  <c:v>63.99</c:v>
                </c:pt>
                <c:pt idx="4">
                  <c:v>63.25</c:v>
                </c:pt>
                <c:pt idx="5">
                  <c:v>60.31</c:v>
                </c:pt>
                <c:pt idx="6">
                  <c:v>57.5</c:v>
                </c:pt>
                <c:pt idx="7">
                  <c:v>54.71</c:v>
                </c:pt>
                <c:pt idx="8">
                  <c:v>49.49</c:v>
                </c:pt>
                <c:pt idx="9">
                  <c:v>45.6</c:v>
                </c:pt>
                <c:pt idx="10">
                  <c:v>31.46</c:v>
                </c:pt>
                <c:pt idx="11">
                  <c:v>22.38</c:v>
                </c:pt>
                <c:pt idx="12">
                  <c:v>14.04</c:v>
                </c:pt>
                <c:pt idx="13">
                  <c:v>10.26</c:v>
                </c:pt>
                <c:pt idx="14">
                  <c:v>7.18</c:v>
                </c:pt>
                <c:pt idx="15">
                  <c:v>3.5</c:v>
                </c:pt>
                <c:pt idx="16">
                  <c:v>1.94</c:v>
                </c:pt>
                <c:pt idx="17">
                  <c:v>1.0900000000000001</c:v>
                </c:pt>
                <c:pt idx="18">
                  <c:v>0.9</c:v>
                </c:pt>
                <c:pt idx="19">
                  <c:v>0.74</c:v>
                </c:pt>
              </c:numCache>
            </c:numRef>
          </c:val>
        </c:ser>
        <c:ser>
          <c:idx val="1"/>
          <c:order val="1"/>
          <c:tx>
            <c:strRef>
              <c:f>'Fig 1.23'!$B$5</c:f>
              <c:strCache>
                <c:ptCount val="1"/>
                <c:pt idx="0">
                  <c:v>Emploi à temps partiel</c:v>
                </c:pt>
              </c:strCache>
            </c:strRef>
          </c:tx>
          <c:spPr>
            <a:pattFill prst="dkDnDiag">
              <a:fgClr>
                <a:schemeClr val="tx1">
                  <a:lumMod val="65000"/>
                  <a:lumOff val="35000"/>
                </a:schemeClr>
              </a:fgClr>
              <a:bgClr>
                <a:schemeClr val="bg1"/>
              </a:bgClr>
            </a:pattFill>
            <a:ln>
              <a:solidFill>
                <a:schemeClr val="tx1"/>
              </a:solidFill>
            </a:ln>
          </c:spPr>
          <c:invertIfNegative val="0"/>
          <c:cat>
            <c:strRef>
              <c:f>'Fig 1.23'!$C$3:$V$3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1.23'!$C$5:$V$5</c:f>
              <c:numCache>
                <c:formatCode>_-* #,##0.0\ _€_-;\-* #,##0.0\ _€_-;_-* "-"??\ _€_-;_-@_-</c:formatCode>
                <c:ptCount val="20"/>
                <c:pt idx="0">
                  <c:v>14</c:v>
                </c:pt>
                <c:pt idx="1">
                  <c:v>14.01</c:v>
                </c:pt>
                <c:pt idx="2">
                  <c:v>14.54</c:v>
                </c:pt>
                <c:pt idx="3">
                  <c:v>13.81</c:v>
                </c:pt>
                <c:pt idx="4">
                  <c:v>13.55</c:v>
                </c:pt>
                <c:pt idx="5">
                  <c:v>13.95</c:v>
                </c:pt>
                <c:pt idx="6">
                  <c:v>13.89</c:v>
                </c:pt>
                <c:pt idx="7">
                  <c:v>13.06</c:v>
                </c:pt>
                <c:pt idx="8">
                  <c:v>13.26</c:v>
                </c:pt>
                <c:pt idx="9">
                  <c:v>12.72</c:v>
                </c:pt>
                <c:pt idx="10">
                  <c:v>9.65</c:v>
                </c:pt>
                <c:pt idx="11">
                  <c:v>6.76</c:v>
                </c:pt>
                <c:pt idx="12">
                  <c:v>4.32</c:v>
                </c:pt>
                <c:pt idx="13">
                  <c:v>2.77</c:v>
                </c:pt>
                <c:pt idx="14">
                  <c:v>2.21</c:v>
                </c:pt>
                <c:pt idx="15">
                  <c:v>1.1599999999999999</c:v>
                </c:pt>
                <c:pt idx="16">
                  <c:v>0.48</c:v>
                </c:pt>
                <c:pt idx="17">
                  <c:v>0.32</c:v>
                </c:pt>
                <c:pt idx="18">
                  <c:v>0.34</c:v>
                </c:pt>
                <c:pt idx="19">
                  <c:v>0.15</c:v>
                </c:pt>
              </c:numCache>
            </c:numRef>
          </c:val>
        </c:ser>
        <c:ser>
          <c:idx val="2"/>
          <c:order val="2"/>
          <c:tx>
            <c:strRef>
              <c:f>'Fig 1.23'!$B$6</c:f>
              <c:strCache>
                <c:ptCount val="1"/>
                <c:pt idx="0">
                  <c:v>Cumul emploi-retraite</c:v>
                </c:pt>
              </c:strCache>
            </c:strRef>
          </c:tx>
          <c:spPr>
            <a:pattFill prst="dkUpDiag">
              <a:fgClr>
                <a:schemeClr val="tx1">
                  <a:lumMod val="65000"/>
                  <a:lumOff val="35000"/>
                </a:schemeClr>
              </a:fgClr>
              <a:bgClr>
                <a:schemeClr val="bg1">
                  <a:lumMod val="75000"/>
                </a:schemeClr>
              </a:bgClr>
            </a:pattFill>
            <a:ln>
              <a:solidFill>
                <a:schemeClr val="tx1"/>
              </a:solidFill>
            </a:ln>
          </c:spPr>
          <c:invertIfNegative val="0"/>
          <c:cat>
            <c:strRef>
              <c:f>'Fig 1.23'!$C$3:$V$3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1.23'!$C$6:$V$6</c:f>
              <c:numCache>
                <c:formatCode>_-* #,##0.0\ _€_-;\-* #,##0.0\ _€_-;_-* "-"??\ _€_-;_-@_-</c:formatCode>
                <c:ptCount val="20"/>
                <c:pt idx="0">
                  <c:v>0</c:v>
                </c:pt>
                <c:pt idx="1">
                  <c:v>0</c:v>
                </c:pt>
                <c:pt idx="2">
                  <c:v>0</c:v>
                </c:pt>
                <c:pt idx="3">
                  <c:v>0.84</c:v>
                </c:pt>
                <c:pt idx="4">
                  <c:v>0.99</c:v>
                </c:pt>
                <c:pt idx="5">
                  <c:v>1.52</c:v>
                </c:pt>
                <c:pt idx="6">
                  <c:v>1.26</c:v>
                </c:pt>
                <c:pt idx="7">
                  <c:v>1.44</c:v>
                </c:pt>
                <c:pt idx="8">
                  <c:v>1.43</c:v>
                </c:pt>
                <c:pt idx="9">
                  <c:v>1.49</c:v>
                </c:pt>
                <c:pt idx="10">
                  <c:v>2.13</c:v>
                </c:pt>
                <c:pt idx="11">
                  <c:v>3.78</c:v>
                </c:pt>
                <c:pt idx="12">
                  <c:v>5.32</c:v>
                </c:pt>
                <c:pt idx="13">
                  <c:v>4.9400000000000004</c:v>
                </c:pt>
                <c:pt idx="14">
                  <c:v>5.6</c:v>
                </c:pt>
                <c:pt idx="15">
                  <c:v>4.82</c:v>
                </c:pt>
                <c:pt idx="16">
                  <c:v>4.16</c:v>
                </c:pt>
                <c:pt idx="17">
                  <c:v>4.1100000000000003</c:v>
                </c:pt>
                <c:pt idx="18">
                  <c:v>3.52</c:v>
                </c:pt>
                <c:pt idx="19">
                  <c:v>3.19</c:v>
                </c:pt>
              </c:numCache>
            </c:numRef>
          </c:val>
        </c:ser>
        <c:ser>
          <c:idx val="3"/>
          <c:order val="3"/>
          <c:tx>
            <c:v>Situations autres que la retraite ou l'emploi</c:v>
          </c:tx>
          <c:spPr>
            <a:solidFill>
              <a:schemeClr val="bg1"/>
            </a:solidFill>
            <a:ln>
              <a:solidFill>
                <a:schemeClr val="tx1"/>
              </a:solidFill>
            </a:ln>
          </c:spPr>
          <c:invertIfNegative val="0"/>
          <c:cat>
            <c:strRef>
              <c:f>'Fig 1.23'!$C$3:$V$3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1.23'!$C$14:$V$14</c:f>
              <c:numCache>
                <c:formatCode>_-* #,##0.0\ _€_-;\-* #,##0.0\ _€_-;_-* "-"??\ _€_-;_-@_-</c:formatCode>
                <c:ptCount val="20"/>
                <c:pt idx="0">
                  <c:v>20.310000000000002</c:v>
                </c:pt>
                <c:pt idx="1">
                  <c:v>20.48</c:v>
                </c:pt>
                <c:pt idx="2">
                  <c:v>20.99</c:v>
                </c:pt>
                <c:pt idx="3">
                  <c:v>20.32</c:v>
                </c:pt>
                <c:pt idx="4">
                  <c:v>20.59</c:v>
                </c:pt>
                <c:pt idx="5">
                  <c:v>21.94</c:v>
                </c:pt>
                <c:pt idx="6">
                  <c:v>23.630000000000003</c:v>
                </c:pt>
                <c:pt idx="7">
                  <c:v>25.31</c:v>
                </c:pt>
                <c:pt idx="8">
                  <c:v>28.369999999999997</c:v>
                </c:pt>
                <c:pt idx="9">
                  <c:v>30.809999999999995</c:v>
                </c:pt>
                <c:pt idx="10">
                  <c:v>30.119999999999997</c:v>
                </c:pt>
                <c:pt idx="11">
                  <c:v>21.18</c:v>
                </c:pt>
                <c:pt idx="12">
                  <c:v>11.68</c:v>
                </c:pt>
                <c:pt idx="13">
                  <c:v>10.799999999999999</c:v>
                </c:pt>
                <c:pt idx="14">
                  <c:v>10.58</c:v>
                </c:pt>
                <c:pt idx="15">
                  <c:v>4.54</c:v>
                </c:pt>
                <c:pt idx="16">
                  <c:v>3.19</c:v>
                </c:pt>
                <c:pt idx="17">
                  <c:v>3.0399999999999996</c:v>
                </c:pt>
                <c:pt idx="18">
                  <c:v>2.9</c:v>
                </c:pt>
                <c:pt idx="19">
                  <c:v>3.18</c:v>
                </c:pt>
              </c:numCache>
            </c:numRef>
          </c:val>
        </c:ser>
        <c:ser>
          <c:idx val="4"/>
          <c:order val="4"/>
          <c:tx>
            <c:strRef>
              <c:f>'Fig 1.23'!$B$13</c:f>
              <c:strCache>
                <c:ptCount val="1"/>
                <c:pt idx="0">
                  <c:v>Retraite (hors cumul emploi-retraite)</c:v>
                </c:pt>
              </c:strCache>
            </c:strRef>
          </c:tx>
          <c:spPr>
            <a:solidFill>
              <a:srgbClr val="B2B2B2"/>
            </a:solidFill>
            <a:ln>
              <a:solidFill>
                <a:schemeClr val="tx1"/>
              </a:solidFill>
            </a:ln>
          </c:spPr>
          <c:invertIfNegative val="0"/>
          <c:cat>
            <c:strRef>
              <c:f>'Fig 1.23'!$C$3:$V$3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1.23'!$C$13:$V$13</c:f>
              <c:numCache>
                <c:formatCode>_-* #,##0.0\ _€_-;\-* #,##0.0\ _€_-;_-* "-"??\ _€_-;_-@_-</c:formatCode>
                <c:ptCount val="20"/>
                <c:pt idx="0">
                  <c:v>0</c:v>
                </c:pt>
                <c:pt idx="1">
                  <c:v>0</c:v>
                </c:pt>
                <c:pt idx="2">
                  <c:v>0</c:v>
                </c:pt>
                <c:pt idx="3">
                  <c:v>1.03</c:v>
                </c:pt>
                <c:pt idx="4">
                  <c:v>1.63</c:v>
                </c:pt>
                <c:pt idx="5">
                  <c:v>2.2799999999999998</c:v>
                </c:pt>
                <c:pt idx="6">
                  <c:v>3.71</c:v>
                </c:pt>
                <c:pt idx="7">
                  <c:v>5.48</c:v>
                </c:pt>
                <c:pt idx="8">
                  <c:v>7.46</c:v>
                </c:pt>
                <c:pt idx="9">
                  <c:v>9.39</c:v>
                </c:pt>
                <c:pt idx="10">
                  <c:v>26.65</c:v>
                </c:pt>
                <c:pt idx="11">
                  <c:v>45.9</c:v>
                </c:pt>
                <c:pt idx="12">
                  <c:v>64.63</c:v>
                </c:pt>
                <c:pt idx="13">
                  <c:v>71.239999999999995</c:v>
                </c:pt>
                <c:pt idx="14">
                  <c:v>74.44</c:v>
                </c:pt>
                <c:pt idx="15">
                  <c:v>85.97</c:v>
                </c:pt>
                <c:pt idx="16">
                  <c:v>90.22</c:v>
                </c:pt>
                <c:pt idx="17">
                  <c:v>91.46</c:v>
                </c:pt>
                <c:pt idx="18">
                  <c:v>92.34</c:v>
                </c:pt>
                <c:pt idx="19">
                  <c:v>92.75</c:v>
                </c:pt>
              </c:numCache>
            </c:numRef>
          </c:val>
        </c:ser>
        <c:dLbls>
          <c:showLegendKey val="0"/>
          <c:showVal val="0"/>
          <c:showCatName val="0"/>
          <c:showSerName val="0"/>
          <c:showPercent val="0"/>
          <c:showBubbleSize val="0"/>
        </c:dLbls>
        <c:gapWidth val="62"/>
        <c:overlap val="100"/>
        <c:axId val="113021696"/>
        <c:axId val="113023232"/>
      </c:barChart>
      <c:catAx>
        <c:axId val="113021696"/>
        <c:scaling>
          <c:orientation val="minMax"/>
        </c:scaling>
        <c:delete val="0"/>
        <c:axPos val="b"/>
        <c:numFmt formatCode="General" sourceLinked="1"/>
        <c:majorTickMark val="out"/>
        <c:minorTickMark val="none"/>
        <c:tickLblPos val="nextTo"/>
        <c:crossAx val="113023232"/>
        <c:crosses val="autoZero"/>
        <c:auto val="1"/>
        <c:lblAlgn val="ctr"/>
        <c:lblOffset val="100"/>
        <c:noMultiLvlLbl val="0"/>
      </c:catAx>
      <c:valAx>
        <c:axId val="113023232"/>
        <c:scaling>
          <c:orientation val="minMax"/>
          <c:max val="100"/>
        </c:scaling>
        <c:delete val="0"/>
        <c:axPos val="l"/>
        <c:majorGridlines/>
        <c:numFmt formatCode="_-* #,##0.0\ _€_-;\-* #,##0.0\ _€_-;_-* &quot;-&quot;??\ _€_-;_-@_-" sourceLinked="1"/>
        <c:majorTickMark val="out"/>
        <c:minorTickMark val="none"/>
        <c:tickLblPos val="nextTo"/>
        <c:crossAx val="113021696"/>
        <c:crosses val="autoZero"/>
        <c:crossBetween val="between"/>
        <c:majorUnit val="10"/>
      </c:valAx>
    </c:plotArea>
    <c:legend>
      <c:legendPos val="r"/>
      <c:layout>
        <c:manualLayout>
          <c:xMode val="edge"/>
          <c:yMode val="edge"/>
          <c:x val="3.863003966609439E-3"/>
          <c:y val="0.85934969560726115"/>
          <c:w val="0.99613692372422868"/>
          <c:h val="0.1406503043927389"/>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12127463642831E-2"/>
          <c:y val="4.5791331945173243E-2"/>
          <c:w val="0.89766077599269956"/>
          <c:h val="0.62740378080122039"/>
        </c:manualLayout>
      </c:layout>
      <c:barChart>
        <c:barDir val="col"/>
        <c:grouping val="stacked"/>
        <c:varyColors val="0"/>
        <c:ser>
          <c:idx val="3"/>
          <c:order val="0"/>
          <c:tx>
            <c:v>Inactifs BIT sortis du marché du travail avant 50 ans ou n'ayant jamais travaillé</c:v>
          </c:tx>
          <c:spPr>
            <a:pattFill prst="zigZag">
              <a:fgClr>
                <a:schemeClr val="tx1">
                  <a:lumMod val="65000"/>
                  <a:lumOff val="35000"/>
                </a:schemeClr>
              </a:fgClr>
              <a:bgClr>
                <a:schemeClr val="bg1"/>
              </a:bgClr>
            </a:pattFill>
            <a:ln>
              <a:solidFill>
                <a:schemeClr val="tx1"/>
              </a:solidFill>
            </a:ln>
          </c:spPr>
          <c:invertIfNegative val="0"/>
          <c:cat>
            <c:strRef>
              <c:f>'Fig 1.23'!$C$3:$V$3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1.23'!$C$10:$V$10</c:f>
              <c:numCache>
                <c:formatCode>_-* #,##0.0\ _€_-;\-* #,##0.0\ _€_-;_-* "-"??\ _€_-;_-@_-</c:formatCode>
                <c:ptCount val="20"/>
                <c:pt idx="0">
                  <c:v>9.11</c:v>
                </c:pt>
                <c:pt idx="1">
                  <c:v>9.1999999999999993</c:v>
                </c:pt>
                <c:pt idx="2">
                  <c:v>9.5399999999999991</c:v>
                </c:pt>
                <c:pt idx="3">
                  <c:v>8.93</c:v>
                </c:pt>
                <c:pt idx="4">
                  <c:v>8.6999999999999993</c:v>
                </c:pt>
                <c:pt idx="5">
                  <c:v>8.6</c:v>
                </c:pt>
                <c:pt idx="6">
                  <c:v>9</c:v>
                </c:pt>
                <c:pt idx="7">
                  <c:v>9.66</c:v>
                </c:pt>
                <c:pt idx="8">
                  <c:v>10.37</c:v>
                </c:pt>
                <c:pt idx="9">
                  <c:v>10.37</c:v>
                </c:pt>
                <c:pt idx="10">
                  <c:v>10.379999999999999</c:v>
                </c:pt>
                <c:pt idx="11">
                  <c:v>8.129999999999999</c:v>
                </c:pt>
                <c:pt idx="12">
                  <c:v>5.76</c:v>
                </c:pt>
                <c:pt idx="13">
                  <c:v>5.13</c:v>
                </c:pt>
                <c:pt idx="14">
                  <c:v>5.3</c:v>
                </c:pt>
                <c:pt idx="15">
                  <c:v>2.5499999999999998</c:v>
                </c:pt>
                <c:pt idx="16">
                  <c:v>2.09</c:v>
                </c:pt>
                <c:pt idx="17">
                  <c:v>2.2199999999999998</c:v>
                </c:pt>
                <c:pt idx="18">
                  <c:v>2.19</c:v>
                </c:pt>
                <c:pt idx="19">
                  <c:v>2.31</c:v>
                </c:pt>
              </c:numCache>
            </c:numRef>
          </c:val>
        </c:ser>
        <c:ser>
          <c:idx val="5"/>
          <c:order val="1"/>
          <c:tx>
            <c:strRef>
              <c:f>'Fig 1.23'!$B$12</c:f>
              <c:strCache>
                <c:ptCount val="1"/>
                <c:pt idx="0">
                  <c:v>Pré-retraite</c:v>
                </c:pt>
              </c:strCache>
            </c:strRef>
          </c:tx>
          <c:spPr>
            <a:solidFill>
              <a:schemeClr val="bg1">
                <a:lumMod val="75000"/>
              </a:schemeClr>
            </a:solidFill>
            <a:ln>
              <a:solidFill>
                <a:schemeClr val="tx1"/>
              </a:solidFill>
            </a:ln>
          </c:spPr>
          <c:invertIfNegative val="0"/>
          <c:cat>
            <c:strRef>
              <c:f>'Fig 1.23'!$C$3:$V$3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1.23'!$C$12:$V$12</c:f>
              <c:numCache>
                <c:formatCode>_-* #,##0.0\ _€_-;\-* #,##0.0\ _€_-;_-* "-"??\ _€_-;_-@_-</c:formatCode>
                <c:ptCount val="20"/>
                <c:pt idx="0">
                  <c:v>0</c:v>
                </c:pt>
                <c:pt idx="1">
                  <c:v>0</c:v>
                </c:pt>
                <c:pt idx="2">
                  <c:v>0</c:v>
                </c:pt>
                <c:pt idx="3">
                  <c:v>0.04</c:v>
                </c:pt>
                <c:pt idx="4">
                  <c:v>0.11</c:v>
                </c:pt>
                <c:pt idx="5">
                  <c:v>0.27</c:v>
                </c:pt>
                <c:pt idx="6">
                  <c:v>0.3</c:v>
                </c:pt>
                <c:pt idx="7">
                  <c:v>0.69</c:v>
                </c:pt>
                <c:pt idx="8">
                  <c:v>0.82</c:v>
                </c:pt>
                <c:pt idx="9">
                  <c:v>1.29</c:v>
                </c:pt>
                <c:pt idx="10">
                  <c:v>1.1499999999999999</c:v>
                </c:pt>
                <c:pt idx="11">
                  <c:v>0.5</c:v>
                </c:pt>
                <c:pt idx="12">
                  <c:v>0.31</c:v>
                </c:pt>
                <c:pt idx="13">
                  <c:v>0.28999999999999998</c:v>
                </c:pt>
                <c:pt idx="14">
                  <c:v>0.32</c:v>
                </c:pt>
                <c:pt idx="15">
                  <c:v>7.0000000000000007E-2</c:v>
                </c:pt>
                <c:pt idx="16">
                  <c:v>0</c:v>
                </c:pt>
                <c:pt idx="17">
                  <c:v>0</c:v>
                </c:pt>
                <c:pt idx="18">
                  <c:v>0</c:v>
                </c:pt>
                <c:pt idx="19">
                  <c:v>0</c:v>
                </c:pt>
              </c:numCache>
            </c:numRef>
          </c:val>
        </c:ser>
        <c:ser>
          <c:idx val="0"/>
          <c:order val="2"/>
          <c:tx>
            <c:strRef>
              <c:f>'Fig 1.23'!$B$7</c:f>
              <c:strCache>
                <c:ptCount val="1"/>
                <c:pt idx="0">
                  <c:v>Chômage BIT</c:v>
                </c:pt>
              </c:strCache>
            </c:strRef>
          </c:tx>
          <c:spPr>
            <a:solidFill>
              <a:schemeClr val="tx1"/>
            </a:solidFill>
            <a:ln>
              <a:solidFill>
                <a:schemeClr val="tx1"/>
              </a:solidFill>
            </a:ln>
          </c:spPr>
          <c:invertIfNegative val="0"/>
          <c:cat>
            <c:strRef>
              <c:f>'Fig 1.23'!$C$3:$V$3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1.23'!$C$7:$V$7</c:f>
              <c:numCache>
                <c:formatCode>_-* #,##0.0\ _€_-;\-* #,##0.0\ _€_-;_-* "-"??\ _€_-;_-@_-</c:formatCode>
                <c:ptCount val="20"/>
                <c:pt idx="0">
                  <c:v>6.99</c:v>
                </c:pt>
                <c:pt idx="1">
                  <c:v>6.45</c:v>
                </c:pt>
                <c:pt idx="2">
                  <c:v>6.37</c:v>
                </c:pt>
                <c:pt idx="3">
                  <c:v>5.6</c:v>
                </c:pt>
                <c:pt idx="4">
                  <c:v>5.51</c:v>
                </c:pt>
                <c:pt idx="5">
                  <c:v>5.71</c:v>
                </c:pt>
                <c:pt idx="6">
                  <c:v>5.4</c:v>
                </c:pt>
                <c:pt idx="7">
                  <c:v>5.01</c:v>
                </c:pt>
                <c:pt idx="8">
                  <c:v>5.72</c:v>
                </c:pt>
                <c:pt idx="9">
                  <c:v>5.18</c:v>
                </c:pt>
                <c:pt idx="10">
                  <c:v>3.91</c:v>
                </c:pt>
                <c:pt idx="11">
                  <c:v>2.21</c:v>
                </c:pt>
                <c:pt idx="12">
                  <c:v>1.27</c:v>
                </c:pt>
                <c:pt idx="13">
                  <c:v>0.96</c:v>
                </c:pt>
                <c:pt idx="14">
                  <c:v>0.56000000000000005</c:v>
                </c:pt>
                <c:pt idx="15">
                  <c:v>0.1</c:v>
                </c:pt>
                <c:pt idx="16">
                  <c:v>0.04</c:v>
                </c:pt>
                <c:pt idx="17">
                  <c:v>0.02</c:v>
                </c:pt>
                <c:pt idx="18">
                  <c:v>0.02</c:v>
                </c:pt>
                <c:pt idx="19">
                  <c:v>0.04</c:v>
                </c:pt>
              </c:numCache>
            </c:numRef>
          </c:val>
        </c:ser>
        <c:ser>
          <c:idx val="1"/>
          <c:order val="3"/>
          <c:tx>
            <c:strRef>
              <c:f>'Fig 1.23'!$B$8</c:f>
              <c:strCache>
                <c:ptCount val="1"/>
                <c:pt idx="0">
                  <c:v>Halo du chômage </c:v>
                </c:pt>
              </c:strCache>
            </c:strRef>
          </c:tx>
          <c:spPr>
            <a:pattFill prst="pct80">
              <a:fgClr>
                <a:schemeClr val="tx1"/>
              </a:fgClr>
              <a:bgClr>
                <a:schemeClr val="bg1"/>
              </a:bgClr>
            </a:pattFill>
            <a:ln>
              <a:solidFill>
                <a:schemeClr val="tx1"/>
              </a:solidFill>
            </a:ln>
          </c:spPr>
          <c:invertIfNegative val="0"/>
          <c:cat>
            <c:strRef>
              <c:f>'Fig 1.23'!$C$3:$V$3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1.23'!$C$8:$V$8</c:f>
              <c:numCache>
                <c:formatCode>_-* #,##0.0\ _€_-;\-* #,##0.0\ _€_-;_-* "-"??\ _€_-;_-@_-</c:formatCode>
                <c:ptCount val="20"/>
                <c:pt idx="0">
                  <c:v>3.97</c:v>
                </c:pt>
                <c:pt idx="1">
                  <c:v>3.86</c:v>
                </c:pt>
                <c:pt idx="2">
                  <c:v>3.38</c:v>
                </c:pt>
                <c:pt idx="3">
                  <c:v>3.92</c:v>
                </c:pt>
                <c:pt idx="4">
                  <c:v>3.54</c:v>
                </c:pt>
                <c:pt idx="5">
                  <c:v>3.55</c:v>
                </c:pt>
                <c:pt idx="6">
                  <c:v>3.74</c:v>
                </c:pt>
                <c:pt idx="7">
                  <c:v>3.69</c:v>
                </c:pt>
                <c:pt idx="8">
                  <c:v>3.32</c:v>
                </c:pt>
                <c:pt idx="9">
                  <c:v>3.18</c:v>
                </c:pt>
                <c:pt idx="10">
                  <c:v>3</c:v>
                </c:pt>
                <c:pt idx="11">
                  <c:v>1.87</c:v>
                </c:pt>
                <c:pt idx="12">
                  <c:v>1.06</c:v>
                </c:pt>
                <c:pt idx="13">
                  <c:v>0.81</c:v>
                </c:pt>
                <c:pt idx="14">
                  <c:v>0.62</c:v>
                </c:pt>
                <c:pt idx="15">
                  <c:v>0.13</c:v>
                </c:pt>
                <c:pt idx="16">
                  <c:v>0.06</c:v>
                </c:pt>
                <c:pt idx="17">
                  <c:v>0.08</c:v>
                </c:pt>
                <c:pt idx="18">
                  <c:v>0.03</c:v>
                </c:pt>
                <c:pt idx="19">
                  <c:v>0</c:v>
                </c:pt>
              </c:numCache>
            </c:numRef>
          </c:val>
        </c:ser>
        <c:ser>
          <c:idx val="2"/>
          <c:order val="4"/>
          <c:tx>
            <c:strRef>
              <c:f>'Fig 1.23'!$B$9</c:f>
              <c:strCache>
                <c:ptCount val="1"/>
                <c:pt idx="0">
                  <c:v>Inactifs BIT sortis du marché du travail après 50 ans </c:v>
                </c:pt>
              </c:strCache>
            </c:strRef>
          </c:tx>
          <c:spPr>
            <a:pattFill prst="dkUpDiag">
              <a:fgClr>
                <a:schemeClr val="tx1">
                  <a:lumMod val="65000"/>
                  <a:lumOff val="35000"/>
                </a:schemeClr>
              </a:fgClr>
              <a:bgClr>
                <a:schemeClr val="bg1"/>
              </a:bgClr>
            </a:pattFill>
            <a:ln>
              <a:solidFill>
                <a:schemeClr val="tx1"/>
              </a:solidFill>
            </a:ln>
          </c:spPr>
          <c:invertIfNegative val="0"/>
          <c:cat>
            <c:strRef>
              <c:f>'Fig 1.23'!$C$3:$V$3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1.23'!$C$9:$V$9</c:f>
              <c:numCache>
                <c:formatCode>_-* #,##0.0\ _€_-;\-* #,##0.0\ _€_-;_-* "-"??\ _€_-;_-@_-</c:formatCode>
                <c:ptCount val="20"/>
                <c:pt idx="0">
                  <c:v>0.24</c:v>
                </c:pt>
                <c:pt idx="1">
                  <c:v>0.97</c:v>
                </c:pt>
                <c:pt idx="2">
                  <c:v>1.7</c:v>
                </c:pt>
                <c:pt idx="3">
                  <c:v>1.83</c:v>
                </c:pt>
                <c:pt idx="4">
                  <c:v>2.73</c:v>
                </c:pt>
                <c:pt idx="5">
                  <c:v>3.81</c:v>
                </c:pt>
                <c:pt idx="6">
                  <c:v>5.19</c:v>
                </c:pt>
                <c:pt idx="7">
                  <c:v>6.26</c:v>
                </c:pt>
                <c:pt idx="8">
                  <c:v>8.14</c:v>
                </c:pt>
                <c:pt idx="9">
                  <c:v>10.79</c:v>
                </c:pt>
                <c:pt idx="10">
                  <c:v>11.68</c:v>
                </c:pt>
                <c:pt idx="11">
                  <c:v>8.4700000000000006</c:v>
                </c:pt>
                <c:pt idx="12">
                  <c:v>3.28</c:v>
                </c:pt>
                <c:pt idx="13">
                  <c:v>3.61</c:v>
                </c:pt>
                <c:pt idx="14">
                  <c:v>3.78</c:v>
                </c:pt>
                <c:pt idx="15">
                  <c:v>1.69</c:v>
                </c:pt>
                <c:pt idx="16">
                  <c:v>1</c:v>
                </c:pt>
                <c:pt idx="17">
                  <c:v>0.72</c:v>
                </c:pt>
                <c:pt idx="18">
                  <c:v>0.66</c:v>
                </c:pt>
                <c:pt idx="19">
                  <c:v>0.83</c:v>
                </c:pt>
              </c:numCache>
            </c:numRef>
          </c:val>
        </c:ser>
        <c:dLbls>
          <c:showLegendKey val="0"/>
          <c:showVal val="0"/>
          <c:showCatName val="0"/>
          <c:showSerName val="0"/>
          <c:showPercent val="0"/>
          <c:showBubbleSize val="0"/>
        </c:dLbls>
        <c:gapWidth val="60"/>
        <c:overlap val="100"/>
        <c:axId val="131884160"/>
        <c:axId val="131885696"/>
      </c:barChart>
      <c:catAx>
        <c:axId val="131884160"/>
        <c:scaling>
          <c:orientation val="minMax"/>
        </c:scaling>
        <c:delete val="0"/>
        <c:axPos val="b"/>
        <c:numFmt formatCode="General" sourceLinked="1"/>
        <c:majorTickMark val="out"/>
        <c:minorTickMark val="none"/>
        <c:tickLblPos val="nextTo"/>
        <c:crossAx val="131885696"/>
        <c:crosses val="autoZero"/>
        <c:auto val="1"/>
        <c:lblAlgn val="ctr"/>
        <c:lblOffset val="100"/>
        <c:tickLblSkip val="1"/>
        <c:noMultiLvlLbl val="0"/>
      </c:catAx>
      <c:valAx>
        <c:axId val="131885696"/>
        <c:scaling>
          <c:orientation val="minMax"/>
          <c:max val="35"/>
        </c:scaling>
        <c:delete val="0"/>
        <c:axPos val="l"/>
        <c:majorGridlines/>
        <c:numFmt formatCode="General" sourceLinked="0"/>
        <c:majorTickMark val="out"/>
        <c:minorTickMark val="none"/>
        <c:tickLblPos val="nextTo"/>
        <c:crossAx val="131884160"/>
        <c:crosses val="autoZero"/>
        <c:crossBetween val="between"/>
        <c:majorUnit val="5"/>
      </c:valAx>
    </c:plotArea>
    <c:legend>
      <c:legendPos val="b"/>
      <c:layout>
        <c:manualLayout>
          <c:xMode val="edge"/>
          <c:yMode val="edge"/>
          <c:x val="0"/>
          <c:y val="0.78673999083447921"/>
          <c:w val="0.98902920788747561"/>
          <c:h val="0.20183143773694961"/>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14940648805744"/>
          <c:y val="8.0426727561891717E-2"/>
          <c:w val="0.86010154658216853"/>
          <c:h val="0.70994864772338273"/>
        </c:manualLayout>
      </c:layout>
      <c:lineChart>
        <c:grouping val="standard"/>
        <c:varyColors val="0"/>
        <c:ser>
          <c:idx val="0"/>
          <c:order val="0"/>
          <c:tx>
            <c:strRef>
              <c:f>'Fig 1.24'!$B$5</c:f>
              <c:strCache>
                <c:ptCount val="1"/>
                <c:pt idx="0">
                  <c:v>En emploi</c:v>
                </c:pt>
              </c:strCache>
            </c:strRef>
          </c:tx>
          <c:spPr>
            <a:ln w="38100">
              <a:solidFill>
                <a:schemeClr val="bg1">
                  <a:lumMod val="65000"/>
                </a:schemeClr>
              </a:solidFill>
            </a:ln>
          </c:spPr>
          <c:marker>
            <c:symbol val="none"/>
          </c:marker>
          <c:cat>
            <c:numRef>
              <c:f>'Fig 1.24'!$C$4:$N$4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'Fig 1.24'!$C$5:$N$5</c:f>
              <c:numCache>
                <c:formatCode>0.0</c:formatCode>
                <c:ptCount val="12"/>
                <c:pt idx="0">
                  <c:v>7.2852973375000003</c:v>
                </c:pt>
                <c:pt idx="1">
                  <c:v>7.3596243837499999</c:v>
                </c:pt>
                <c:pt idx="2">
                  <c:v>7.4559609442500001</c:v>
                </c:pt>
                <c:pt idx="3">
                  <c:v>7.5047491334999998</c:v>
                </c:pt>
                <c:pt idx="4">
                  <c:v>7.6829651779999999</c:v>
                </c:pt>
                <c:pt idx="5">
                  <c:v>7.8147348650000001</c:v>
                </c:pt>
                <c:pt idx="6">
                  <c:v>7.9541529385</c:v>
                </c:pt>
                <c:pt idx="7">
                  <c:v>8.1582316922500002</c:v>
                </c:pt>
                <c:pt idx="8">
                  <c:v>8.4025926167500007</c:v>
                </c:pt>
                <c:pt idx="9">
                  <c:v>8.7503125255</c:v>
                </c:pt>
                <c:pt idx="10">
                  <c:v>8.8219438650000015</c:v>
                </c:pt>
                <c:pt idx="11">
                  <c:v>8.9732014929999995</c:v>
                </c:pt>
              </c:numCache>
            </c:numRef>
          </c:val>
          <c:smooth val="0"/>
        </c:ser>
        <c:ser>
          <c:idx val="1"/>
          <c:order val="1"/>
          <c:tx>
            <c:strRef>
              <c:f>'Fig 1.24'!$B$6</c:f>
              <c:strCache>
                <c:ptCount val="1"/>
                <c:pt idx="0">
                  <c:v>En activité (emploi ou chômage BIT)</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1.24'!$C$4:$N$4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'Fig 1.24'!$C$6:$N$6</c:f>
              <c:numCache>
                <c:formatCode>0.0</c:formatCode>
                <c:ptCount val="12"/>
                <c:pt idx="0">
                  <c:v>7.6659591197500001</c:v>
                </c:pt>
                <c:pt idx="1">
                  <c:v>7.7598145712500006</c:v>
                </c:pt>
                <c:pt idx="2">
                  <c:v>7.8466372209999999</c:v>
                </c:pt>
                <c:pt idx="3">
                  <c:v>7.9107686232500001</c:v>
                </c:pt>
                <c:pt idx="4">
                  <c:v>8.0548071565000008</c:v>
                </c:pt>
                <c:pt idx="5">
                  <c:v>8.1648931904999991</c:v>
                </c:pt>
                <c:pt idx="6">
                  <c:v>8.3915040745000002</c:v>
                </c:pt>
                <c:pt idx="7">
                  <c:v>8.6305457385000004</c:v>
                </c:pt>
                <c:pt idx="8">
                  <c:v>8.89327407575</c:v>
                </c:pt>
                <c:pt idx="9">
                  <c:v>9.3042316387500001</c:v>
                </c:pt>
                <c:pt idx="10">
                  <c:v>9.4450700297499992</c:v>
                </c:pt>
                <c:pt idx="11">
                  <c:v>9.6226700467500006</c:v>
                </c:pt>
              </c:numCache>
            </c:numRef>
          </c:val>
          <c:smooth val="0"/>
        </c:ser>
        <c:ser>
          <c:idx val="2"/>
          <c:order val="2"/>
          <c:tx>
            <c:strRef>
              <c:f>'Fig 1.24'!$B$7</c:f>
              <c:strCache>
                <c:ptCount val="1"/>
                <c:pt idx="0">
                  <c:v>Avant la retraite</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1.24'!$C$4:$N$4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'Fig 1.24'!$C$7:$N$7</c:f>
              <c:numCache>
                <c:formatCode>0.0</c:formatCode>
                <c:ptCount val="12"/>
                <c:pt idx="0">
                  <c:v>10.785515137037578</c:v>
                </c:pt>
                <c:pt idx="1">
                  <c:v>10.691335374113535</c:v>
                </c:pt>
                <c:pt idx="2">
                  <c:v>10.649231479827527</c:v>
                </c:pt>
                <c:pt idx="3">
                  <c:v>10.577717811978424</c:v>
                </c:pt>
                <c:pt idx="4">
                  <c:v>10.545829109546361</c:v>
                </c:pt>
                <c:pt idx="5">
                  <c:v>10.482164440882705</c:v>
                </c:pt>
                <c:pt idx="6">
                  <c:v>10.551911896088356</c:v>
                </c:pt>
                <c:pt idx="7">
                  <c:v>10.516216002446228</c:v>
                </c:pt>
                <c:pt idx="8">
                  <c:v>10.766115123025827</c:v>
                </c:pt>
                <c:pt idx="9">
                  <c:v>11.025588770794137</c:v>
                </c:pt>
                <c:pt idx="10">
                  <c:v>11.188651832163195</c:v>
                </c:pt>
                <c:pt idx="11">
                  <c:v>11.357833785352305</c:v>
                </c:pt>
              </c:numCache>
            </c:numRef>
          </c:val>
          <c:smooth val="0"/>
        </c:ser>
        <c:dLbls>
          <c:showLegendKey val="0"/>
          <c:showVal val="0"/>
          <c:showCatName val="0"/>
          <c:showSerName val="0"/>
          <c:showPercent val="0"/>
          <c:showBubbleSize val="0"/>
        </c:dLbls>
        <c:marker val="1"/>
        <c:smooth val="0"/>
        <c:axId val="133776896"/>
        <c:axId val="133791744"/>
      </c:lineChart>
      <c:catAx>
        <c:axId val="133776896"/>
        <c:scaling>
          <c:orientation val="minMax"/>
        </c:scaling>
        <c:delete val="0"/>
        <c:axPos val="b"/>
        <c:title>
          <c:tx>
            <c:rich>
              <a:bodyPr/>
              <a:lstStyle/>
              <a:p>
                <a:pPr>
                  <a:defRPr/>
                </a:pPr>
                <a:r>
                  <a:rPr lang="en-US"/>
                  <a:t>année</a:t>
                </a:r>
              </a:p>
            </c:rich>
          </c:tx>
          <c:layout>
            <c:manualLayout>
              <c:xMode val="edge"/>
              <c:yMode val="edge"/>
              <c:x val="0.87934011516534305"/>
              <c:y val="0.69497209624728673"/>
            </c:manualLayout>
          </c:layout>
          <c:overlay val="0"/>
        </c:title>
        <c:numFmt formatCode="General" sourceLinked="1"/>
        <c:majorTickMark val="out"/>
        <c:minorTickMark val="none"/>
        <c:tickLblPos val="nextTo"/>
        <c:txPr>
          <a:bodyPr/>
          <a:lstStyle/>
          <a:p>
            <a:pPr>
              <a:defRPr sz="800"/>
            </a:pPr>
            <a:endParaRPr lang="fr-FR"/>
          </a:p>
        </c:txPr>
        <c:crossAx val="133791744"/>
        <c:crosses val="autoZero"/>
        <c:auto val="1"/>
        <c:lblAlgn val="ctr"/>
        <c:lblOffset val="100"/>
        <c:tickLblSkip val="1"/>
        <c:noMultiLvlLbl val="0"/>
      </c:catAx>
      <c:valAx>
        <c:axId val="133791744"/>
        <c:scaling>
          <c:orientation val="minMax"/>
          <c:max val="12"/>
          <c:min val="6"/>
        </c:scaling>
        <c:delete val="0"/>
        <c:axPos val="l"/>
        <c:majorGridlines/>
        <c:title>
          <c:tx>
            <c:rich>
              <a:bodyPr rot="-5400000" vert="horz"/>
              <a:lstStyle/>
              <a:p>
                <a:pPr>
                  <a:defRPr/>
                </a:pPr>
                <a:r>
                  <a:rPr lang="fr-FR"/>
                  <a:t>années</a:t>
                </a:r>
              </a:p>
            </c:rich>
          </c:tx>
          <c:layout>
            <c:manualLayout>
              <c:xMode val="edge"/>
              <c:yMode val="edge"/>
              <c:x val="8.026819923371651E-4"/>
              <c:y val="0.32937724014336928"/>
            </c:manualLayout>
          </c:layout>
          <c:overlay val="0"/>
        </c:title>
        <c:numFmt formatCode="0.0" sourceLinked="1"/>
        <c:majorTickMark val="out"/>
        <c:minorTickMark val="none"/>
        <c:tickLblPos val="nextTo"/>
        <c:crossAx val="133776896"/>
        <c:crosses val="autoZero"/>
        <c:crossBetween val="between"/>
        <c:majorUnit val="1"/>
      </c:valAx>
    </c:plotArea>
    <c:legend>
      <c:legendPos val="b"/>
      <c:layout>
        <c:manualLayout>
          <c:xMode val="edge"/>
          <c:yMode val="edge"/>
          <c:x val="8.7959184397832235E-3"/>
          <c:y val="0.90100563272287615"/>
          <c:w val="0.98144254556887278"/>
          <c:h val="6.1510925592132323E-2"/>
        </c:manualLayout>
      </c:layout>
      <c:overlay val="0"/>
      <c:txPr>
        <a:bodyPr/>
        <a:lstStyle/>
        <a:p>
          <a:pPr>
            <a:defRPr sz="9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14940648805744"/>
          <c:y val="8.0426727561891717E-2"/>
          <c:w val="0.86010154658216853"/>
          <c:h val="0.70994864772338273"/>
        </c:manualLayout>
      </c:layout>
      <c:lineChart>
        <c:grouping val="standard"/>
        <c:varyColors val="0"/>
        <c:ser>
          <c:idx val="0"/>
          <c:order val="0"/>
          <c:tx>
            <c:strRef>
              <c:f>'Fig 1.24'!$B$5</c:f>
              <c:strCache>
                <c:ptCount val="1"/>
                <c:pt idx="0">
                  <c:v>En emploi</c:v>
                </c:pt>
              </c:strCache>
            </c:strRef>
          </c:tx>
          <c:spPr>
            <a:ln w="38100">
              <a:solidFill>
                <a:schemeClr val="bg1">
                  <a:lumMod val="65000"/>
                </a:schemeClr>
              </a:solidFill>
            </a:ln>
          </c:spPr>
          <c:marker>
            <c:symbol val="none"/>
          </c:marker>
          <c:cat>
            <c:numRef>
              <c:f>'Fig 1.24'!$C$4:$P$4</c:f>
              <c:numCache>
                <c:formatCode>General</c:formatCode>
                <c:ptCount val="14"/>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numCache>
            </c:numRef>
          </c:cat>
          <c:val>
            <c:numRef>
              <c:f>'Fig 1.24'!$C$5:$P$5</c:f>
              <c:numCache>
                <c:formatCode>0.0</c:formatCode>
                <c:ptCount val="14"/>
                <c:pt idx="0">
                  <c:v>7.2852973375000003</c:v>
                </c:pt>
                <c:pt idx="1">
                  <c:v>7.3596243837499999</c:v>
                </c:pt>
                <c:pt idx="2">
                  <c:v>7.4559609442500001</c:v>
                </c:pt>
                <c:pt idx="3">
                  <c:v>7.5047491334999998</c:v>
                </c:pt>
                <c:pt idx="4">
                  <c:v>7.6829651779999999</c:v>
                </c:pt>
                <c:pt idx="5">
                  <c:v>7.8147348650000001</c:v>
                </c:pt>
                <c:pt idx="6">
                  <c:v>7.9541529385</c:v>
                </c:pt>
                <c:pt idx="7">
                  <c:v>8.1582316922500002</c:v>
                </c:pt>
                <c:pt idx="8">
                  <c:v>8.4025926167500007</c:v>
                </c:pt>
                <c:pt idx="9">
                  <c:v>8.7503125255</c:v>
                </c:pt>
                <c:pt idx="10">
                  <c:v>8.8219438650000015</c:v>
                </c:pt>
                <c:pt idx="11">
                  <c:v>8.9732014929999995</c:v>
                </c:pt>
                <c:pt idx="12">
                  <c:v>9.1190358462500001</c:v>
                </c:pt>
                <c:pt idx="13">
                  <c:v>9.2488680585000012</c:v>
                </c:pt>
              </c:numCache>
            </c:numRef>
          </c:val>
          <c:smooth val="0"/>
        </c:ser>
        <c:ser>
          <c:idx val="1"/>
          <c:order val="1"/>
          <c:tx>
            <c:strRef>
              <c:f>'Fig 1.24'!$B$6</c:f>
              <c:strCache>
                <c:ptCount val="1"/>
                <c:pt idx="0">
                  <c:v>En activité (emploi ou chômage BIT)</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1.24'!$C$4:$P$4</c:f>
              <c:numCache>
                <c:formatCode>General</c:formatCode>
                <c:ptCount val="14"/>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numCache>
            </c:numRef>
          </c:cat>
          <c:val>
            <c:numRef>
              <c:f>'Fig 1.24'!$C$6:$P$6</c:f>
              <c:numCache>
                <c:formatCode>0.0</c:formatCode>
                <c:ptCount val="14"/>
                <c:pt idx="0">
                  <c:v>7.6659591197500001</c:v>
                </c:pt>
                <c:pt idx="1">
                  <c:v>7.7598145712500006</c:v>
                </c:pt>
                <c:pt idx="2">
                  <c:v>7.8466372209999999</c:v>
                </c:pt>
                <c:pt idx="3">
                  <c:v>7.9107686232500001</c:v>
                </c:pt>
                <c:pt idx="4">
                  <c:v>8.0548071565000008</c:v>
                </c:pt>
                <c:pt idx="5">
                  <c:v>8.1648931904999991</c:v>
                </c:pt>
                <c:pt idx="6">
                  <c:v>8.3915040745000002</c:v>
                </c:pt>
                <c:pt idx="7">
                  <c:v>8.6305457385000004</c:v>
                </c:pt>
                <c:pt idx="8">
                  <c:v>8.89327407575</c:v>
                </c:pt>
                <c:pt idx="9">
                  <c:v>9.3042316387500001</c:v>
                </c:pt>
                <c:pt idx="10">
                  <c:v>9.4450700297499992</c:v>
                </c:pt>
                <c:pt idx="11">
                  <c:v>9.6226700467500006</c:v>
                </c:pt>
                <c:pt idx="12">
                  <c:v>9.7889236490000009</c:v>
                </c:pt>
                <c:pt idx="13">
                  <c:v>9.9176744489999997</c:v>
                </c:pt>
              </c:numCache>
            </c:numRef>
          </c:val>
          <c:smooth val="0"/>
        </c:ser>
        <c:ser>
          <c:idx val="2"/>
          <c:order val="2"/>
          <c:tx>
            <c:strRef>
              <c:f>'Fig 1.24'!$B$7</c:f>
              <c:strCache>
                <c:ptCount val="1"/>
                <c:pt idx="0">
                  <c:v>Avant la retraite</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1.24'!$C$4:$P$4</c:f>
              <c:numCache>
                <c:formatCode>General</c:formatCode>
                <c:ptCount val="14"/>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numCache>
            </c:numRef>
          </c:cat>
          <c:val>
            <c:numRef>
              <c:f>'Fig 1.24'!$C$7:$P$7</c:f>
              <c:numCache>
                <c:formatCode>0.0</c:formatCode>
                <c:ptCount val="14"/>
                <c:pt idx="0">
                  <c:v>10.785515137037578</c:v>
                </c:pt>
                <c:pt idx="1">
                  <c:v>10.691335374113535</c:v>
                </c:pt>
                <c:pt idx="2">
                  <c:v>10.649231479827527</c:v>
                </c:pt>
                <c:pt idx="3">
                  <c:v>10.577717811978424</c:v>
                </c:pt>
                <c:pt idx="4">
                  <c:v>10.545829109546361</c:v>
                </c:pt>
                <c:pt idx="5">
                  <c:v>10.482164440882705</c:v>
                </c:pt>
                <c:pt idx="6">
                  <c:v>10.551911896088356</c:v>
                </c:pt>
                <c:pt idx="7">
                  <c:v>10.516216002446228</c:v>
                </c:pt>
                <c:pt idx="8">
                  <c:v>10.766115123025827</c:v>
                </c:pt>
                <c:pt idx="9">
                  <c:v>11.025588770794137</c:v>
                </c:pt>
                <c:pt idx="10">
                  <c:v>11.188651832163195</c:v>
                </c:pt>
                <c:pt idx="11">
                  <c:v>11.357833785352305</c:v>
                </c:pt>
                <c:pt idx="12">
                  <c:v>11.6097</c:v>
                </c:pt>
              </c:numCache>
            </c:numRef>
          </c:val>
          <c:smooth val="0"/>
        </c:ser>
        <c:dLbls>
          <c:showLegendKey val="0"/>
          <c:showVal val="0"/>
          <c:showCatName val="0"/>
          <c:showSerName val="0"/>
          <c:showPercent val="0"/>
          <c:showBubbleSize val="0"/>
        </c:dLbls>
        <c:marker val="1"/>
        <c:smooth val="0"/>
        <c:axId val="127345792"/>
        <c:axId val="127348096"/>
      </c:lineChart>
      <c:catAx>
        <c:axId val="127345792"/>
        <c:scaling>
          <c:orientation val="minMax"/>
        </c:scaling>
        <c:delete val="0"/>
        <c:axPos val="b"/>
        <c:title>
          <c:tx>
            <c:rich>
              <a:bodyPr/>
              <a:lstStyle/>
              <a:p>
                <a:pPr>
                  <a:defRPr/>
                </a:pPr>
                <a:r>
                  <a:rPr lang="en-US"/>
                  <a:t>année</a:t>
                </a:r>
              </a:p>
            </c:rich>
          </c:tx>
          <c:layout>
            <c:manualLayout>
              <c:xMode val="edge"/>
              <c:yMode val="edge"/>
              <c:x val="0.87934011516534305"/>
              <c:y val="0.69497209624728673"/>
            </c:manualLayout>
          </c:layout>
          <c:overlay val="0"/>
        </c:title>
        <c:numFmt formatCode="General" sourceLinked="1"/>
        <c:majorTickMark val="out"/>
        <c:minorTickMark val="none"/>
        <c:tickLblPos val="nextTo"/>
        <c:txPr>
          <a:bodyPr/>
          <a:lstStyle/>
          <a:p>
            <a:pPr>
              <a:defRPr sz="800"/>
            </a:pPr>
            <a:endParaRPr lang="fr-FR"/>
          </a:p>
        </c:txPr>
        <c:crossAx val="127348096"/>
        <c:crosses val="autoZero"/>
        <c:auto val="1"/>
        <c:lblAlgn val="ctr"/>
        <c:lblOffset val="100"/>
        <c:tickLblSkip val="1"/>
        <c:noMultiLvlLbl val="0"/>
      </c:catAx>
      <c:valAx>
        <c:axId val="127348096"/>
        <c:scaling>
          <c:orientation val="minMax"/>
          <c:max val="12"/>
          <c:min val="6"/>
        </c:scaling>
        <c:delete val="0"/>
        <c:axPos val="l"/>
        <c:majorGridlines/>
        <c:title>
          <c:tx>
            <c:rich>
              <a:bodyPr rot="-5400000" vert="horz"/>
              <a:lstStyle/>
              <a:p>
                <a:pPr>
                  <a:defRPr/>
                </a:pPr>
                <a:r>
                  <a:rPr lang="fr-FR"/>
                  <a:t>années</a:t>
                </a:r>
              </a:p>
            </c:rich>
          </c:tx>
          <c:layout>
            <c:manualLayout>
              <c:xMode val="edge"/>
              <c:yMode val="edge"/>
              <c:x val="8.026819923371651E-4"/>
              <c:y val="0.32937724014336928"/>
            </c:manualLayout>
          </c:layout>
          <c:overlay val="0"/>
        </c:title>
        <c:numFmt formatCode="0.0" sourceLinked="1"/>
        <c:majorTickMark val="out"/>
        <c:minorTickMark val="none"/>
        <c:tickLblPos val="nextTo"/>
        <c:crossAx val="127345792"/>
        <c:crosses val="autoZero"/>
        <c:crossBetween val="between"/>
        <c:majorUnit val="1"/>
      </c:valAx>
    </c:plotArea>
    <c:legend>
      <c:legendPos val="b"/>
      <c:layout>
        <c:manualLayout>
          <c:xMode val="edge"/>
          <c:yMode val="edge"/>
          <c:x val="8.7959184397832235E-3"/>
          <c:y val="0.90100563272287615"/>
          <c:w val="0.98144254556887278"/>
          <c:h val="6.1510925592132323E-2"/>
        </c:manualLayout>
      </c:layout>
      <c:overlay val="0"/>
      <c:txPr>
        <a:bodyPr/>
        <a:lstStyle/>
        <a:p>
          <a:pPr>
            <a:defRPr sz="9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907209618599654E-2"/>
          <c:y val="4.9592468241926216E-2"/>
          <c:w val="0.89189037013937611"/>
          <c:h val="0.75827237102927991"/>
        </c:manualLayout>
      </c:layout>
      <c:barChart>
        <c:barDir val="col"/>
        <c:grouping val="stacked"/>
        <c:varyColors val="0"/>
        <c:ser>
          <c:idx val="0"/>
          <c:order val="0"/>
          <c:tx>
            <c:strRef>
              <c:f>'Fig 1.25'!$B$5</c:f>
              <c:strCache>
                <c:ptCount val="1"/>
                <c:pt idx="0">
                  <c:v>Cotisations sociales</c:v>
                </c:pt>
              </c:strCache>
            </c:strRef>
          </c:tx>
          <c:spPr>
            <a:pattFill prst="pct70">
              <a:fgClr>
                <a:schemeClr val="tx1">
                  <a:lumMod val="95000"/>
                  <a:lumOff val="5000"/>
                </a:schemeClr>
              </a:fgClr>
              <a:bgClr>
                <a:schemeClr val="bg1"/>
              </a:bgClr>
            </a:pattFill>
          </c:spPr>
          <c:invertIfNegative val="0"/>
          <c:dLbls>
            <c:spPr>
              <a:solidFill>
                <a:schemeClr val="bg1"/>
              </a:solidFill>
            </c:spPr>
            <c:txPr>
              <a:bodyPr/>
              <a:lstStyle/>
              <a:p>
                <a:pPr>
                  <a:defRPr sz="700">
                    <a:solidFill>
                      <a:sysClr val="windowText" lastClr="000000"/>
                    </a:solidFill>
                  </a:defRPr>
                </a:pPr>
                <a:endParaRPr lang="fr-FR"/>
              </a:p>
            </c:txPr>
            <c:dLblPos val="ctr"/>
            <c:showLegendKey val="0"/>
            <c:showVal val="1"/>
            <c:showCatName val="0"/>
            <c:showSerName val="0"/>
            <c:showPercent val="0"/>
            <c:showBubbleSize val="0"/>
            <c:showLeaderLines val="0"/>
          </c:dLbls>
          <c:cat>
            <c:numRef>
              <c:f>'Fig 1.25'!$C$4:$O$4</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'Fig 1.25'!$C$5:$O$5</c:f>
              <c:numCache>
                <c:formatCode>0%</c:formatCode>
                <c:ptCount val="13"/>
                <c:pt idx="0">
                  <c:v>0.79500000000000004</c:v>
                </c:pt>
                <c:pt idx="1">
                  <c:v>0.79300000000000004</c:v>
                </c:pt>
                <c:pt idx="2">
                  <c:v>0.79200000000000004</c:v>
                </c:pt>
                <c:pt idx="3">
                  <c:v>0.78300000000000003</c:v>
                </c:pt>
                <c:pt idx="4">
                  <c:v>0.77200000000000002</c:v>
                </c:pt>
                <c:pt idx="5">
                  <c:v>0.76</c:v>
                </c:pt>
                <c:pt idx="6">
                  <c:v>0.76300000000000001</c:v>
                </c:pt>
                <c:pt idx="7">
                  <c:v>0.75800000000000001</c:v>
                </c:pt>
                <c:pt idx="8">
                  <c:v>0.754</c:v>
                </c:pt>
                <c:pt idx="9">
                  <c:v>0.76100000000000001</c:v>
                </c:pt>
                <c:pt idx="10">
                  <c:v>0.76</c:v>
                </c:pt>
                <c:pt idx="11">
                  <c:v>0.75981944007346536</c:v>
                </c:pt>
                <c:pt idx="12">
                  <c:v>0.76747272476282269</c:v>
                </c:pt>
              </c:numCache>
            </c:numRef>
          </c:val>
        </c:ser>
        <c:ser>
          <c:idx val="1"/>
          <c:order val="1"/>
          <c:tx>
            <c:strRef>
              <c:f>'Fig 1.25'!$B$6</c:f>
              <c:strCache>
                <c:ptCount val="1"/>
                <c:pt idx="0">
                  <c:v>ITAF </c:v>
                </c:pt>
              </c:strCache>
            </c:strRef>
          </c:tx>
          <c:spPr>
            <a:solidFill>
              <a:schemeClr val="tx1">
                <a:lumMod val="75000"/>
                <a:lumOff val="25000"/>
              </a:schemeClr>
            </a:solidFill>
          </c:spPr>
          <c:invertIfNegative val="0"/>
          <c:dLbls>
            <c:spPr>
              <a:solidFill>
                <a:schemeClr val="bg1"/>
              </a:solidFill>
            </c:spPr>
            <c:txPr>
              <a:bodyPr/>
              <a:lstStyle/>
              <a:p>
                <a:pPr>
                  <a:defRPr sz="700">
                    <a:solidFill>
                      <a:sysClr val="windowText" lastClr="000000"/>
                    </a:solidFill>
                  </a:defRPr>
                </a:pPr>
                <a:endParaRPr lang="fr-FR"/>
              </a:p>
            </c:txPr>
            <c:showLegendKey val="0"/>
            <c:showVal val="1"/>
            <c:showCatName val="0"/>
            <c:showSerName val="0"/>
            <c:showPercent val="0"/>
            <c:showBubbleSize val="0"/>
            <c:showLeaderLines val="0"/>
          </c:dLbls>
          <c:cat>
            <c:numRef>
              <c:f>'Fig 1.25'!$C$4:$O$4</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'Fig 1.25'!$C$6:$O$6</c:f>
              <c:numCache>
                <c:formatCode>0%</c:formatCode>
                <c:ptCount val="13"/>
                <c:pt idx="0">
                  <c:v>7.0999999999999994E-2</c:v>
                </c:pt>
                <c:pt idx="1">
                  <c:v>7.2999999999999995E-2</c:v>
                </c:pt>
                <c:pt idx="2">
                  <c:v>9.9000000000000005E-2</c:v>
                </c:pt>
                <c:pt idx="3">
                  <c:v>0.10100000000000001</c:v>
                </c:pt>
                <c:pt idx="4">
                  <c:v>0.107</c:v>
                </c:pt>
                <c:pt idx="5">
                  <c:v>9.9000000000000005E-2</c:v>
                </c:pt>
                <c:pt idx="6">
                  <c:v>9.4E-2</c:v>
                </c:pt>
                <c:pt idx="7">
                  <c:v>0.11</c:v>
                </c:pt>
                <c:pt idx="8">
                  <c:v>0.111</c:v>
                </c:pt>
                <c:pt idx="9">
                  <c:v>0.11799999999999999</c:v>
                </c:pt>
                <c:pt idx="10">
                  <c:v>0.11799999999999999</c:v>
                </c:pt>
                <c:pt idx="11">
                  <c:v>0.11692833802673816</c:v>
                </c:pt>
                <c:pt idx="12">
                  <c:v>0.11689829556048652</c:v>
                </c:pt>
              </c:numCache>
            </c:numRef>
          </c:val>
        </c:ser>
        <c:ser>
          <c:idx val="2"/>
          <c:order val="2"/>
          <c:tx>
            <c:strRef>
              <c:f>'Fig 1.25'!$B$7</c:f>
              <c:strCache>
                <c:ptCount val="1"/>
                <c:pt idx="0">
                  <c:v>Subventions d'équilibre</c:v>
                </c:pt>
              </c:strCache>
            </c:strRef>
          </c:tx>
          <c:spPr>
            <a:pattFill prst="horzBrick">
              <a:fgClr>
                <a:srgbClr val="FF0000"/>
              </a:fgClr>
              <a:bgClr>
                <a:schemeClr val="bg1"/>
              </a:bgClr>
            </a:pattFill>
          </c:spPr>
          <c:invertIfNegative val="0"/>
          <c:dLbls>
            <c:spPr>
              <a:solidFill>
                <a:schemeClr val="bg1"/>
              </a:solidFill>
            </c:spPr>
            <c:txPr>
              <a:bodyPr/>
              <a:lstStyle/>
              <a:p>
                <a:pPr>
                  <a:defRPr sz="700"/>
                </a:pPr>
                <a:endParaRPr lang="fr-FR"/>
              </a:p>
            </c:txPr>
            <c:showLegendKey val="0"/>
            <c:showVal val="1"/>
            <c:showCatName val="0"/>
            <c:showSerName val="0"/>
            <c:showPercent val="0"/>
            <c:showBubbleSize val="0"/>
            <c:showLeaderLines val="0"/>
          </c:dLbls>
          <c:cat>
            <c:numRef>
              <c:f>'Fig 1.25'!$C$4:$O$4</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'Fig 1.25'!$C$7:$O$7</c:f>
              <c:numCache>
                <c:formatCode>0%</c:formatCode>
                <c:ptCount val="13"/>
                <c:pt idx="0">
                  <c:v>2.1000000000000001E-2</c:v>
                </c:pt>
                <c:pt idx="1">
                  <c:v>1.7999999999999999E-2</c:v>
                </c:pt>
                <c:pt idx="2">
                  <c:v>2.3E-2</c:v>
                </c:pt>
                <c:pt idx="3">
                  <c:v>2.3E-2</c:v>
                </c:pt>
                <c:pt idx="4">
                  <c:v>2.3E-2</c:v>
                </c:pt>
                <c:pt idx="5">
                  <c:v>2.1999999999999999E-2</c:v>
                </c:pt>
                <c:pt idx="6">
                  <c:v>2.4E-2</c:v>
                </c:pt>
                <c:pt idx="7">
                  <c:v>2.5000000000000001E-2</c:v>
                </c:pt>
                <c:pt idx="8">
                  <c:v>2.5000000000000001E-2</c:v>
                </c:pt>
                <c:pt idx="9">
                  <c:v>2.5000000000000001E-2</c:v>
                </c:pt>
                <c:pt idx="10">
                  <c:v>2.4E-2</c:v>
                </c:pt>
                <c:pt idx="11">
                  <c:v>2.3971178521826522E-2</c:v>
                </c:pt>
                <c:pt idx="12">
                  <c:v>2.3373177525517222E-2</c:v>
                </c:pt>
              </c:numCache>
            </c:numRef>
          </c:val>
        </c:ser>
        <c:ser>
          <c:idx val="3"/>
          <c:order val="3"/>
          <c:tx>
            <c:strRef>
              <c:f>'Fig 1.25'!$B$8</c:f>
              <c:strCache>
                <c:ptCount val="1"/>
                <c:pt idx="0">
                  <c:v>Transferts depuis organismes extérieurs</c:v>
                </c:pt>
              </c:strCache>
            </c:strRef>
          </c:tx>
          <c:spPr>
            <a:solidFill>
              <a:schemeClr val="tx1"/>
            </a:solidFill>
          </c:spPr>
          <c:invertIfNegative val="0"/>
          <c:dLbls>
            <c:dLbl>
              <c:idx val="4"/>
              <c:layout>
                <c:manualLayout>
                  <c:x val="0"/>
                  <c:y val="2.6800655877468247E-2"/>
                </c:manualLayout>
              </c:layout>
              <c:showLegendKey val="0"/>
              <c:showVal val="1"/>
              <c:showCatName val="0"/>
              <c:showSerName val="0"/>
              <c:showPercent val="0"/>
              <c:showBubbleSize val="0"/>
            </c:dLbl>
            <c:spPr>
              <a:solidFill>
                <a:schemeClr val="bg1"/>
              </a:solidFill>
            </c:spPr>
            <c:txPr>
              <a:bodyPr/>
              <a:lstStyle/>
              <a:p>
                <a:pPr>
                  <a:defRPr sz="800">
                    <a:solidFill>
                      <a:sysClr val="windowText" lastClr="000000"/>
                    </a:solidFill>
                  </a:defRPr>
                </a:pPr>
                <a:endParaRPr lang="fr-FR"/>
              </a:p>
            </c:txPr>
            <c:showLegendKey val="0"/>
            <c:showVal val="1"/>
            <c:showCatName val="0"/>
            <c:showSerName val="0"/>
            <c:showPercent val="0"/>
            <c:showBubbleSize val="0"/>
            <c:showLeaderLines val="0"/>
          </c:dLbls>
          <c:cat>
            <c:numRef>
              <c:f>'Fig 1.25'!$C$4:$O$4</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'Fig 1.25'!$C$8:$O$8</c:f>
              <c:numCache>
                <c:formatCode>0%</c:formatCode>
                <c:ptCount val="13"/>
                <c:pt idx="0">
                  <c:v>8.7999999999999995E-2</c:v>
                </c:pt>
                <c:pt idx="1">
                  <c:v>8.2000000000000003E-2</c:v>
                </c:pt>
                <c:pt idx="2">
                  <c:v>5.7000000000000002E-2</c:v>
                </c:pt>
                <c:pt idx="3">
                  <c:v>5.0999999999999997E-2</c:v>
                </c:pt>
                <c:pt idx="4">
                  <c:v>5.3999999999999999E-2</c:v>
                </c:pt>
                <c:pt idx="5">
                  <c:v>5.1999999999999998E-2</c:v>
                </c:pt>
                <c:pt idx="6">
                  <c:v>4.8000000000000001E-2</c:v>
                </c:pt>
                <c:pt idx="7">
                  <c:v>4.7E-2</c:v>
                </c:pt>
                <c:pt idx="8">
                  <c:v>5.1999999999999998E-2</c:v>
                </c:pt>
                <c:pt idx="9">
                  <c:v>5.6000000000000001E-2</c:v>
                </c:pt>
                <c:pt idx="10">
                  <c:v>5.8999999999999997E-2</c:v>
                </c:pt>
                <c:pt idx="11">
                  <c:v>6.2569288395795689E-2</c:v>
                </c:pt>
                <c:pt idx="12">
                  <c:v>6.2959119882991924E-2</c:v>
                </c:pt>
              </c:numCache>
            </c:numRef>
          </c:val>
        </c:ser>
        <c:ser>
          <c:idx val="4"/>
          <c:order val="4"/>
          <c:tx>
            <c:strRef>
              <c:f>'Fig 1.25'!$B$9</c:f>
              <c:strCache>
                <c:ptCount val="1"/>
                <c:pt idx="0">
                  <c:v>Produits de gestion</c:v>
                </c:pt>
              </c:strCache>
            </c:strRef>
          </c:tx>
          <c:spPr>
            <a:pattFill prst="narVert">
              <a:fgClr>
                <a:schemeClr val="bg1">
                  <a:lumMod val="50000"/>
                </a:schemeClr>
              </a:fgClr>
              <a:bgClr>
                <a:schemeClr val="bg1"/>
              </a:bgClr>
            </a:pattFill>
          </c:spPr>
          <c:invertIfNegative val="0"/>
          <c:dLbls>
            <c:spPr>
              <a:solidFill>
                <a:schemeClr val="bg1"/>
              </a:solidFill>
              <a:ln>
                <a:noFill/>
              </a:ln>
            </c:spPr>
            <c:txPr>
              <a:bodyPr/>
              <a:lstStyle/>
              <a:p>
                <a:pPr>
                  <a:defRPr sz="700"/>
                </a:pPr>
                <a:endParaRPr lang="fr-FR"/>
              </a:p>
            </c:txPr>
            <c:showLegendKey val="0"/>
            <c:showVal val="1"/>
            <c:showCatName val="0"/>
            <c:showSerName val="0"/>
            <c:showPercent val="0"/>
            <c:showBubbleSize val="0"/>
            <c:showLeaderLines val="0"/>
          </c:dLbls>
          <c:cat>
            <c:numRef>
              <c:f>'Fig 1.25'!$C$4:$O$4</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'Fig 1.25'!$C$9:$O$9</c:f>
              <c:numCache>
                <c:formatCode>0%</c:formatCode>
                <c:ptCount val="13"/>
                <c:pt idx="0">
                  <c:v>1.4E-2</c:v>
                </c:pt>
                <c:pt idx="1">
                  <c:v>1.4999999999999999E-2</c:v>
                </c:pt>
                <c:pt idx="2">
                  <c:v>1.6E-2</c:v>
                </c:pt>
                <c:pt idx="3">
                  <c:v>2.3E-2</c:v>
                </c:pt>
                <c:pt idx="4">
                  <c:v>1.2E-2</c:v>
                </c:pt>
                <c:pt idx="5">
                  <c:v>1.9E-2</c:v>
                </c:pt>
                <c:pt idx="6">
                  <c:v>1.4E-2</c:v>
                </c:pt>
                <c:pt idx="7">
                  <c:v>0.01</c:v>
                </c:pt>
                <c:pt idx="8">
                  <c:v>1.4E-2</c:v>
                </c:pt>
                <c:pt idx="9">
                  <c:v>1.2999999999999999E-2</c:v>
                </c:pt>
                <c:pt idx="10">
                  <c:v>1.2999999999999999E-2</c:v>
                </c:pt>
                <c:pt idx="11">
                  <c:v>1.2959215377077454E-2</c:v>
                </c:pt>
                <c:pt idx="12">
                  <c:v>9.7844574471711316E-3</c:v>
                </c:pt>
              </c:numCache>
            </c:numRef>
          </c:val>
        </c:ser>
        <c:ser>
          <c:idx val="5"/>
          <c:order val="5"/>
          <c:tx>
            <c:strRef>
              <c:f>'Fig 1.25'!$B$10</c:f>
              <c:strCache>
                <c:ptCount val="1"/>
                <c:pt idx="0">
                  <c:v>Besoin de financement</c:v>
                </c:pt>
              </c:strCache>
            </c:strRef>
          </c:tx>
          <c:spPr>
            <a:pattFill prst="zigZag">
              <a:fgClr>
                <a:srgbClr val="C00000"/>
              </a:fgClr>
              <a:bgClr>
                <a:schemeClr val="bg1"/>
              </a:bgClr>
            </a:pattFill>
          </c:spPr>
          <c:invertIfNegative val="0"/>
          <c:dLbls>
            <c:dLbl>
              <c:idx val="0"/>
              <c:delete val="1"/>
            </c:dLbl>
            <c:dLbl>
              <c:idx val="1"/>
              <c:delete val="1"/>
            </c:dLbl>
            <c:dLbl>
              <c:idx val="2"/>
              <c:layout>
                <c:manualLayout>
                  <c:x val="0"/>
                  <c:y val="-1.3400327938734123E-2"/>
                </c:manualLayout>
              </c:layout>
              <c:showLegendKey val="0"/>
              <c:showVal val="1"/>
              <c:showCatName val="0"/>
              <c:showSerName val="0"/>
              <c:showPercent val="0"/>
              <c:showBubbleSize val="0"/>
            </c:dLbl>
            <c:dLbl>
              <c:idx val="3"/>
              <c:layout>
                <c:manualLayout>
                  <c:x val="0"/>
                  <c:y val="-1.3400327938734132E-2"/>
                </c:manualLayout>
              </c:layout>
              <c:showLegendKey val="0"/>
              <c:showVal val="1"/>
              <c:showCatName val="0"/>
              <c:showSerName val="0"/>
              <c:showPercent val="0"/>
              <c:showBubbleSize val="0"/>
            </c:dLbl>
            <c:dLbl>
              <c:idx val="4"/>
              <c:layout>
                <c:manualLayout>
                  <c:x val="-2.2002200220022001E-3"/>
                  <c:y val="-1.7867103918312165E-2"/>
                </c:manualLayout>
              </c:layout>
              <c:showLegendKey val="0"/>
              <c:showVal val="1"/>
              <c:showCatName val="0"/>
              <c:showSerName val="0"/>
              <c:showPercent val="0"/>
              <c:showBubbleSize val="0"/>
            </c:dLbl>
            <c:dLbl>
              <c:idx val="5"/>
              <c:layout>
                <c:manualLayout>
                  <c:x val="0"/>
                  <c:y val="-2.2333879897890214E-2"/>
                </c:manualLayout>
              </c:layout>
              <c:showLegendKey val="0"/>
              <c:showVal val="1"/>
              <c:showCatName val="0"/>
              <c:showSerName val="0"/>
              <c:showPercent val="0"/>
              <c:showBubbleSize val="0"/>
            </c:dLbl>
            <c:dLbl>
              <c:idx val="6"/>
              <c:layout>
                <c:manualLayout>
                  <c:x val="0"/>
                  <c:y val="-8.9335519591560823E-3"/>
                </c:manualLayout>
              </c:layout>
              <c:showLegendKey val="0"/>
              <c:showVal val="1"/>
              <c:showCatName val="0"/>
              <c:showSerName val="0"/>
              <c:showPercent val="0"/>
              <c:showBubbleSize val="0"/>
            </c:dLbl>
            <c:dLbl>
              <c:idx val="7"/>
              <c:layout>
                <c:manualLayout>
                  <c:x val="0"/>
                  <c:y val="-1.3400327938734123E-2"/>
                </c:manualLayout>
              </c:layout>
              <c:showLegendKey val="0"/>
              <c:showVal val="1"/>
              <c:showCatName val="0"/>
              <c:showSerName val="0"/>
              <c:showPercent val="0"/>
              <c:showBubbleSize val="0"/>
            </c:dLbl>
            <c:dLbl>
              <c:idx val="8"/>
              <c:layout>
                <c:manualLayout>
                  <c:x val="8.0673802189433615E-17"/>
                  <c:y val="-2.6800655877468247E-2"/>
                </c:manualLayout>
              </c:layout>
              <c:showLegendKey val="0"/>
              <c:showVal val="1"/>
              <c:showCatName val="0"/>
              <c:showSerName val="0"/>
              <c:showPercent val="0"/>
              <c:showBubbleSize val="0"/>
            </c:dLbl>
            <c:dLbl>
              <c:idx val="9"/>
              <c:layout>
                <c:manualLayout>
                  <c:x val="0"/>
                  <c:y val="-1.7867103918312165E-2"/>
                </c:manualLayout>
              </c:layout>
              <c:showLegendKey val="0"/>
              <c:showVal val="1"/>
              <c:showCatName val="0"/>
              <c:showSerName val="0"/>
              <c:showPercent val="0"/>
              <c:showBubbleSize val="0"/>
            </c:dLbl>
            <c:dLbl>
              <c:idx val="10"/>
              <c:layout>
                <c:manualLayout>
                  <c:x val="0"/>
                  <c:y val="-2.2333879897890204E-2"/>
                </c:manualLayout>
              </c:layout>
              <c:showLegendKey val="0"/>
              <c:showVal val="1"/>
              <c:showCatName val="0"/>
              <c:showSerName val="0"/>
              <c:showPercent val="0"/>
              <c:showBubbleSize val="0"/>
            </c:dLbl>
            <c:dLbl>
              <c:idx val="11"/>
              <c:layout>
                <c:manualLayout>
                  <c:x val="0"/>
                  <c:y val="-4.4667759795780412E-3"/>
                </c:manualLayout>
              </c:layout>
              <c:showLegendKey val="0"/>
              <c:showVal val="1"/>
              <c:showCatName val="0"/>
              <c:showSerName val="0"/>
              <c:showPercent val="0"/>
              <c:showBubbleSize val="0"/>
            </c:dLbl>
            <c:dLbl>
              <c:idx val="12"/>
              <c:layout>
                <c:manualLayout>
                  <c:x val="0"/>
                  <c:y val="-1.3400327938734132E-2"/>
                </c:manualLayout>
              </c:layout>
              <c:showLegendKey val="0"/>
              <c:showVal val="1"/>
              <c:showCatName val="0"/>
              <c:showSerName val="0"/>
              <c:showPercent val="0"/>
              <c:showBubbleSize val="0"/>
            </c:dLbl>
            <c:spPr>
              <a:solidFill>
                <a:schemeClr val="bg1"/>
              </a:solidFill>
            </c:spPr>
            <c:txPr>
              <a:bodyPr/>
              <a:lstStyle/>
              <a:p>
                <a:pPr>
                  <a:defRPr sz="700"/>
                </a:pPr>
                <a:endParaRPr lang="fr-FR"/>
              </a:p>
            </c:txPr>
            <c:showLegendKey val="0"/>
            <c:showVal val="1"/>
            <c:showCatName val="0"/>
            <c:showSerName val="0"/>
            <c:showPercent val="0"/>
            <c:showBubbleSize val="0"/>
            <c:showLeaderLines val="0"/>
          </c:dLbls>
          <c:cat>
            <c:numRef>
              <c:f>'Fig 1.25'!$C$4:$O$4</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'Fig 1.25'!$C$10:$O$10</c:f>
              <c:numCache>
                <c:formatCode>0%</c:formatCode>
                <c:ptCount val="13"/>
                <c:pt idx="0">
                  <c:v>1.0999999999999999E-2</c:v>
                </c:pt>
                <c:pt idx="1">
                  <c:v>1.9E-2</c:v>
                </c:pt>
                <c:pt idx="2">
                  <c:v>1.4E-2</c:v>
                </c:pt>
                <c:pt idx="3">
                  <c:v>1.9E-2</c:v>
                </c:pt>
                <c:pt idx="4">
                  <c:v>3.2000000000000001E-2</c:v>
                </c:pt>
                <c:pt idx="5">
                  <c:v>4.9000000000000002E-2</c:v>
                </c:pt>
                <c:pt idx="6">
                  <c:v>5.8000000000000003E-2</c:v>
                </c:pt>
                <c:pt idx="7">
                  <c:v>5.1999999999999998E-2</c:v>
                </c:pt>
                <c:pt idx="8">
                  <c:v>4.2999999999999997E-2</c:v>
                </c:pt>
                <c:pt idx="9">
                  <c:v>2.7E-2</c:v>
                </c:pt>
                <c:pt idx="10">
                  <c:v>2.5999999999999999E-2</c:v>
                </c:pt>
                <c:pt idx="11">
                  <c:v>2.3752539605096712E-2</c:v>
                </c:pt>
                <c:pt idx="12">
                  <c:v>1.9512224821010345E-2</c:v>
                </c:pt>
              </c:numCache>
            </c:numRef>
          </c:val>
        </c:ser>
        <c:dLbls>
          <c:showLegendKey val="0"/>
          <c:showVal val="0"/>
          <c:showCatName val="0"/>
          <c:showSerName val="0"/>
          <c:showPercent val="0"/>
          <c:showBubbleSize val="0"/>
        </c:dLbls>
        <c:gapWidth val="60"/>
        <c:overlap val="100"/>
        <c:axId val="114694400"/>
        <c:axId val="114704384"/>
      </c:barChart>
      <c:catAx>
        <c:axId val="114694400"/>
        <c:scaling>
          <c:orientation val="minMax"/>
        </c:scaling>
        <c:delete val="0"/>
        <c:axPos val="b"/>
        <c:numFmt formatCode="General" sourceLinked="1"/>
        <c:majorTickMark val="out"/>
        <c:minorTickMark val="none"/>
        <c:tickLblPos val="nextTo"/>
        <c:crossAx val="114704384"/>
        <c:crosses val="autoZero"/>
        <c:auto val="1"/>
        <c:lblAlgn val="ctr"/>
        <c:lblOffset val="100"/>
        <c:noMultiLvlLbl val="0"/>
      </c:catAx>
      <c:valAx>
        <c:axId val="114704384"/>
        <c:scaling>
          <c:orientation val="minMax"/>
          <c:max val="1"/>
          <c:min val="0.70000000000000007"/>
        </c:scaling>
        <c:delete val="0"/>
        <c:axPos val="l"/>
        <c:majorGridlines/>
        <c:numFmt formatCode="0%" sourceLinked="0"/>
        <c:majorTickMark val="out"/>
        <c:minorTickMark val="none"/>
        <c:tickLblPos val="nextTo"/>
        <c:crossAx val="114694400"/>
        <c:crosses val="autoZero"/>
        <c:crossBetween val="between"/>
      </c:valAx>
    </c:plotArea>
    <c:legend>
      <c:legendPos val="b"/>
      <c:layout>
        <c:manualLayout>
          <c:xMode val="edge"/>
          <c:yMode val="edge"/>
          <c:x val="0"/>
          <c:y val="0.87147269687752837"/>
          <c:w val="0.99443621527507087"/>
          <c:h val="0.12406036024951334"/>
        </c:manualLayout>
      </c:layout>
      <c:overlay val="0"/>
      <c:txPr>
        <a:bodyPr/>
        <a:lstStyle/>
        <a:p>
          <a:pPr>
            <a:defRPr sz="1000"/>
          </a:pPr>
          <a:endParaRPr lang="fr-FR"/>
        </a:p>
      </c:txPr>
    </c:legend>
    <c:plotVisOnly val="1"/>
    <c:dispBlanksAs val="gap"/>
    <c:showDLblsOverMax val="0"/>
  </c:chart>
  <c:printSettings>
    <c:headerFooter/>
    <c:pageMargins b="0.75" l="0.7" r="0.7" t="0.75"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122091826230185"/>
          <c:y val="2.3928345823347488E-2"/>
          <c:w val="0.75044917987783955"/>
          <c:h val="0.81090680380332236"/>
        </c:manualLayout>
      </c:layout>
      <c:barChart>
        <c:barDir val="bar"/>
        <c:grouping val="stacked"/>
        <c:varyColors val="0"/>
        <c:ser>
          <c:idx val="0"/>
          <c:order val="0"/>
          <c:tx>
            <c:strRef>
              <c:f>'Fig 1.26'!$C$5</c:f>
              <c:strCache>
                <c:ptCount val="1"/>
                <c:pt idx="0">
                  <c:v>Cotisations sociales</c:v>
                </c:pt>
              </c:strCache>
            </c:strRef>
          </c:tx>
          <c:spPr>
            <a:solidFill>
              <a:schemeClr val="bg1"/>
            </a:solidFill>
            <a:ln>
              <a:solidFill>
                <a:schemeClr val="tx1"/>
              </a:solidFill>
            </a:ln>
          </c:spPr>
          <c:invertIfNegative val="0"/>
          <c:dLbls>
            <c:dLbl>
              <c:idx val="9"/>
              <c:delete val="1"/>
            </c:dLbl>
            <c:spPr>
              <a:solidFill>
                <a:schemeClr val="bg1"/>
              </a:solidFill>
              <a:ln>
                <a:solidFill>
                  <a:schemeClr val="tx1"/>
                </a:solidFill>
              </a:ln>
            </c:spPr>
            <c:txPr>
              <a:bodyPr/>
              <a:lstStyle/>
              <a:p>
                <a:pPr>
                  <a:defRPr sz="800"/>
                </a:pPr>
                <a:endParaRPr lang="fr-FR"/>
              </a:p>
            </c:txPr>
            <c:showLegendKey val="0"/>
            <c:showVal val="1"/>
            <c:showCatName val="0"/>
            <c:showSerName val="0"/>
            <c:showPercent val="0"/>
            <c:showBubbleSize val="0"/>
            <c:showLeaderLines val="0"/>
          </c:dLbls>
          <c:cat>
            <c:strRef>
              <c:f>'Fig 1.26'!$O$6:$O$22</c:f>
              <c:strCache>
                <c:ptCount val="17"/>
                <c:pt idx="0">
                  <c:v>NSA comp (0,8Md€)</c:v>
                </c:pt>
                <c:pt idx="1">
                  <c:v>RSI comp (4Md€)</c:v>
                </c:pt>
                <c:pt idx="2">
                  <c:v>CNAVPL comp (3,7Md€)</c:v>
                </c:pt>
                <c:pt idx="3">
                  <c:v>IRCANTEC (3,6Md€)</c:v>
                </c:pt>
                <c:pt idx="4">
                  <c:v>AGIRC (26,4Md€)</c:v>
                </c:pt>
                <c:pt idx="5">
                  <c:v>ARRCO (57,1Md€)</c:v>
                </c:pt>
                <c:pt idx="6">
                  <c:v>NSA base (8Md€)</c:v>
                </c:pt>
                <c:pt idx="7">
                  <c:v>RSI (8Md€)</c:v>
                </c:pt>
                <c:pt idx="8">
                  <c:v>CNAVPL (2,9Md€)</c:v>
                </c:pt>
                <c:pt idx="9">
                  <c:v>Mines (1,6Md€)</c:v>
                </c:pt>
                <c:pt idx="10">
                  <c:v>CNIEG (7,6Md€)</c:v>
                </c:pt>
                <c:pt idx="11">
                  <c:v>RATP (1,1Md€)</c:v>
                </c:pt>
                <c:pt idx="12">
                  <c:v>SNCF (5,4Md€)</c:v>
                </c:pt>
                <c:pt idx="13">
                  <c:v>CNRACL (20,7Md€)</c:v>
                </c:pt>
                <c:pt idx="14">
                  <c:v>Régime FPE  (52,7Md€)</c:v>
                </c:pt>
                <c:pt idx="15">
                  <c:v>MSA salariés (6,7Md€)</c:v>
                </c:pt>
                <c:pt idx="16">
                  <c:v>CNAV (124,9Md€)</c:v>
                </c:pt>
              </c:strCache>
            </c:strRef>
          </c:cat>
          <c:val>
            <c:numRef>
              <c:f>'Fig 1.26'!$C$6:$C$22</c:f>
              <c:numCache>
                <c:formatCode>0%</c:formatCode>
                <c:ptCount val="17"/>
                <c:pt idx="0">
                  <c:v>0.40267395628303815</c:v>
                </c:pt>
                <c:pt idx="1">
                  <c:v>0.53608158903562397</c:v>
                </c:pt>
                <c:pt idx="2">
                  <c:v>0.94721625693064893</c:v>
                </c:pt>
                <c:pt idx="3">
                  <c:v>0.85490457890100424</c:v>
                </c:pt>
                <c:pt idx="4">
                  <c:v>0.7692666840464415</c:v>
                </c:pt>
                <c:pt idx="5">
                  <c:v>0.78538003416496283</c:v>
                </c:pt>
                <c:pt idx="6">
                  <c:v>0.14287462367091372</c:v>
                </c:pt>
                <c:pt idx="7">
                  <c:v>0.52893422736073326</c:v>
                </c:pt>
                <c:pt idx="8">
                  <c:v>0.9536999750976427</c:v>
                </c:pt>
                <c:pt idx="9">
                  <c:v>7.5023983715722074E-3</c:v>
                </c:pt>
                <c:pt idx="10">
                  <c:v>0.45026911565674299</c:v>
                </c:pt>
                <c:pt idx="11">
                  <c:v>0.42554535216252948</c:v>
                </c:pt>
                <c:pt idx="12">
                  <c:v>0.36542355318277792</c:v>
                </c:pt>
                <c:pt idx="13">
                  <c:v>0.96963867110074642</c:v>
                </c:pt>
                <c:pt idx="14">
                  <c:v>0.98793656846968336</c:v>
                </c:pt>
                <c:pt idx="15">
                  <c:v>0.40221531316171594</c:v>
                </c:pt>
                <c:pt idx="16">
                  <c:v>0.62117330190802766</c:v>
                </c:pt>
              </c:numCache>
            </c:numRef>
          </c:val>
        </c:ser>
        <c:ser>
          <c:idx val="1"/>
          <c:order val="1"/>
          <c:tx>
            <c:strRef>
              <c:f>'Fig 1.26'!$D$5</c:f>
              <c:strCache>
                <c:ptCount val="1"/>
                <c:pt idx="0">
                  <c:v>ITAF et prises en charge Etat</c:v>
                </c:pt>
              </c:strCache>
            </c:strRef>
          </c:tx>
          <c:spPr>
            <a:pattFill prst="narHorz">
              <a:fgClr>
                <a:srgbClr val="FF0000"/>
              </a:fgClr>
              <a:bgClr>
                <a:schemeClr val="bg1"/>
              </a:bgClr>
            </a:pattFill>
            <a:ln>
              <a:solidFill>
                <a:srgbClr val="FF0000"/>
              </a:solidFill>
            </a:ln>
          </c:spPr>
          <c:invertIfNegative val="0"/>
          <c:dLbls>
            <c:dLbl>
              <c:idx val="0"/>
              <c:showLegendKey val="0"/>
              <c:showVal val="1"/>
              <c:showCatName val="0"/>
              <c:showSerName val="0"/>
              <c:showPercent val="0"/>
              <c:showBubbleSize val="0"/>
            </c:dLbl>
            <c:dLbl>
              <c:idx val="6"/>
              <c:showLegendKey val="0"/>
              <c:showVal val="1"/>
              <c:showCatName val="0"/>
              <c:showSerName val="0"/>
              <c:showPercent val="0"/>
              <c:showBubbleSize val="0"/>
            </c:dLbl>
            <c:dLbl>
              <c:idx val="10"/>
              <c:showLegendKey val="0"/>
              <c:showVal val="1"/>
              <c:showCatName val="0"/>
              <c:showSerName val="0"/>
              <c:showPercent val="0"/>
              <c:showBubbleSize val="0"/>
            </c:dLbl>
            <c:dLbl>
              <c:idx val="16"/>
              <c:showLegendKey val="0"/>
              <c:showVal val="1"/>
              <c:showCatName val="0"/>
              <c:showSerName val="0"/>
              <c:showPercent val="0"/>
              <c:showBubbleSize val="0"/>
            </c:dLbl>
            <c:spPr>
              <a:solidFill>
                <a:schemeClr val="bg1"/>
              </a:solidFill>
              <a:ln>
                <a:solidFill>
                  <a:schemeClr val="tx1"/>
                </a:solidFill>
              </a:ln>
            </c:spPr>
            <c:txPr>
              <a:bodyPr/>
              <a:lstStyle/>
              <a:p>
                <a:pPr>
                  <a:defRPr sz="800"/>
                </a:pPr>
                <a:endParaRPr lang="fr-FR"/>
              </a:p>
            </c:txPr>
            <c:showLegendKey val="0"/>
            <c:showVal val="0"/>
            <c:showCatName val="0"/>
            <c:showSerName val="0"/>
            <c:showPercent val="0"/>
            <c:showBubbleSize val="0"/>
          </c:dLbls>
          <c:cat>
            <c:strRef>
              <c:f>'Fig 1.26'!$O$6:$O$22</c:f>
              <c:strCache>
                <c:ptCount val="17"/>
                <c:pt idx="0">
                  <c:v>NSA comp (0,8Md€)</c:v>
                </c:pt>
                <c:pt idx="1">
                  <c:v>RSI comp (4Md€)</c:v>
                </c:pt>
                <c:pt idx="2">
                  <c:v>CNAVPL comp (3,7Md€)</c:v>
                </c:pt>
                <c:pt idx="3">
                  <c:v>IRCANTEC (3,6Md€)</c:v>
                </c:pt>
                <c:pt idx="4">
                  <c:v>AGIRC (26,4Md€)</c:v>
                </c:pt>
                <c:pt idx="5">
                  <c:v>ARRCO (57,1Md€)</c:v>
                </c:pt>
                <c:pt idx="6">
                  <c:v>NSA base (8Md€)</c:v>
                </c:pt>
                <c:pt idx="7">
                  <c:v>RSI (8Md€)</c:v>
                </c:pt>
                <c:pt idx="8">
                  <c:v>CNAVPL (2,9Md€)</c:v>
                </c:pt>
                <c:pt idx="9">
                  <c:v>Mines (1,6Md€)</c:v>
                </c:pt>
                <c:pt idx="10">
                  <c:v>CNIEG (7,6Md€)</c:v>
                </c:pt>
                <c:pt idx="11">
                  <c:v>RATP (1,1Md€)</c:v>
                </c:pt>
                <c:pt idx="12">
                  <c:v>SNCF (5,4Md€)</c:v>
                </c:pt>
                <c:pt idx="13">
                  <c:v>CNRACL (20,7Md€)</c:v>
                </c:pt>
                <c:pt idx="14">
                  <c:v>Régime FPE  (52,7Md€)</c:v>
                </c:pt>
                <c:pt idx="15">
                  <c:v>MSA salariés (6,7Md€)</c:v>
                </c:pt>
                <c:pt idx="16">
                  <c:v>CNAV (124,9Md€)</c:v>
                </c:pt>
              </c:strCache>
            </c:strRef>
          </c:cat>
          <c:val>
            <c:numRef>
              <c:f>'Fig 1.26'!$D$6:$D$22</c:f>
              <c:numCache>
                <c:formatCode>0%</c:formatCode>
                <c:ptCount val="17"/>
                <c:pt idx="0">
                  <c:v>0.30557816980081048</c:v>
                </c:pt>
                <c:pt idx="1">
                  <c:v>0</c:v>
                </c:pt>
                <c:pt idx="2">
                  <c:v>0</c:v>
                </c:pt>
                <c:pt idx="3">
                  <c:v>0</c:v>
                </c:pt>
                <c:pt idx="4">
                  <c:v>0</c:v>
                </c:pt>
                <c:pt idx="5">
                  <c:v>0</c:v>
                </c:pt>
                <c:pt idx="6">
                  <c:v>0.34977450317938769</c:v>
                </c:pt>
                <c:pt idx="7">
                  <c:v>0</c:v>
                </c:pt>
                <c:pt idx="8">
                  <c:v>0</c:v>
                </c:pt>
                <c:pt idx="9">
                  <c:v>1.5773940088257279E-3</c:v>
                </c:pt>
                <c:pt idx="10">
                  <c:v>0.18967717569867235</c:v>
                </c:pt>
                <c:pt idx="11">
                  <c:v>0</c:v>
                </c:pt>
                <c:pt idx="12">
                  <c:v>0</c:v>
                </c:pt>
                <c:pt idx="13">
                  <c:v>0</c:v>
                </c:pt>
                <c:pt idx="14">
                  <c:v>0</c:v>
                </c:pt>
                <c:pt idx="15">
                  <c:v>5.9539771755802731E-2</c:v>
                </c:pt>
                <c:pt idx="16">
                  <c:v>0.12330064610198187</c:v>
                </c:pt>
              </c:numCache>
            </c:numRef>
          </c:val>
        </c:ser>
        <c:ser>
          <c:idx val="2"/>
          <c:order val="2"/>
          <c:tx>
            <c:strRef>
              <c:f>'Fig 1.26'!$E$5</c:f>
              <c:strCache>
                <c:ptCount val="1"/>
                <c:pt idx="0">
                  <c:v>Compensation démographique</c:v>
                </c:pt>
              </c:strCache>
            </c:strRef>
          </c:tx>
          <c:spPr>
            <a:pattFill prst="horzBrick">
              <a:fgClr>
                <a:schemeClr val="bg1">
                  <a:lumMod val="65000"/>
                </a:schemeClr>
              </a:fgClr>
              <a:bgClr>
                <a:schemeClr val="bg1"/>
              </a:bgClr>
            </a:pattFill>
          </c:spPr>
          <c:invertIfNegative val="0"/>
          <c:dLbls>
            <c:dLbl>
              <c:idx val="6"/>
              <c:showLegendKey val="0"/>
              <c:showVal val="1"/>
              <c:showCatName val="0"/>
              <c:showSerName val="0"/>
              <c:showPercent val="0"/>
              <c:showBubbleSize val="0"/>
            </c:dLbl>
            <c:dLbl>
              <c:idx val="7"/>
              <c:showLegendKey val="0"/>
              <c:showVal val="1"/>
              <c:showCatName val="0"/>
              <c:showSerName val="0"/>
              <c:showPercent val="0"/>
              <c:showBubbleSize val="0"/>
            </c:dLbl>
            <c:dLbl>
              <c:idx val="9"/>
              <c:showLegendKey val="0"/>
              <c:showVal val="1"/>
              <c:showCatName val="0"/>
              <c:showSerName val="0"/>
              <c:showPercent val="0"/>
              <c:showBubbleSize val="0"/>
            </c:dLbl>
            <c:dLbl>
              <c:idx val="15"/>
              <c:showLegendKey val="0"/>
              <c:showVal val="1"/>
              <c:showCatName val="0"/>
              <c:showSerName val="0"/>
              <c:showPercent val="0"/>
              <c:showBubbleSize val="0"/>
            </c:dLbl>
            <c:spPr>
              <a:solidFill>
                <a:schemeClr val="bg1"/>
              </a:solidFill>
              <a:ln>
                <a:solidFill>
                  <a:schemeClr val="tx1"/>
                </a:solidFill>
              </a:ln>
            </c:spPr>
            <c:txPr>
              <a:bodyPr/>
              <a:lstStyle/>
              <a:p>
                <a:pPr>
                  <a:defRPr sz="800"/>
                </a:pPr>
                <a:endParaRPr lang="fr-FR"/>
              </a:p>
            </c:txPr>
            <c:showLegendKey val="0"/>
            <c:showVal val="0"/>
            <c:showCatName val="0"/>
            <c:showSerName val="0"/>
            <c:showPercent val="0"/>
            <c:showBubbleSize val="0"/>
          </c:dLbls>
          <c:cat>
            <c:strRef>
              <c:f>'Fig 1.26'!$O$6:$O$22</c:f>
              <c:strCache>
                <c:ptCount val="17"/>
                <c:pt idx="0">
                  <c:v>NSA comp (0,8Md€)</c:v>
                </c:pt>
                <c:pt idx="1">
                  <c:v>RSI comp (4Md€)</c:v>
                </c:pt>
                <c:pt idx="2">
                  <c:v>CNAVPL comp (3,7Md€)</c:v>
                </c:pt>
                <c:pt idx="3">
                  <c:v>IRCANTEC (3,6Md€)</c:v>
                </c:pt>
                <c:pt idx="4">
                  <c:v>AGIRC (26,4Md€)</c:v>
                </c:pt>
                <c:pt idx="5">
                  <c:v>ARRCO (57,1Md€)</c:v>
                </c:pt>
                <c:pt idx="6">
                  <c:v>NSA base (8Md€)</c:v>
                </c:pt>
                <c:pt idx="7">
                  <c:v>RSI (8Md€)</c:v>
                </c:pt>
                <c:pt idx="8">
                  <c:v>CNAVPL (2,9Md€)</c:v>
                </c:pt>
                <c:pt idx="9">
                  <c:v>Mines (1,6Md€)</c:v>
                </c:pt>
                <c:pt idx="10">
                  <c:v>CNIEG (7,6Md€)</c:v>
                </c:pt>
                <c:pt idx="11">
                  <c:v>RATP (1,1Md€)</c:v>
                </c:pt>
                <c:pt idx="12">
                  <c:v>SNCF (5,4Md€)</c:v>
                </c:pt>
                <c:pt idx="13">
                  <c:v>CNRACL (20,7Md€)</c:v>
                </c:pt>
                <c:pt idx="14">
                  <c:v>Régime FPE  (52,7Md€)</c:v>
                </c:pt>
                <c:pt idx="15">
                  <c:v>MSA salariés (6,7Md€)</c:v>
                </c:pt>
                <c:pt idx="16">
                  <c:v>CNAV (124,9Md€)</c:v>
                </c:pt>
              </c:strCache>
            </c:strRef>
          </c:cat>
          <c:val>
            <c:numRef>
              <c:f>'Fig 1.26'!$E$6:$E$22</c:f>
              <c:numCache>
                <c:formatCode>0%</c:formatCode>
                <c:ptCount val="17"/>
                <c:pt idx="0">
                  <c:v>0</c:v>
                </c:pt>
                <c:pt idx="1">
                  <c:v>0</c:v>
                </c:pt>
                <c:pt idx="2">
                  <c:v>0</c:v>
                </c:pt>
                <c:pt idx="3">
                  <c:v>0</c:v>
                </c:pt>
                <c:pt idx="4">
                  <c:v>0</c:v>
                </c:pt>
                <c:pt idx="5">
                  <c:v>0</c:v>
                </c:pt>
                <c:pt idx="6">
                  <c:v>0.39722859507364983</c:v>
                </c:pt>
                <c:pt idx="7">
                  <c:v>0.20727367993342921</c:v>
                </c:pt>
                <c:pt idx="8">
                  <c:v>0</c:v>
                </c:pt>
                <c:pt idx="9">
                  <c:v>0.15047889339090559</c:v>
                </c:pt>
                <c:pt idx="10">
                  <c:v>0</c:v>
                </c:pt>
                <c:pt idx="11">
                  <c:v>0</c:v>
                </c:pt>
                <c:pt idx="12">
                  <c:v>0</c:v>
                </c:pt>
                <c:pt idx="13">
                  <c:v>0</c:v>
                </c:pt>
                <c:pt idx="14">
                  <c:v>0</c:v>
                </c:pt>
                <c:pt idx="15">
                  <c:v>0.35510913637670022</c:v>
                </c:pt>
                <c:pt idx="16">
                  <c:v>0</c:v>
                </c:pt>
              </c:numCache>
            </c:numRef>
          </c:val>
        </c:ser>
        <c:ser>
          <c:idx val="3"/>
          <c:order val="3"/>
          <c:tx>
            <c:strRef>
              <c:f>'Fig 1.26'!$F$5</c:f>
              <c:strCache>
                <c:ptCount val="1"/>
                <c:pt idx="0">
                  <c:v>Prises en charge  FSV</c:v>
                </c:pt>
              </c:strCache>
            </c:strRef>
          </c:tx>
          <c:spPr>
            <a:pattFill prst="pct60">
              <a:fgClr>
                <a:schemeClr val="bg1">
                  <a:lumMod val="50000"/>
                </a:schemeClr>
              </a:fgClr>
              <a:bgClr>
                <a:schemeClr val="bg1"/>
              </a:bgClr>
            </a:pattFill>
          </c:spPr>
          <c:invertIfNegative val="0"/>
          <c:dLbls>
            <c:dLbl>
              <c:idx val="15"/>
              <c:showLegendKey val="0"/>
              <c:showVal val="1"/>
              <c:showCatName val="0"/>
              <c:showSerName val="0"/>
              <c:showPercent val="0"/>
              <c:showBubbleSize val="0"/>
            </c:dLbl>
            <c:dLbl>
              <c:idx val="16"/>
              <c:showLegendKey val="0"/>
              <c:showVal val="1"/>
              <c:showCatName val="0"/>
              <c:showSerName val="0"/>
              <c:showPercent val="0"/>
              <c:showBubbleSize val="0"/>
            </c:dLbl>
            <c:dLbl>
              <c:idx val="17"/>
              <c:showLegendKey val="0"/>
              <c:showVal val="1"/>
              <c:showCatName val="0"/>
              <c:showSerName val="0"/>
              <c:showPercent val="0"/>
              <c:showBubbleSize val="0"/>
            </c:dLbl>
            <c:dLbl>
              <c:idx val="20"/>
              <c:showLegendKey val="0"/>
              <c:showVal val="1"/>
              <c:showCatName val="0"/>
              <c:showSerName val="0"/>
              <c:showPercent val="0"/>
              <c:showBubbleSize val="0"/>
            </c:dLbl>
            <c:dLbl>
              <c:idx val="21"/>
              <c:showLegendKey val="0"/>
              <c:showVal val="1"/>
              <c:showCatName val="0"/>
              <c:showSerName val="0"/>
              <c:showPercent val="0"/>
              <c:showBubbleSize val="0"/>
            </c:dLbl>
            <c:spPr>
              <a:solidFill>
                <a:schemeClr val="bg1"/>
              </a:solidFill>
              <a:ln>
                <a:solidFill>
                  <a:schemeClr val="tx1"/>
                </a:solidFill>
              </a:ln>
            </c:spPr>
            <c:txPr>
              <a:bodyPr/>
              <a:lstStyle/>
              <a:p>
                <a:pPr>
                  <a:defRPr sz="800"/>
                </a:pPr>
                <a:endParaRPr lang="fr-FR"/>
              </a:p>
            </c:txPr>
            <c:showLegendKey val="0"/>
            <c:showVal val="0"/>
            <c:showCatName val="0"/>
            <c:showSerName val="0"/>
            <c:showPercent val="0"/>
            <c:showBubbleSize val="0"/>
          </c:dLbls>
          <c:cat>
            <c:strRef>
              <c:f>'Fig 1.26'!$O$6:$O$22</c:f>
              <c:strCache>
                <c:ptCount val="17"/>
                <c:pt idx="0">
                  <c:v>NSA comp (0,8Md€)</c:v>
                </c:pt>
                <c:pt idx="1">
                  <c:v>RSI comp (4Md€)</c:v>
                </c:pt>
                <c:pt idx="2">
                  <c:v>CNAVPL comp (3,7Md€)</c:v>
                </c:pt>
                <c:pt idx="3">
                  <c:v>IRCANTEC (3,6Md€)</c:v>
                </c:pt>
                <c:pt idx="4">
                  <c:v>AGIRC (26,4Md€)</c:v>
                </c:pt>
                <c:pt idx="5">
                  <c:v>ARRCO (57,1Md€)</c:v>
                </c:pt>
                <c:pt idx="6">
                  <c:v>NSA base (8Md€)</c:v>
                </c:pt>
                <c:pt idx="7">
                  <c:v>RSI (8Md€)</c:v>
                </c:pt>
                <c:pt idx="8">
                  <c:v>CNAVPL (2,9Md€)</c:v>
                </c:pt>
                <c:pt idx="9">
                  <c:v>Mines (1,6Md€)</c:v>
                </c:pt>
                <c:pt idx="10">
                  <c:v>CNIEG (7,6Md€)</c:v>
                </c:pt>
                <c:pt idx="11">
                  <c:v>RATP (1,1Md€)</c:v>
                </c:pt>
                <c:pt idx="12">
                  <c:v>SNCF (5,4Md€)</c:v>
                </c:pt>
                <c:pt idx="13">
                  <c:v>CNRACL (20,7Md€)</c:v>
                </c:pt>
                <c:pt idx="14">
                  <c:v>Régime FPE  (52,7Md€)</c:v>
                </c:pt>
                <c:pt idx="15">
                  <c:v>MSA salariés (6,7Md€)</c:v>
                </c:pt>
                <c:pt idx="16">
                  <c:v>CNAV (124,9Md€)</c:v>
                </c:pt>
              </c:strCache>
            </c:strRef>
          </c:cat>
          <c:val>
            <c:numRef>
              <c:f>'Fig 1.26'!$F$6:$F$22</c:f>
              <c:numCache>
                <c:formatCode>0%</c:formatCode>
                <c:ptCount val="17"/>
                <c:pt idx="0">
                  <c:v>0</c:v>
                </c:pt>
                <c:pt idx="1">
                  <c:v>0</c:v>
                </c:pt>
                <c:pt idx="2">
                  <c:v>0</c:v>
                </c:pt>
                <c:pt idx="3">
                  <c:v>6.0703107057252211E-3</c:v>
                </c:pt>
                <c:pt idx="4">
                  <c:v>1.3893340244652557E-3</c:v>
                </c:pt>
                <c:pt idx="5">
                  <c:v>5.3049193092698076E-3</c:v>
                </c:pt>
                <c:pt idx="6">
                  <c:v>4.1450982960910127E-2</c:v>
                </c:pt>
                <c:pt idx="7">
                  <c:v>2.6266084882101349E-2</c:v>
                </c:pt>
                <c:pt idx="8">
                  <c:v>5.628070057153103E-4</c:v>
                </c:pt>
                <c:pt idx="9">
                  <c:v>1.0180761858501511E-2</c:v>
                </c:pt>
                <c:pt idx="10">
                  <c:v>1.1784307091732747E-6</c:v>
                </c:pt>
                <c:pt idx="11">
                  <c:v>6.1695365728153476E-5</c:v>
                </c:pt>
                <c:pt idx="12">
                  <c:v>6.1928701252273434E-5</c:v>
                </c:pt>
                <c:pt idx="13">
                  <c:v>1.0599100556603869E-5</c:v>
                </c:pt>
                <c:pt idx="14">
                  <c:v>1.8969683341907701E-5</c:v>
                </c:pt>
                <c:pt idx="15">
                  <c:v>9.529495561722795E-2</c:v>
                </c:pt>
                <c:pt idx="16">
                  <c:v>0.14458096176966259</c:v>
                </c:pt>
              </c:numCache>
            </c:numRef>
          </c:val>
        </c:ser>
        <c:ser>
          <c:idx val="4"/>
          <c:order val="4"/>
          <c:tx>
            <c:strRef>
              <c:f>'Fig 1.26'!$G$5</c:f>
              <c:strCache>
                <c:ptCount val="1"/>
                <c:pt idx="0">
                  <c:v>Transferts entre organismes (externes)</c:v>
                </c:pt>
              </c:strCache>
            </c:strRef>
          </c:tx>
          <c:spPr>
            <a:pattFill prst="dkVert">
              <a:fgClr>
                <a:srgbClr val="FF0000"/>
              </a:fgClr>
              <a:bgClr>
                <a:schemeClr val="bg1"/>
              </a:bgClr>
            </a:pattFill>
            <a:ln>
              <a:solidFill>
                <a:schemeClr val="tx1"/>
              </a:solidFill>
            </a:ln>
          </c:spPr>
          <c:invertIfNegative val="0"/>
          <c:dLbls>
            <c:dLbl>
              <c:idx val="5"/>
              <c:showLegendKey val="0"/>
              <c:showVal val="1"/>
              <c:showCatName val="0"/>
              <c:showSerName val="0"/>
              <c:showPercent val="0"/>
              <c:showBubbleSize val="0"/>
            </c:dLbl>
            <c:spPr>
              <a:solidFill>
                <a:schemeClr val="bg1"/>
              </a:solidFill>
              <a:ln>
                <a:solidFill>
                  <a:schemeClr val="tx1"/>
                </a:solidFill>
              </a:ln>
            </c:spPr>
            <c:txPr>
              <a:bodyPr/>
              <a:lstStyle/>
              <a:p>
                <a:pPr>
                  <a:defRPr sz="800"/>
                </a:pPr>
                <a:endParaRPr lang="fr-FR"/>
              </a:p>
            </c:txPr>
            <c:showLegendKey val="0"/>
            <c:showVal val="0"/>
            <c:showCatName val="0"/>
            <c:showSerName val="0"/>
            <c:showPercent val="0"/>
            <c:showBubbleSize val="0"/>
          </c:dLbls>
          <c:cat>
            <c:strRef>
              <c:f>'Fig 1.26'!$O$6:$O$22</c:f>
              <c:strCache>
                <c:ptCount val="17"/>
                <c:pt idx="0">
                  <c:v>NSA comp (0,8Md€)</c:v>
                </c:pt>
                <c:pt idx="1">
                  <c:v>RSI comp (4Md€)</c:v>
                </c:pt>
                <c:pt idx="2">
                  <c:v>CNAVPL comp (3,7Md€)</c:v>
                </c:pt>
                <c:pt idx="3">
                  <c:v>IRCANTEC (3,6Md€)</c:v>
                </c:pt>
                <c:pt idx="4">
                  <c:v>AGIRC (26,4Md€)</c:v>
                </c:pt>
                <c:pt idx="5">
                  <c:v>ARRCO (57,1Md€)</c:v>
                </c:pt>
                <c:pt idx="6">
                  <c:v>NSA base (8Md€)</c:v>
                </c:pt>
                <c:pt idx="7">
                  <c:v>RSI (8Md€)</c:v>
                </c:pt>
                <c:pt idx="8">
                  <c:v>CNAVPL (2,9Md€)</c:v>
                </c:pt>
                <c:pt idx="9">
                  <c:v>Mines (1,6Md€)</c:v>
                </c:pt>
                <c:pt idx="10">
                  <c:v>CNIEG (7,6Md€)</c:v>
                </c:pt>
                <c:pt idx="11">
                  <c:v>RATP (1,1Md€)</c:v>
                </c:pt>
                <c:pt idx="12">
                  <c:v>SNCF (5,4Md€)</c:v>
                </c:pt>
                <c:pt idx="13">
                  <c:v>CNRACL (20,7Md€)</c:v>
                </c:pt>
                <c:pt idx="14">
                  <c:v>Régime FPE  (52,7Md€)</c:v>
                </c:pt>
                <c:pt idx="15">
                  <c:v>MSA salariés (6,7Md€)</c:v>
                </c:pt>
                <c:pt idx="16">
                  <c:v>CNAV (124,9Md€)</c:v>
                </c:pt>
              </c:strCache>
            </c:strRef>
          </c:cat>
          <c:val>
            <c:numRef>
              <c:f>'Fig 1.26'!$G$6:$G$22</c:f>
              <c:numCache>
                <c:formatCode>0%</c:formatCode>
                <c:ptCount val="17"/>
                <c:pt idx="0">
                  <c:v>0</c:v>
                </c:pt>
                <c:pt idx="1">
                  <c:v>-1.4539941305903778E-6</c:v>
                </c:pt>
                <c:pt idx="2">
                  <c:v>0</c:v>
                </c:pt>
                <c:pt idx="3">
                  <c:v>2.9316932660655923E-2</c:v>
                </c:pt>
                <c:pt idx="4">
                  <c:v>6.4713709700581587E-2</c:v>
                </c:pt>
                <c:pt idx="5">
                  <c:v>0.12149760029359909</c:v>
                </c:pt>
                <c:pt idx="6">
                  <c:v>6.0741357466010991E-3</c:v>
                </c:pt>
                <c:pt idx="7">
                  <c:v>3.0834967650336942E-2</c:v>
                </c:pt>
                <c:pt idx="8">
                  <c:v>4.3574400916378419E-6</c:v>
                </c:pt>
                <c:pt idx="9">
                  <c:v>0</c:v>
                </c:pt>
                <c:pt idx="10">
                  <c:v>0</c:v>
                </c:pt>
                <c:pt idx="11">
                  <c:v>0</c:v>
                </c:pt>
                <c:pt idx="12">
                  <c:v>2.090314514838917E-3</c:v>
                </c:pt>
                <c:pt idx="13">
                  <c:v>0</c:v>
                </c:pt>
                <c:pt idx="14">
                  <c:v>0</c:v>
                </c:pt>
                <c:pt idx="15">
                  <c:v>6.3234607830089287E-2</c:v>
                </c:pt>
                <c:pt idx="16">
                  <c:v>8.3086437636526581E-2</c:v>
                </c:pt>
              </c:numCache>
            </c:numRef>
          </c:val>
        </c:ser>
        <c:ser>
          <c:idx val="5"/>
          <c:order val="5"/>
          <c:tx>
            <c:strRef>
              <c:f>'Fig 1.26'!$H$5</c:f>
              <c:strCache>
                <c:ptCount val="1"/>
                <c:pt idx="0">
                  <c:v>Subvention d'équilibre</c:v>
                </c:pt>
              </c:strCache>
            </c:strRef>
          </c:tx>
          <c:spPr>
            <a:solidFill>
              <a:schemeClr val="bg1">
                <a:lumMod val="75000"/>
              </a:schemeClr>
            </a:solidFill>
            <a:ln>
              <a:solidFill>
                <a:schemeClr val="bg1">
                  <a:lumMod val="65000"/>
                </a:schemeClr>
              </a:solidFill>
            </a:ln>
          </c:spPr>
          <c:invertIfNegative val="0"/>
          <c:dLbls>
            <c:dLbl>
              <c:idx val="9"/>
              <c:showLegendKey val="0"/>
              <c:showVal val="1"/>
              <c:showCatName val="0"/>
              <c:showSerName val="0"/>
              <c:showPercent val="0"/>
              <c:showBubbleSize val="0"/>
            </c:dLbl>
            <c:dLbl>
              <c:idx val="11"/>
              <c:showLegendKey val="0"/>
              <c:showVal val="1"/>
              <c:showCatName val="0"/>
              <c:showSerName val="0"/>
              <c:showPercent val="0"/>
              <c:showBubbleSize val="0"/>
            </c:dLbl>
            <c:dLbl>
              <c:idx val="12"/>
              <c:showLegendKey val="0"/>
              <c:showVal val="1"/>
              <c:showCatName val="0"/>
              <c:showSerName val="0"/>
              <c:showPercent val="0"/>
              <c:showBubbleSize val="0"/>
            </c:dLbl>
            <c:spPr>
              <a:solidFill>
                <a:schemeClr val="bg1"/>
              </a:solidFill>
              <a:ln>
                <a:solidFill>
                  <a:schemeClr val="tx1"/>
                </a:solidFill>
              </a:ln>
            </c:spPr>
            <c:txPr>
              <a:bodyPr/>
              <a:lstStyle/>
              <a:p>
                <a:pPr>
                  <a:defRPr sz="800"/>
                </a:pPr>
                <a:endParaRPr lang="fr-FR"/>
              </a:p>
            </c:txPr>
            <c:showLegendKey val="0"/>
            <c:showVal val="0"/>
            <c:showCatName val="0"/>
            <c:showSerName val="0"/>
            <c:showPercent val="0"/>
            <c:showBubbleSize val="0"/>
          </c:dLbls>
          <c:cat>
            <c:strRef>
              <c:f>'Fig 1.26'!$O$6:$O$22</c:f>
              <c:strCache>
                <c:ptCount val="17"/>
                <c:pt idx="0">
                  <c:v>NSA comp (0,8Md€)</c:v>
                </c:pt>
                <c:pt idx="1">
                  <c:v>RSI comp (4Md€)</c:v>
                </c:pt>
                <c:pt idx="2">
                  <c:v>CNAVPL comp (3,7Md€)</c:v>
                </c:pt>
                <c:pt idx="3">
                  <c:v>IRCANTEC (3,6Md€)</c:v>
                </c:pt>
                <c:pt idx="4">
                  <c:v>AGIRC (26,4Md€)</c:v>
                </c:pt>
                <c:pt idx="5">
                  <c:v>ARRCO (57,1Md€)</c:v>
                </c:pt>
                <c:pt idx="6">
                  <c:v>NSA base (8Md€)</c:v>
                </c:pt>
                <c:pt idx="7">
                  <c:v>RSI (8Md€)</c:v>
                </c:pt>
                <c:pt idx="8">
                  <c:v>CNAVPL (2,9Md€)</c:v>
                </c:pt>
                <c:pt idx="9">
                  <c:v>Mines (1,6Md€)</c:v>
                </c:pt>
                <c:pt idx="10">
                  <c:v>CNIEG (7,6Md€)</c:v>
                </c:pt>
                <c:pt idx="11">
                  <c:v>RATP (1,1Md€)</c:v>
                </c:pt>
                <c:pt idx="12">
                  <c:v>SNCF (5,4Md€)</c:v>
                </c:pt>
                <c:pt idx="13">
                  <c:v>CNRACL (20,7Md€)</c:v>
                </c:pt>
                <c:pt idx="14">
                  <c:v>Régime FPE  (52,7Md€)</c:v>
                </c:pt>
                <c:pt idx="15">
                  <c:v>MSA salariés (6,7Md€)</c:v>
                </c:pt>
                <c:pt idx="16">
                  <c:v>CNAV (124,9Md€)</c:v>
                </c:pt>
              </c:strCache>
            </c:strRef>
          </c:cat>
          <c:val>
            <c:numRef>
              <c:f>'Fig 1.26'!$H$6:$H$22</c:f>
              <c:numCache>
                <c:formatCode>0%</c:formatCode>
                <c:ptCount val="17"/>
                <c:pt idx="0">
                  <c:v>0</c:v>
                </c:pt>
                <c:pt idx="1">
                  <c:v>0</c:v>
                </c:pt>
                <c:pt idx="2">
                  <c:v>0</c:v>
                </c:pt>
                <c:pt idx="3">
                  <c:v>0</c:v>
                </c:pt>
                <c:pt idx="4">
                  <c:v>0</c:v>
                </c:pt>
                <c:pt idx="5">
                  <c:v>0</c:v>
                </c:pt>
                <c:pt idx="6">
                  <c:v>0</c:v>
                </c:pt>
                <c:pt idx="7">
                  <c:v>0</c:v>
                </c:pt>
                <c:pt idx="8">
                  <c:v>0</c:v>
                </c:pt>
                <c:pt idx="9">
                  <c:v>0.81161261568528875</c:v>
                </c:pt>
                <c:pt idx="10">
                  <c:v>0</c:v>
                </c:pt>
                <c:pt idx="11">
                  <c:v>0.56664262794771181</c:v>
                </c:pt>
                <c:pt idx="12">
                  <c:v>0.62739915238723576</c:v>
                </c:pt>
                <c:pt idx="13">
                  <c:v>0</c:v>
                </c:pt>
                <c:pt idx="14">
                  <c:v>0</c:v>
                </c:pt>
                <c:pt idx="15">
                  <c:v>0</c:v>
                </c:pt>
                <c:pt idx="16">
                  <c:v>0</c:v>
                </c:pt>
              </c:numCache>
            </c:numRef>
          </c:val>
        </c:ser>
        <c:ser>
          <c:idx val="6"/>
          <c:order val="6"/>
          <c:tx>
            <c:strRef>
              <c:f>'Fig 1.26'!$I$5</c:f>
              <c:strCache>
                <c:ptCount val="1"/>
                <c:pt idx="0">
                  <c:v> Transferts entre organismes (internes)</c:v>
                </c:pt>
              </c:strCache>
            </c:strRef>
          </c:tx>
          <c:spPr>
            <a:pattFill prst="smGrid">
              <a:fgClr>
                <a:schemeClr val="bg1">
                  <a:lumMod val="50000"/>
                </a:schemeClr>
              </a:fgClr>
              <a:bgClr>
                <a:schemeClr val="bg1"/>
              </a:bgClr>
            </a:pattFill>
            <a:ln>
              <a:solidFill>
                <a:schemeClr val="bg1">
                  <a:lumMod val="65000"/>
                </a:schemeClr>
              </a:solidFill>
            </a:ln>
          </c:spPr>
          <c:invertIfNegative val="0"/>
          <c:dLbls>
            <c:dLbl>
              <c:idx val="7"/>
              <c:showLegendKey val="0"/>
              <c:showVal val="1"/>
              <c:showCatName val="0"/>
              <c:showSerName val="0"/>
              <c:showPercent val="0"/>
              <c:showBubbleSize val="0"/>
            </c:dLbl>
            <c:dLbl>
              <c:idx val="10"/>
              <c:showLegendKey val="0"/>
              <c:showVal val="1"/>
              <c:showCatName val="0"/>
              <c:showSerName val="0"/>
              <c:showPercent val="0"/>
              <c:showBubbleSize val="0"/>
            </c:dLbl>
            <c:spPr>
              <a:solidFill>
                <a:schemeClr val="bg1"/>
              </a:solidFill>
              <a:ln>
                <a:solidFill>
                  <a:schemeClr val="tx1"/>
                </a:solidFill>
              </a:ln>
            </c:spPr>
            <c:txPr>
              <a:bodyPr/>
              <a:lstStyle/>
              <a:p>
                <a:pPr>
                  <a:defRPr sz="800"/>
                </a:pPr>
                <a:endParaRPr lang="fr-FR"/>
              </a:p>
            </c:txPr>
            <c:showLegendKey val="0"/>
            <c:showVal val="0"/>
            <c:showCatName val="0"/>
            <c:showSerName val="0"/>
            <c:showPercent val="0"/>
            <c:showBubbleSize val="0"/>
          </c:dLbls>
          <c:cat>
            <c:strRef>
              <c:f>'Fig 1.26'!$O$6:$O$22</c:f>
              <c:strCache>
                <c:ptCount val="17"/>
                <c:pt idx="0">
                  <c:v>NSA comp (0,8Md€)</c:v>
                </c:pt>
                <c:pt idx="1">
                  <c:v>RSI comp (4Md€)</c:v>
                </c:pt>
                <c:pt idx="2">
                  <c:v>CNAVPL comp (3,7Md€)</c:v>
                </c:pt>
                <c:pt idx="3">
                  <c:v>IRCANTEC (3,6Md€)</c:v>
                </c:pt>
                <c:pt idx="4">
                  <c:v>AGIRC (26,4Md€)</c:v>
                </c:pt>
                <c:pt idx="5">
                  <c:v>ARRCO (57,1Md€)</c:v>
                </c:pt>
                <c:pt idx="6">
                  <c:v>NSA base (8Md€)</c:v>
                </c:pt>
                <c:pt idx="7">
                  <c:v>RSI (8Md€)</c:v>
                </c:pt>
                <c:pt idx="8">
                  <c:v>CNAVPL (2,9Md€)</c:v>
                </c:pt>
                <c:pt idx="9">
                  <c:v>Mines (1,6Md€)</c:v>
                </c:pt>
                <c:pt idx="10">
                  <c:v>CNIEG (7,6Md€)</c:v>
                </c:pt>
                <c:pt idx="11">
                  <c:v>RATP (1,1Md€)</c:v>
                </c:pt>
                <c:pt idx="12">
                  <c:v>SNCF (5,4Md€)</c:v>
                </c:pt>
                <c:pt idx="13">
                  <c:v>CNRACL (20,7Md€)</c:v>
                </c:pt>
                <c:pt idx="14">
                  <c:v>Régime FPE  (52,7Md€)</c:v>
                </c:pt>
                <c:pt idx="15">
                  <c:v>MSA salariés (6,7Md€)</c:v>
                </c:pt>
                <c:pt idx="16">
                  <c:v>CNAV (124,9Md€)</c:v>
                </c:pt>
              </c:strCache>
            </c:strRef>
          </c:cat>
          <c:val>
            <c:numRef>
              <c:f>'Fig 1.26'!$I$6:$I$22</c:f>
              <c:numCache>
                <c:formatCode>0%</c:formatCode>
                <c:ptCount val="17"/>
                <c:pt idx="0">
                  <c:v>0</c:v>
                </c:pt>
                <c:pt idx="1">
                  <c:v>0</c:v>
                </c:pt>
                <c:pt idx="2">
                  <c:v>0</c:v>
                </c:pt>
                <c:pt idx="3">
                  <c:v>0</c:v>
                </c:pt>
                <c:pt idx="4">
                  <c:v>6.8169379759358412E-2</c:v>
                </c:pt>
                <c:pt idx="5">
                  <c:v>1.4207224327914625E-2</c:v>
                </c:pt>
                <c:pt idx="6">
                  <c:v>0</c:v>
                </c:pt>
                <c:pt idx="7">
                  <c:v>0.16111449926596746</c:v>
                </c:pt>
                <c:pt idx="8">
                  <c:v>0</c:v>
                </c:pt>
                <c:pt idx="9">
                  <c:v>0</c:v>
                </c:pt>
                <c:pt idx="10">
                  <c:v>0.35678277140680148</c:v>
                </c:pt>
                <c:pt idx="11">
                  <c:v>0</c:v>
                </c:pt>
                <c:pt idx="12">
                  <c:v>0</c:v>
                </c:pt>
                <c:pt idx="13">
                  <c:v>2.7097165253103458E-2</c:v>
                </c:pt>
                <c:pt idx="14">
                  <c:v>1.1635061054453635E-2</c:v>
                </c:pt>
                <c:pt idx="15">
                  <c:v>0</c:v>
                </c:pt>
                <c:pt idx="16">
                  <c:v>1.9989076560795845E-2</c:v>
                </c:pt>
              </c:numCache>
            </c:numRef>
          </c:val>
        </c:ser>
        <c:ser>
          <c:idx val="7"/>
          <c:order val="7"/>
          <c:tx>
            <c:strRef>
              <c:f>'Fig 1.26'!$J$5</c:f>
              <c:strCache>
                <c:ptCount val="1"/>
                <c:pt idx="0">
                  <c:v>Produits de gestion, financiers</c:v>
                </c:pt>
              </c:strCache>
            </c:strRef>
          </c:tx>
          <c:spPr>
            <a:pattFill prst="wdUpDiag">
              <a:fgClr>
                <a:schemeClr val="tx1"/>
              </a:fgClr>
              <a:bgClr>
                <a:schemeClr val="bg1"/>
              </a:bgClr>
            </a:pattFill>
            <a:ln>
              <a:solidFill>
                <a:schemeClr val="tx1"/>
              </a:solidFill>
            </a:ln>
          </c:spPr>
          <c:invertIfNegative val="0"/>
          <c:dLbls>
            <c:dLbl>
              <c:idx val="0"/>
              <c:showLegendKey val="0"/>
              <c:showVal val="1"/>
              <c:showCatName val="0"/>
              <c:showSerName val="0"/>
              <c:showPercent val="0"/>
              <c:showBubbleSize val="0"/>
            </c:dLbl>
            <c:dLbl>
              <c:idx val="1"/>
              <c:showLegendKey val="0"/>
              <c:showVal val="1"/>
              <c:showCatName val="0"/>
              <c:showSerName val="0"/>
              <c:showPercent val="0"/>
              <c:showBubbleSize val="0"/>
            </c:dLbl>
            <c:dLbl>
              <c:idx val="3"/>
              <c:showLegendKey val="0"/>
              <c:showVal val="1"/>
              <c:showCatName val="0"/>
              <c:showSerName val="0"/>
              <c:showPercent val="0"/>
              <c:showBubbleSize val="0"/>
            </c:dLbl>
            <c:spPr>
              <a:solidFill>
                <a:schemeClr val="bg1"/>
              </a:solidFill>
              <a:ln>
                <a:solidFill>
                  <a:schemeClr val="tx1"/>
                </a:solidFill>
              </a:ln>
            </c:spPr>
            <c:txPr>
              <a:bodyPr/>
              <a:lstStyle/>
              <a:p>
                <a:pPr>
                  <a:defRPr sz="800"/>
                </a:pPr>
                <a:endParaRPr lang="fr-FR"/>
              </a:p>
            </c:txPr>
            <c:showLegendKey val="0"/>
            <c:showVal val="0"/>
            <c:showCatName val="0"/>
            <c:showSerName val="0"/>
            <c:showPercent val="0"/>
            <c:showBubbleSize val="0"/>
          </c:dLbls>
          <c:cat>
            <c:strRef>
              <c:f>'Fig 1.26'!$O$6:$O$22</c:f>
              <c:strCache>
                <c:ptCount val="17"/>
                <c:pt idx="0">
                  <c:v>NSA comp (0,8Md€)</c:v>
                </c:pt>
                <c:pt idx="1">
                  <c:v>RSI comp (4Md€)</c:v>
                </c:pt>
                <c:pt idx="2">
                  <c:v>CNAVPL comp (3,7Md€)</c:v>
                </c:pt>
                <c:pt idx="3">
                  <c:v>IRCANTEC (3,6Md€)</c:v>
                </c:pt>
                <c:pt idx="4">
                  <c:v>AGIRC (26,4Md€)</c:v>
                </c:pt>
                <c:pt idx="5">
                  <c:v>ARRCO (57,1Md€)</c:v>
                </c:pt>
                <c:pt idx="6">
                  <c:v>NSA base (8Md€)</c:v>
                </c:pt>
                <c:pt idx="7">
                  <c:v>RSI (8Md€)</c:v>
                </c:pt>
                <c:pt idx="8">
                  <c:v>CNAVPL (2,9Md€)</c:v>
                </c:pt>
                <c:pt idx="9">
                  <c:v>Mines (1,6Md€)</c:v>
                </c:pt>
                <c:pt idx="10">
                  <c:v>CNIEG (7,6Md€)</c:v>
                </c:pt>
                <c:pt idx="11">
                  <c:v>RATP (1,1Md€)</c:v>
                </c:pt>
                <c:pt idx="12">
                  <c:v>SNCF (5,4Md€)</c:v>
                </c:pt>
                <c:pt idx="13">
                  <c:v>CNRACL (20,7Md€)</c:v>
                </c:pt>
                <c:pt idx="14">
                  <c:v>Régime FPE  (52,7Md€)</c:v>
                </c:pt>
                <c:pt idx="15">
                  <c:v>MSA salariés (6,7Md€)</c:v>
                </c:pt>
                <c:pt idx="16">
                  <c:v>CNAV (124,9Md€)</c:v>
                </c:pt>
              </c:strCache>
            </c:strRef>
          </c:cat>
          <c:val>
            <c:numRef>
              <c:f>'Fig 1.26'!$J$6:$J$22</c:f>
              <c:numCache>
                <c:formatCode>0%</c:formatCode>
                <c:ptCount val="17"/>
                <c:pt idx="0">
                  <c:v>9.69375835829724E-2</c:v>
                </c:pt>
                <c:pt idx="1">
                  <c:v>0.46391986495850662</c:v>
                </c:pt>
                <c:pt idx="2">
                  <c:v>5.2783743069351026E-2</c:v>
                </c:pt>
                <c:pt idx="3">
                  <c:v>0.10970817773261465</c:v>
                </c:pt>
                <c:pt idx="4">
                  <c:v>1.7028404678220303E-2</c:v>
                </c:pt>
                <c:pt idx="5">
                  <c:v>7.3610221904253648E-2</c:v>
                </c:pt>
                <c:pt idx="6">
                  <c:v>2.9401652921423601E-2</c:v>
                </c:pt>
                <c:pt idx="7">
                  <c:v>4.5576540907431698E-2</c:v>
                </c:pt>
                <c:pt idx="8">
                  <c:v>4.5732860456550409E-2</c:v>
                </c:pt>
                <c:pt idx="9">
                  <c:v>4.4521685194459986E-3</c:v>
                </c:pt>
                <c:pt idx="10">
                  <c:v>3.269758807074002E-3</c:v>
                </c:pt>
                <c:pt idx="11">
                  <c:v>6.0848114923828921E-3</c:v>
                </c:pt>
                <c:pt idx="12">
                  <c:v>5.0250512138952479E-3</c:v>
                </c:pt>
                <c:pt idx="13">
                  <c:v>3.2535645455935218E-3</c:v>
                </c:pt>
                <c:pt idx="14">
                  <c:v>4.0940079252108438E-4</c:v>
                </c:pt>
                <c:pt idx="15">
                  <c:v>2.4606215258463748E-2</c:v>
                </c:pt>
                <c:pt idx="16">
                  <c:v>7.8695760230054548E-3</c:v>
                </c:pt>
              </c:numCache>
            </c:numRef>
          </c:val>
        </c:ser>
        <c:ser>
          <c:idx val="8"/>
          <c:order val="8"/>
          <c:tx>
            <c:strRef>
              <c:f>'Fig 1.26'!$K$5</c:f>
              <c:strCache>
                <c:ptCount val="1"/>
                <c:pt idx="0">
                  <c:v>Besoin de financement</c:v>
                </c:pt>
              </c:strCache>
            </c:strRef>
          </c:tx>
          <c:spPr>
            <a:solidFill>
              <a:schemeClr val="tx1"/>
            </a:solidFill>
            <a:ln>
              <a:solidFill>
                <a:schemeClr val="tx1"/>
              </a:solidFill>
            </a:ln>
          </c:spPr>
          <c:invertIfNegative val="0"/>
          <c:dLbls>
            <c:dLbl>
              <c:idx val="0"/>
              <c:showLegendKey val="0"/>
              <c:showVal val="1"/>
              <c:showCatName val="0"/>
              <c:showSerName val="0"/>
              <c:showPercent val="0"/>
              <c:showBubbleSize val="0"/>
            </c:dLbl>
            <c:spPr>
              <a:solidFill>
                <a:schemeClr val="bg1"/>
              </a:solidFill>
              <a:ln>
                <a:solidFill>
                  <a:schemeClr val="tx1"/>
                </a:solidFill>
              </a:ln>
            </c:spPr>
            <c:txPr>
              <a:bodyPr/>
              <a:lstStyle/>
              <a:p>
                <a:pPr>
                  <a:defRPr sz="800"/>
                </a:pPr>
                <a:endParaRPr lang="fr-FR"/>
              </a:p>
            </c:txPr>
            <c:showLegendKey val="0"/>
            <c:showVal val="0"/>
            <c:showCatName val="0"/>
            <c:showSerName val="0"/>
            <c:showPercent val="0"/>
            <c:showBubbleSize val="0"/>
          </c:dLbls>
          <c:cat>
            <c:strRef>
              <c:f>'Fig 1.26'!$O$6:$O$22</c:f>
              <c:strCache>
                <c:ptCount val="17"/>
                <c:pt idx="0">
                  <c:v>NSA comp (0,8Md€)</c:v>
                </c:pt>
                <c:pt idx="1">
                  <c:v>RSI comp (4Md€)</c:v>
                </c:pt>
                <c:pt idx="2">
                  <c:v>CNAVPL comp (3,7Md€)</c:v>
                </c:pt>
                <c:pt idx="3">
                  <c:v>IRCANTEC (3,6Md€)</c:v>
                </c:pt>
                <c:pt idx="4">
                  <c:v>AGIRC (26,4Md€)</c:v>
                </c:pt>
                <c:pt idx="5">
                  <c:v>ARRCO (57,1Md€)</c:v>
                </c:pt>
                <c:pt idx="6">
                  <c:v>NSA base (8Md€)</c:v>
                </c:pt>
                <c:pt idx="7">
                  <c:v>RSI (8Md€)</c:v>
                </c:pt>
                <c:pt idx="8">
                  <c:v>CNAVPL (2,9Md€)</c:v>
                </c:pt>
                <c:pt idx="9">
                  <c:v>Mines (1,6Md€)</c:v>
                </c:pt>
                <c:pt idx="10">
                  <c:v>CNIEG (7,6Md€)</c:v>
                </c:pt>
                <c:pt idx="11">
                  <c:v>RATP (1,1Md€)</c:v>
                </c:pt>
                <c:pt idx="12">
                  <c:v>SNCF (5,4Md€)</c:v>
                </c:pt>
                <c:pt idx="13">
                  <c:v>CNRACL (20,7Md€)</c:v>
                </c:pt>
                <c:pt idx="14">
                  <c:v>Régime FPE  (52,7Md€)</c:v>
                </c:pt>
                <c:pt idx="15">
                  <c:v>MSA salariés (6,7Md€)</c:v>
                </c:pt>
                <c:pt idx="16">
                  <c:v>CNAV (124,9Md€)</c:v>
                </c:pt>
              </c:strCache>
            </c:strRef>
          </c:cat>
          <c:val>
            <c:numRef>
              <c:f>'Fig 1.26'!$K$6:$K$22</c:f>
              <c:numCache>
                <c:formatCode>0%</c:formatCode>
                <c:ptCount val="17"/>
                <c:pt idx="0">
                  <c:v>0.19481029033317895</c:v>
                </c:pt>
                <c:pt idx="1">
                  <c:v>0</c:v>
                </c:pt>
                <c:pt idx="2">
                  <c:v>0</c:v>
                </c:pt>
                <c:pt idx="3">
                  <c:v>0</c:v>
                </c:pt>
                <c:pt idx="4">
                  <c:v>7.9432487790932982E-2</c:v>
                </c:pt>
                <c:pt idx="5">
                  <c:v>0</c:v>
                </c:pt>
                <c:pt idx="6">
                  <c:v>3.3195506447113964E-2</c:v>
                </c:pt>
                <c:pt idx="7">
                  <c:v>0</c:v>
                </c:pt>
                <c:pt idx="8">
                  <c:v>0</c:v>
                </c:pt>
                <c:pt idx="9">
                  <c:v>1.4195768165460188E-2</c:v>
                </c:pt>
                <c:pt idx="10">
                  <c:v>0</c:v>
                </c:pt>
                <c:pt idx="11">
                  <c:v>1.6655130316475762E-3</c:v>
                </c:pt>
                <c:pt idx="12">
                  <c:v>0</c:v>
                </c:pt>
                <c:pt idx="13">
                  <c:v>0</c:v>
                </c:pt>
                <c:pt idx="14">
                  <c:v>0</c:v>
                </c:pt>
                <c:pt idx="15">
                  <c:v>0</c:v>
                </c:pt>
                <c:pt idx="16">
                  <c:v>0</c:v>
                </c:pt>
              </c:numCache>
            </c:numRef>
          </c:val>
        </c:ser>
        <c:dLbls>
          <c:showLegendKey val="0"/>
          <c:showVal val="0"/>
          <c:showCatName val="0"/>
          <c:showSerName val="0"/>
          <c:showPercent val="0"/>
          <c:showBubbleSize val="0"/>
        </c:dLbls>
        <c:gapWidth val="150"/>
        <c:overlap val="100"/>
        <c:axId val="133909504"/>
        <c:axId val="133923584"/>
      </c:barChart>
      <c:catAx>
        <c:axId val="133909504"/>
        <c:scaling>
          <c:orientation val="minMax"/>
        </c:scaling>
        <c:delete val="0"/>
        <c:axPos val="l"/>
        <c:majorTickMark val="out"/>
        <c:minorTickMark val="none"/>
        <c:tickLblPos val="nextTo"/>
        <c:txPr>
          <a:bodyPr/>
          <a:lstStyle/>
          <a:p>
            <a:pPr>
              <a:defRPr sz="800"/>
            </a:pPr>
            <a:endParaRPr lang="fr-FR"/>
          </a:p>
        </c:txPr>
        <c:crossAx val="133923584"/>
        <c:crosses val="autoZero"/>
        <c:auto val="1"/>
        <c:lblAlgn val="ctr"/>
        <c:lblOffset val="100"/>
        <c:noMultiLvlLbl val="0"/>
      </c:catAx>
      <c:valAx>
        <c:axId val="133923584"/>
        <c:scaling>
          <c:orientation val="minMax"/>
          <c:max val="1"/>
          <c:min val="0"/>
        </c:scaling>
        <c:delete val="0"/>
        <c:axPos val="b"/>
        <c:majorGridlines/>
        <c:numFmt formatCode="0%" sourceLinked="1"/>
        <c:majorTickMark val="out"/>
        <c:minorTickMark val="none"/>
        <c:tickLblPos val="nextTo"/>
        <c:crossAx val="133909504"/>
        <c:crosses val="autoZero"/>
        <c:crossBetween val="between"/>
      </c:valAx>
    </c:plotArea>
    <c:legend>
      <c:legendPos val="b"/>
      <c:layout>
        <c:manualLayout>
          <c:xMode val="edge"/>
          <c:yMode val="edge"/>
          <c:x val="4.6656245773427155E-2"/>
          <c:y val="0.89096947311735131"/>
          <c:w val="0.93403413271655877"/>
          <c:h val="9.8935916566979504E-2"/>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776851851851853"/>
          <c:y val="3.0754761904761903E-2"/>
          <c:w val="0.80313111111111113"/>
          <c:h val="0.5853299960021553"/>
        </c:manualLayout>
      </c:layout>
      <c:lineChart>
        <c:grouping val="standard"/>
        <c:varyColors val="0"/>
        <c:ser>
          <c:idx val="0"/>
          <c:order val="0"/>
          <c:tx>
            <c:strRef>
              <c:f>'Fig 1.3'!$A$58</c:f>
              <c:strCache>
                <c:ptCount val="1"/>
                <c:pt idx="0">
                  <c:v>Projections: scénario central</c:v>
                </c:pt>
              </c:strCache>
            </c:strRef>
          </c:tx>
          <c:spPr>
            <a:ln w="31750">
              <a:solidFill>
                <a:schemeClr val="bg1">
                  <a:lumMod val="65000"/>
                </a:schemeClr>
              </a:solidFill>
            </a:ln>
          </c:spPr>
          <c:marker>
            <c:symbol val="none"/>
          </c:marker>
          <c:cat>
            <c:strRef>
              <c:f>'Fig 1.3'!$X$3:$AR$4</c:f>
              <c:strCache>
                <c:ptCount val="21"/>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strCache>
            </c:strRef>
          </c:cat>
          <c:val>
            <c:numRef>
              <c:f>'Fig 1.3'!$X$58:$AR$58</c:f>
              <c:numCache>
                <c:formatCode>General</c:formatCode>
                <c:ptCount val="21"/>
                <c:pt idx="7" formatCode="0.0">
                  <c:v>21.828170348900972</c:v>
                </c:pt>
                <c:pt idx="8" formatCode="0.0">
                  <c:v>21.956812186333913</c:v>
                </c:pt>
                <c:pt idx="9" formatCode="0.0">
                  <c:v>22.085136168829965</c:v>
                </c:pt>
                <c:pt idx="10" formatCode="0.0">
                  <c:v>22.213133250802041</c:v>
                </c:pt>
                <c:pt idx="11" formatCode="0.0">
                  <c:v>22.340794553505493</c:v>
                </c:pt>
                <c:pt idx="12" formatCode="0.0">
                  <c:v>22.468111346652112</c:v>
                </c:pt>
                <c:pt idx="13" formatCode="0.0">
                  <c:v>22.595075071099888</c:v>
                </c:pt>
                <c:pt idx="14" formatCode="0.0">
                  <c:v>22.721677335416377</c:v>
                </c:pt>
                <c:pt idx="15" formatCode="0.0">
                  <c:v>22.847909918268247</c:v>
                </c:pt>
                <c:pt idx="16" formatCode="0.0">
                  <c:v>22.973764770695592</c:v>
                </c:pt>
                <c:pt idx="17" formatCode="0.0">
                  <c:v>23.099234023821666</c:v>
                </c:pt>
                <c:pt idx="18" formatCode="0.0">
                  <c:v>23.224309975235837</c:v>
                </c:pt>
                <c:pt idx="19" formatCode="0.0">
                  <c:v>23.348985104991137</c:v>
                </c:pt>
                <c:pt idx="20" formatCode="0.0">
                  <c:v>23.473252072959223</c:v>
                </c:pt>
              </c:numCache>
            </c:numRef>
          </c:val>
          <c:smooth val="0"/>
        </c:ser>
        <c:ser>
          <c:idx val="1"/>
          <c:order val="1"/>
          <c:tx>
            <c:strRef>
              <c:f>'Fig 1.3'!$A$59</c:f>
              <c:strCache>
                <c:ptCount val="1"/>
                <c:pt idx="0">
                  <c:v>Projections: mortalité basse</c:v>
                </c:pt>
              </c:strCache>
            </c:strRef>
          </c:tx>
          <c:spPr>
            <a:ln w="31750">
              <a:solidFill>
                <a:schemeClr val="bg1">
                  <a:lumMod val="65000"/>
                </a:schemeClr>
              </a:solidFill>
              <a:prstDash val="lgDash"/>
            </a:ln>
          </c:spPr>
          <c:marker>
            <c:symbol val="square"/>
            <c:size val="5"/>
            <c:spPr>
              <a:solidFill>
                <a:schemeClr val="bg1"/>
              </a:solidFill>
              <a:ln>
                <a:solidFill>
                  <a:schemeClr val="bg1">
                    <a:lumMod val="65000"/>
                  </a:schemeClr>
                </a:solidFill>
              </a:ln>
            </c:spPr>
          </c:marker>
          <c:cat>
            <c:strRef>
              <c:f>'Fig 1.3'!$X$3:$AR$4</c:f>
              <c:strCache>
                <c:ptCount val="21"/>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strCache>
            </c:strRef>
          </c:cat>
          <c:val>
            <c:numRef>
              <c:f>'Fig 1.3'!$X$59:$AR$59</c:f>
              <c:numCache>
                <c:formatCode>General</c:formatCode>
                <c:ptCount val="21"/>
                <c:pt idx="7" formatCode="0.0">
                  <c:v>21.828170348900972</c:v>
                </c:pt>
                <c:pt idx="8" formatCode="0.0">
                  <c:v>21.956812186333913</c:v>
                </c:pt>
                <c:pt idx="9" formatCode="0.0">
                  <c:v>22.085136168829965</c:v>
                </c:pt>
                <c:pt idx="10" formatCode="0.0">
                  <c:v>22.049751029434859</c:v>
                </c:pt>
                <c:pt idx="11" formatCode="0.0">
                  <c:v>22.137014879516606</c:v>
                </c:pt>
                <c:pt idx="12" formatCode="0.0">
                  <c:v>22.224125445049363</c:v>
                </c:pt>
                <c:pt idx="13" formatCode="0.0">
                  <c:v>22.311079936053972</c:v>
                </c:pt>
                <c:pt idx="14" formatCode="0.0">
                  <c:v>22.397875589424942</c:v>
                </c:pt>
                <c:pt idx="15" formatCode="0.0">
                  <c:v>22.48450968141092</c:v>
                </c:pt>
                <c:pt idx="16" formatCode="0.0">
                  <c:v>22.570979524011065</c:v>
                </c:pt>
                <c:pt idx="17" formatCode="0.0">
                  <c:v>22.657282465354115</c:v>
                </c:pt>
                <c:pt idx="18" formatCode="0.0">
                  <c:v>22.743415890058802</c:v>
                </c:pt>
                <c:pt idx="19" formatCode="0.0">
                  <c:v>22.829377219576401</c:v>
                </c:pt>
                <c:pt idx="20" formatCode="0.0">
                  <c:v>22.91516391251492</c:v>
                </c:pt>
              </c:numCache>
            </c:numRef>
          </c:val>
          <c:smooth val="0"/>
        </c:ser>
        <c:ser>
          <c:idx val="2"/>
          <c:order val="2"/>
          <c:tx>
            <c:strRef>
              <c:f>'Fig 1.3'!$A$60</c:f>
              <c:strCache>
                <c:ptCount val="1"/>
                <c:pt idx="0">
                  <c:v>Projections: mortalité haute</c:v>
                </c:pt>
              </c:strCache>
            </c:strRef>
          </c:tx>
          <c:spPr>
            <a:ln w="31750">
              <a:solidFill>
                <a:schemeClr val="bg1">
                  <a:lumMod val="65000"/>
                </a:schemeClr>
              </a:solidFill>
              <a:prstDash val="lgDash"/>
            </a:ln>
          </c:spPr>
          <c:marker>
            <c:symbol val="triangle"/>
            <c:size val="5"/>
            <c:spPr>
              <a:solidFill>
                <a:schemeClr val="bg1"/>
              </a:solidFill>
              <a:ln>
                <a:solidFill>
                  <a:schemeClr val="bg1">
                    <a:lumMod val="65000"/>
                  </a:schemeClr>
                </a:solidFill>
              </a:ln>
            </c:spPr>
          </c:marker>
          <c:cat>
            <c:strRef>
              <c:f>'Fig 1.3'!$X$3:$AR$4</c:f>
              <c:strCache>
                <c:ptCount val="21"/>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strCache>
            </c:strRef>
          </c:cat>
          <c:val>
            <c:numRef>
              <c:f>'Fig 1.3'!$X$60:$AR$60</c:f>
              <c:numCache>
                <c:formatCode>General</c:formatCode>
                <c:ptCount val="21"/>
                <c:pt idx="7" formatCode="0.0">
                  <c:v>21.828170348900972</c:v>
                </c:pt>
                <c:pt idx="8" formatCode="0.0">
                  <c:v>21.956812186333913</c:v>
                </c:pt>
                <c:pt idx="9" formatCode="0.0">
                  <c:v>22.085136168829965</c:v>
                </c:pt>
                <c:pt idx="10" formatCode="0.0">
                  <c:v>22.391938011893405</c:v>
                </c:pt>
                <c:pt idx="11" formatCode="0.0">
                  <c:v>22.56392196528094</c:v>
                </c:pt>
                <c:pt idx="12" formatCode="0.0">
                  <c:v>22.735390084458793</c:v>
                </c:pt>
                <c:pt idx="13" formatCode="0.0">
                  <c:v>22.906324298732599</c:v>
                </c:pt>
                <c:pt idx="14" formatCode="0.0">
                  <c:v>23.076706964668908</c:v>
                </c:pt>
                <c:pt idx="15" formatCode="0.0">
                  <c:v>23.246520871243781</c:v>
                </c:pt>
                <c:pt idx="16" formatCode="0.0">
                  <c:v>23.415749256834339</c:v>
                </c:pt>
                <c:pt idx="17" formatCode="0.0">
                  <c:v>23.58437581655549</c:v>
                </c:pt>
                <c:pt idx="18" formatCode="0.0">
                  <c:v>23.75238470087897</c:v>
                </c:pt>
                <c:pt idx="19" formatCode="0.0">
                  <c:v>23.919760523461875</c:v>
                </c:pt>
                <c:pt idx="20" formatCode="0.0">
                  <c:v>24.086488369984639</c:v>
                </c:pt>
              </c:numCache>
            </c:numRef>
          </c:val>
          <c:smooth val="0"/>
        </c:ser>
        <c:ser>
          <c:idx val="3"/>
          <c:order val="3"/>
          <c:tx>
            <c:strRef>
              <c:f>'Fig 1.3'!$A$61</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strRef>
              <c:f>'Fig 1.3'!$X$3:$AR$4</c:f>
              <c:strCache>
                <c:ptCount val="21"/>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strCache>
            </c:strRef>
          </c:cat>
          <c:val>
            <c:numRef>
              <c:f>'Fig 1.3'!$X$61:$AR$61</c:f>
              <c:numCache>
                <c:formatCode>General</c:formatCode>
                <c:ptCount val="21"/>
                <c:pt idx="0">
                  <c:v>20.399999999999999</c:v>
                </c:pt>
                <c:pt idx="1">
                  <c:v>20.6</c:v>
                </c:pt>
                <c:pt idx="2">
                  <c:v>20.8</c:v>
                </c:pt>
                <c:pt idx="3">
                  <c:v>20.8</c:v>
                </c:pt>
                <c:pt idx="4">
                  <c:v>21.5</c:v>
                </c:pt>
                <c:pt idx="5">
                  <c:v>21.4</c:v>
                </c:pt>
                <c:pt idx="6">
                  <c:v>21.8</c:v>
                </c:pt>
                <c:pt idx="7">
                  <c:v>21.9</c:v>
                </c:pt>
                <c:pt idx="8">
                  <c:v>22</c:v>
                </c:pt>
                <c:pt idx="9">
                  <c:v>22.2</c:v>
                </c:pt>
                <c:pt idx="10">
                  <c:v>22.4</c:v>
                </c:pt>
                <c:pt idx="11">
                  <c:v>22.7</c:v>
                </c:pt>
                <c:pt idx="12">
                  <c:v>22.6</c:v>
                </c:pt>
              </c:numCache>
            </c:numRef>
          </c:val>
          <c:smooth val="0"/>
        </c:ser>
        <c:ser>
          <c:idx val="4"/>
          <c:order val="4"/>
          <c:tx>
            <c:strRef>
              <c:f>'Fig 1.3'!$A$62</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dPt>
            <c:idx val="12"/>
            <c:marker>
              <c:spPr>
                <a:solidFill>
                  <a:sysClr val="window" lastClr="FFFFFF"/>
                </a:solidFill>
                <a:ln>
                  <a:solidFill>
                    <a:sysClr val="windowText" lastClr="000000"/>
                  </a:solidFill>
                </a:ln>
              </c:spPr>
            </c:marker>
            <c:bubble3D val="0"/>
            <c:spPr>
              <a:ln>
                <a:solidFill>
                  <a:sysClr val="windowText" lastClr="000000"/>
                </a:solidFill>
              </a:ln>
            </c:spPr>
          </c:dPt>
          <c:cat>
            <c:strRef>
              <c:f>'Fig 1.3'!$X$3:$AR$4</c:f>
              <c:strCache>
                <c:ptCount val="21"/>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strCache>
            </c:strRef>
          </c:cat>
          <c:val>
            <c:numRef>
              <c:f>'Fig 1.3'!$X$62:$AR$62</c:f>
              <c:numCache>
                <c:formatCode>General</c:formatCode>
                <c:ptCount val="21"/>
                <c:pt idx="12">
                  <c:v>22.6</c:v>
                </c:pt>
                <c:pt idx="13">
                  <c:v>22.8</c:v>
                </c:pt>
                <c:pt idx="14">
                  <c:v>23.1</c:v>
                </c:pt>
                <c:pt idx="15">
                  <c:v>22.9</c:v>
                </c:pt>
              </c:numCache>
            </c:numRef>
          </c:val>
          <c:smooth val="0"/>
        </c:ser>
        <c:dLbls>
          <c:showLegendKey val="0"/>
          <c:showVal val="0"/>
          <c:showCatName val="0"/>
          <c:showSerName val="0"/>
          <c:showPercent val="0"/>
          <c:showBubbleSize val="0"/>
        </c:dLbls>
        <c:marker val="1"/>
        <c:smooth val="0"/>
        <c:axId val="117196288"/>
        <c:axId val="117198208"/>
      </c:lineChart>
      <c:catAx>
        <c:axId val="117196288"/>
        <c:scaling>
          <c:orientation val="minMax"/>
        </c:scaling>
        <c:delete val="0"/>
        <c:axPos val="b"/>
        <c:title>
          <c:tx>
            <c:rich>
              <a:bodyPr/>
              <a:lstStyle/>
              <a:p>
                <a:pPr>
                  <a:defRPr/>
                </a:pPr>
                <a:r>
                  <a:rPr lang="en-US"/>
                  <a:t>année</a:t>
                </a:r>
              </a:p>
            </c:rich>
          </c:tx>
          <c:layout>
            <c:manualLayout>
              <c:xMode val="edge"/>
              <c:yMode val="edge"/>
              <c:x val="0.83453370370370372"/>
              <c:y val="0.55192204808264778"/>
            </c:manualLayout>
          </c:layout>
          <c:overlay val="0"/>
        </c:title>
        <c:numFmt formatCode="General" sourceLinked="1"/>
        <c:majorTickMark val="out"/>
        <c:minorTickMark val="none"/>
        <c:tickLblPos val="nextTo"/>
        <c:txPr>
          <a:bodyPr/>
          <a:lstStyle/>
          <a:p>
            <a:pPr>
              <a:defRPr sz="800"/>
            </a:pPr>
            <a:endParaRPr lang="fr-FR"/>
          </a:p>
        </c:txPr>
        <c:crossAx val="117198208"/>
        <c:crosses val="autoZero"/>
        <c:auto val="1"/>
        <c:lblAlgn val="ctr"/>
        <c:lblOffset val="100"/>
        <c:tickLblSkip val="1"/>
        <c:noMultiLvlLbl val="0"/>
      </c:catAx>
      <c:valAx>
        <c:axId val="117198208"/>
        <c:scaling>
          <c:orientation val="minMax"/>
          <c:max val="24"/>
          <c:min val="20"/>
        </c:scaling>
        <c:delete val="0"/>
        <c:axPos val="l"/>
        <c:majorGridlines/>
        <c:title>
          <c:tx>
            <c:rich>
              <a:bodyPr rot="-5400000" vert="horz"/>
              <a:lstStyle/>
              <a:p>
                <a:pPr>
                  <a:defRPr/>
                </a:pPr>
                <a:r>
                  <a:rPr lang="en-US"/>
                  <a:t>en année</a:t>
                </a:r>
              </a:p>
            </c:rich>
          </c:tx>
          <c:overlay val="0"/>
        </c:title>
        <c:numFmt formatCode="#,##0" sourceLinked="0"/>
        <c:majorTickMark val="out"/>
        <c:minorTickMark val="none"/>
        <c:tickLblPos val="nextTo"/>
        <c:crossAx val="117196288"/>
        <c:crosses val="autoZero"/>
        <c:crossBetween val="between"/>
        <c:majorUnit val="1"/>
      </c:valAx>
    </c:plotArea>
    <c:legend>
      <c:legendPos val="b"/>
      <c:layout>
        <c:manualLayout>
          <c:xMode val="edge"/>
          <c:yMode val="edge"/>
          <c:x val="0"/>
          <c:y val="0.77515530757330831"/>
          <c:w val="1"/>
          <c:h val="0.22100745684935078"/>
        </c:manualLayout>
      </c:layout>
      <c:overlay val="0"/>
      <c:txPr>
        <a:bodyPr/>
        <a:lstStyle/>
        <a:p>
          <a:pPr>
            <a:defRPr sz="900"/>
          </a:pPr>
          <a:endParaRPr lang="fr-FR"/>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08525658430626"/>
          <c:y val="3.0754761904761903E-2"/>
          <c:w val="0.82189736627749121"/>
          <c:h val="0.52491630599155237"/>
        </c:manualLayout>
      </c:layout>
      <c:lineChart>
        <c:grouping val="standard"/>
        <c:varyColors val="0"/>
        <c:ser>
          <c:idx val="0"/>
          <c:order val="0"/>
          <c:tx>
            <c:strRef>
              <c:f>'Fig 1.3'!$A$5</c:f>
              <c:strCache>
                <c:ptCount val="1"/>
                <c:pt idx="0">
                  <c:v>Projections: scénario central</c:v>
                </c:pt>
              </c:strCache>
            </c:strRef>
          </c:tx>
          <c:spPr>
            <a:ln w="31750">
              <a:solidFill>
                <a:schemeClr val="bg1">
                  <a:lumMod val="65000"/>
                </a:schemeClr>
              </a:solidFill>
            </a:ln>
          </c:spPr>
          <c:marker>
            <c:symbol val="none"/>
          </c:marker>
          <c:cat>
            <c:numRef>
              <c:f>'Fig 1.3'!$G$4:$BT$4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1.3'!$G$5:$BT$5</c:f>
              <c:numCache>
                <c:formatCode>General</c:formatCode>
                <c:ptCount val="66"/>
                <c:pt idx="8" formatCode="0.0">
                  <c:v>27.297216679376476</c:v>
                </c:pt>
                <c:pt idx="9" formatCode="0.0">
                  <c:v>27.616871143273588</c:v>
                </c:pt>
                <c:pt idx="10" formatCode="0.0">
                  <c:v>27.261476129429738</c:v>
                </c:pt>
                <c:pt idx="11" formatCode="0.0">
                  <c:v>27.762605663687907</c:v>
                </c:pt>
                <c:pt idx="12" formatCode="0.0">
                  <c:v>27.875986328409677</c:v>
                </c:pt>
                <c:pt idx="13" formatCode="0.0">
                  <c:v>27.987731081150709</c:v>
                </c:pt>
                <c:pt idx="14" formatCode="0.0">
                  <c:v>28.097708028955861</c:v>
                </c:pt>
                <c:pt idx="15" formatCode="0.0">
                  <c:v>28.205798885140808</c:v>
                </c:pt>
                <c:pt idx="16" formatCode="0.0">
                  <c:v>28.311915862509206</c:v>
                </c:pt>
                <c:pt idx="17" formatCode="0.0">
                  <c:v>28.415956075716156</c:v>
                </c:pt>
                <c:pt idx="18" formatCode="0.0">
                  <c:v>28.51783554696388</c:v>
                </c:pt>
                <c:pt idx="19" formatCode="0.0">
                  <c:v>28.617564302740771</c:v>
                </c:pt>
                <c:pt idx="20" formatCode="0.0">
                  <c:v>28.715186642761086</c:v>
                </c:pt>
                <c:pt idx="21" formatCode="0.0">
                  <c:v>28.810746914103426</c:v>
                </c:pt>
                <c:pt idx="22" formatCode="0.0">
                  <c:v>28.904401415813364</c:v>
                </c:pt>
                <c:pt idx="23" formatCode="0.0">
                  <c:v>28.996348212137548</c:v>
                </c:pt>
                <c:pt idx="24" formatCode="0.0">
                  <c:v>29.086786017447878</c:v>
                </c:pt>
                <c:pt idx="25" formatCode="0.0">
                  <c:v>29.175988087199237</c:v>
                </c:pt>
                <c:pt idx="26" formatCode="0.0">
                  <c:v>29.26435228346983</c:v>
                </c:pt>
                <c:pt idx="27" formatCode="0.0">
                  <c:v>29.35232904977553</c:v>
                </c:pt>
                <c:pt idx="28" formatCode="0.0">
                  <c:v>29.440390804155786</c:v>
                </c:pt>
                <c:pt idx="29" formatCode="0.0">
                  <c:v>29.52905575610254</c:v>
                </c:pt>
                <c:pt idx="30" formatCode="0.0">
                  <c:v>29.618873167093856</c:v>
                </c:pt>
                <c:pt idx="31" formatCode="0.0">
                  <c:v>29.710354556728824</c:v>
                </c:pt>
                <c:pt idx="32" formatCode="0.0">
                  <c:v>29.803936785013818</c:v>
                </c:pt>
                <c:pt idx="33" formatCode="0.0">
                  <c:v>29.900056895059492</c:v>
                </c:pt>
                <c:pt idx="34" formatCode="0.0">
                  <c:v>29.999002528704345</c:v>
                </c:pt>
                <c:pt idx="35" formatCode="0.0">
                  <c:v>30.10086311622862</c:v>
                </c:pt>
                <c:pt idx="36" formatCode="0.0">
                  <c:v>30.205712654412675</c:v>
                </c:pt>
                <c:pt idx="37" formatCode="0.0">
                  <c:v>30.313537470442231</c:v>
                </c:pt>
                <c:pt idx="38" formatCode="0.0">
                  <c:v>30.424275856707879</c:v>
                </c:pt>
                <c:pt idx="39" formatCode="0.0">
                  <c:v>30.537760793662368</c:v>
                </c:pt>
                <c:pt idx="40" formatCode="0.0">
                  <c:v>30.653784734744733</c:v>
                </c:pt>
                <c:pt idx="41" formatCode="0.0">
                  <c:v>30.772070263864205</c:v>
                </c:pt>
                <c:pt idx="42" formatCode="0.0">
                  <c:v>30.892278476379285</c:v>
                </c:pt>
                <c:pt idx="43" formatCode="0.0">
                  <c:v>31.014057262825375</c:v>
                </c:pt>
                <c:pt idx="44" formatCode="0.0">
                  <c:v>31.137001729037713</c:v>
                </c:pt>
                <c:pt idx="45" formatCode="0.0">
                  <c:v>31.260670588572143</c:v>
                </c:pt>
                <c:pt idx="46" formatCode="0.0">
                  <c:v>31.384615572229428</c:v>
                </c:pt>
                <c:pt idx="47" formatCode="0.0">
                  <c:v>31.508475278046109</c:v>
                </c:pt>
                <c:pt idx="48" formatCode="0.0">
                  <c:v>31.631872139640937</c:v>
                </c:pt>
                <c:pt idx="49" formatCode="0.0">
                  <c:v>31.754501469779314</c:v>
                </c:pt>
                <c:pt idx="50" formatCode="0.0">
                  <c:v>31.876236208011587</c:v>
                </c:pt>
                <c:pt idx="51" formatCode="0.0">
                  <c:v>31.996975431130316</c:v>
                </c:pt>
                <c:pt idx="52" formatCode="0.0">
                  <c:v>32.116644026258882</c:v>
                </c:pt>
                <c:pt idx="53" formatCode="0.0">
                  <c:v>32.235190277140973</c:v>
                </c:pt>
                <c:pt idx="54" formatCode="0.0">
                  <c:v>32.352624432284266</c:v>
                </c:pt>
                <c:pt idx="55" formatCode="0.0">
                  <c:v>32.468956648242681</c:v>
                </c:pt>
                <c:pt idx="56" formatCode="0.0">
                  <c:v>32.584196855529896</c:v>
                </c:pt>
                <c:pt idx="57" formatCode="0.0">
                  <c:v>32.698354485024026</c:v>
                </c:pt>
                <c:pt idx="58" formatCode="0.0">
                  <c:v>32.811438756580138</c:v>
                </c:pt>
                <c:pt idx="59" formatCode="0.0">
                  <c:v>32.923458750030257</c:v>
                </c:pt>
                <c:pt idx="60" formatCode="0.0">
                  <c:v>33.034423468353445</c:v>
                </c:pt>
                <c:pt idx="61" formatCode="0.0">
                  <c:v>33.144341890423938</c:v>
                </c:pt>
                <c:pt idx="62" formatCode="0.0">
                  <c:v>33.253223013041755</c:v>
                </c:pt>
                <c:pt idx="63" formatCode="0.0">
                  <c:v>33.361075882719611</c:v>
                </c:pt>
                <c:pt idx="64" formatCode="0.0">
                  <c:v>33.467909618240071</c:v>
                </c:pt>
                <c:pt idx="65" formatCode="0.0">
                  <c:v>33.573733425312113</c:v>
                </c:pt>
              </c:numCache>
            </c:numRef>
          </c:val>
          <c:smooth val="0"/>
        </c:ser>
        <c:ser>
          <c:idx val="1"/>
          <c:order val="1"/>
          <c:tx>
            <c:strRef>
              <c:f>'Fig 1.3'!$A$6</c:f>
              <c:strCache>
                <c:ptCount val="1"/>
                <c:pt idx="0">
                  <c:v>Projections: espérance de vie basse</c:v>
                </c:pt>
              </c:strCache>
            </c:strRef>
          </c:tx>
          <c:spPr>
            <a:ln w="31750">
              <a:solidFill>
                <a:schemeClr val="bg1">
                  <a:lumMod val="65000"/>
                </a:schemeClr>
              </a:solidFill>
              <a:prstDash val="solid"/>
            </a:ln>
          </c:spPr>
          <c:marker>
            <c:symbol val="square"/>
            <c:size val="3"/>
            <c:spPr>
              <a:solidFill>
                <a:schemeClr val="bg1"/>
              </a:solidFill>
              <a:ln>
                <a:solidFill>
                  <a:schemeClr val="bg1">
                    <a:lumMod val="65000"/>
                  </a:schemeClr>
                </a:solidFill>
              </a:ln>
            </c:spPr>
          </c:marker>
          <c:cat>
            <c:numRef>
              <c:f>'Fig 1.3'!$G$4:$BT$4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1.3'!$G$6:$BT$6</c:f>
              <c:numCache>
                <c:formatCode>General</c:formatCode>
                <c:ptCount val="66"/>
                <c:pt idx="8" formatCode="0.0">
                  <c:v>27.297216679376476</c:v>
                </c:pt>
                <c:pt idx="9" formatCode="0.0">
                  <c:v>27.616871143273588</c:v>
                </c:pt>
                <c:pt idx="10" formatCode="0.0">
                  <c:v>27.261476129429738</c:v>
                </c:pt>
                <c:pt idx="11" formatCode="0.0">
                  <c:v>27.552703402458611</c:v>
                </c:pt>
                <c:pt idx="12" formatCode="0.0">
                  <c:v>27.617982394603061</c:v>
                </c:pt>
                <c:pt idx="13" formatCode="0.0">
                  <c:v>27.682610536820537</c:v>
                </c:pt>
                <c:pt idx="14" formatCode="0.0">
                  <c:v>27.746515503584284</c:v>
                </c:pt>
                <c:pt idx="15" formatCode="0.0">
                  <c:v>27.809632539538484</c:v>
                </c:pt>
                <c:pt idx="16" formatCode="0.0">
                  <c:v>27.871915825146981</c:v>
                </c:pt>
                <c:pt idx="17" formatCode="0.0">
                  <c:v>27.933311099394942</c:v>
                </c:pt>
                <c:pt idx="18" formatCode="0.0">
                  <c:v>27.993776914126258</c:v>
                </c:pt>
                <c:pt idx="19" formatCode="0.0">
                  <c:v>28.053328197294608</c:v>
                </c:pt>
                <c:pt idx="20" formatCode="0.0">
                  <c:v>28.112004921397546</c:v>
                </c:pt>
                <c:pt idx="21" formatCode="0.0">
                  <c:v>28.169846120629181</c:v>
                </c:pt>
                <c:pt idx="22" formatCode="0.0">
                  <c:v>28.226953820790367</c:v>
                </c:pt>
                <c:pt idx="23" formatCode="0.0">
                  <c:v>28.283451867196195</c:v>
                </c:pt>
                <c:pt idx="24" formatCode="0.0">
                  <c:v>28.339489790864327</c:v>
                </c:pt>
                <c:pt idx="25" formatCode="0.0">
                  <c:v>28.395251774325072</c:v>
                </c:pt>
                <c:pt idx="26" formatCode="0.0">
                  <c:v>28.450984006306872</c:v>
                </c:pt>
                <c:pt idx="27" formatCode="0.0">
                  <c:v>28.506956007785696</c:v>
                </c:pt>
                <c:pt idx="28" formatCode="0.0">
                  <c:v>28.563436734230304</c:v>
                </c:pt>
                <c:pt idx="29" formatCode="0.0">
                  <c:v>28.620705835032719</c:v>
                </c:pt>
                <c:pt idx="30" formatCode="0.0">
                  <c:v>28.679038070564786</c:v>
                </c:pt>
                <c:pt idx="31" formatCode="0.0">
                  <c:v>28.738668224726936</c:v>
                </c:pt>
                <c:pt idx="32" formatCode="0.0">
                  <c:v>28.799776461549971</c:v>
                </c:pt>
                <c:pt idx="33" formatCode="0.0">
                  <c:v>28.862367128619837</c:v>
                </c:pt>
                <c:pt idx="34" formatCode="0.0">
                  <c:v>28.926439252551194</c:v>
                </c:pt>
                <c:pt idx="35" formatCode="0.0">
                  <c:v>28.99196270251576</c:v>
                </c:pt>
                <c:pt idx="36" formatCode="0.0">
                  <c:v>29.05891127491876</c:v>
                </c:pt>
                <c:pt idx="37" formatCode="0.0">
                  <c:v>29.127215488055857</c:v>
                </c:pt>
                <c:pt idx="38" formatCode="0.0">
                  <c:v>29.196790985461565</c:v>
                </c:pt>
                <c:pt idx="39" formatCode="0.0">
                  <c:v>29.267515699914075</c:v>
                </c:pt>
                <c:pt idx="40" formatCode="0.0">
                  <c:v>29.339245431987845</c:v>
                </c:pt>
                <c:pt idx="41" formatCode="0.0">
                  <c:v>29.41179927653836</c:v>
                </c:pt>
                <c:pt idx="42" formatCode="0.0">
                  <c:v>29.484967819466473</c:v>
                </c:pt>
                <c:pt idx="43" formatCode="0.0">
                  <c:v>29.558545866005481</c:v>
                </c:pt>
                <c:pt idx="44" formatCode="0.0">
                  <c:v>29.63231274310446</c:v>
                </c:pt>
                <c:pt idx="45" formatCode="0.0">
                  <c:v>29.706047784745188</c:v>
                </c:pt>
                <c:pt idx="46" formatCode="0.0">
                  <c:v>29.779546949886683</c:v>
                </c:pt>
                <c:pt idx="47" formatCode="0.0">
                  <c:v>29.852669148918771</c:v>
                </c:pt>
                <c:pt idx="48" formatCode="0.0">
                  <c:v>29.925461431215155</c:v>
                </c:pt>
                <c:pt idx="49" formatCode="0.0">
                  <c:v>29.997923868512501</c:v>
                </c:pt>
                <c:pt idx="50" formatCode="0.0">
                  <c:v>30.070056572126248</c:v>
                </c:pt>
                <c:pt idx="51" formatCode="0.0">
                  <c:v>30.141859692325919</c:v>
                </c:pt>
                <c:pt idx="52" formatCode="0.0">
                  <c:v>30.21333341770984</c:v>
                </c:pt>
                <c:pt idx="53" formatCode="0.0">
                  <c:v>30.284477974578778</c:v>
                </c:pt>
                <c:pt idx="54" formatCode="0.0">
                  <c:v>30.355293626309344</c:v>
                </c:pt>
                <c:pt idx="55" formatCode="0.0">
                  <c:v>30.425780672727459</c:v>
                </c:pt>
                <c:pt idx="56" formatCode="0.0">
                  <c:v>30.49593944948186</c:v>
                </c:pt>
                <c:pt idx="57" formatCode="0.0">
                  <c:v>30.565770327418157</c:v>
                </c:pt>
                <c:pt idx="58" formatCode="0.0">
                  <c:v>30.635273711953918</c:v>
                </c:pt>
                <c:pt idx="59" formatCode="0.0">
                  <c:v>30.704450042454472</c:v>
                </c:pt>
                <c:pt idx="60" formatCode="0.0">
                  <c:v>30.773299791610487</c:v>
                </c:pt>
                <c:pt idx="61" formatCode="0.0">
                  <c:v>30.841823464816823</c:v>
                </c:pt>
                <c:pt idx="62" formatCode="0.0">
                  <c:v>30.910021599553492</c:v>
                </c:pt>
                <c:pt idx="63" formatCode="0.0">
                  <c:v>30.977894764768717</c:v>
                </c:pt>
                <c:pt idx="64" formatCode="0.0">
                  <c:v>31.045443560264054</c:v>
                </c:pt>
                <c:pt idx="65" formatCode="0.0">
                  <c:v>31.112668616082427</c:v>
                </c:pt>
              </c:numCache>
            </c:numRef>
          </c:val>
          <c:smooth val="0"/>
        </c:ser>
        <c:ser>
          <c:idx val="2"/>
          <c:order val="2"/>
          <c:tx>
            <c:strRef>
              <c:f>'Fig 1.3'!$A$7</c:f>
              <c:strCache>
                <c:ptCount val="1"/>
                <c:pt idx="0">
                  <c:v>Projections: espérance de vie haute</c:v>
                </c:pt>
              </c:strCache>
            </c:strRef>
          </c:tx>
          <c:spPr>
            <a:ln w="31750">
              <a:solidFill>
                <a:schemeClr val="bg1">
                  <a:lumMod val="65000"/>
                </a:schemeClr>
              </a:solidFill>
              <a:prstDash val="solid"/>
            </a:ln>
          </c:spPr>
          <c:marker>
            <c:symbol val="triangle"/>
            <c:size val="3"/>
            <c:spPr>
              <a:solidFill>
                <a:schemeClr val="bg1"/>
              </a:solidFill>
              <a:ln>
                <a:solidFill>
                  <a:schemeClr val="bg1">
                    <a:lumMod val="65000"/>
                  </a:schemeClr>
                </a:solidFill>
              </a:ln>
            </c:spPr>
          </c:marker>
          <c:cat>
            <c:numRef>
              <c:f>'Fig 1.3'!$G$4:$BT$4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1.3'!$G$7:$BT$7</c:f>
              <c:numCache>
                <c:formatCode>General</c:formatCode>
                <c:ptCount val="66"/>
                <c:pt idx="8" formatCode="0.0">
                  <c:v>27.297216679376476</c:v>
                </c:pt>
                <c:pt idx="9" formatCode="0.0">
                  <c:v>27.616871143273588</c:v>
                </c:pt>
                <c:pt idx="10" formatCode="0.0">
                  <c:v>27.261476129429738</c:v>
                </c:pt>
                <c:pt idx="11" formatCode="0.0">
                  <c:v>28.03325635860746</c:v>
                </c:pt>
                <c:pt idx="12" formatCode="0.0">
                  <c:v>28.217068814953869</c:v>
                </c:pt>
                <c:pt idx="13" formatCode="0.0">
                  <c:v>28.400942106262018</c:v>
                </c:pt>
                <c:pt idx="14" formatCode="0.0">
                  <c:v>28.584642085507266</c:v>
                </c:pt>
                <c:pt idx="15" formatCode="0.0">
                  <c:v>28.767888411684606</c:v>
                </c:pt>
                <c:pt idx="16" formatCode="0.0">
                  <c:v>28.950414233630898</c:v>
                </c:pt>
                <c:pt idx="17" formatCode="0.0">
                  <c:v>29.131993302640414</c:v>
                </c:pt>
                <c:pt idx="18" formatCode="0.0">
                  <c:v>29.312365401087181</c:v>
                </c:pt>
                <c:pt idx="19" formatCode="0.0">
                  <c:v>29.491288186287875</c:v>
                </c:pt>
                <c:pt idx="20" formatCode="0.0">
                  <c:v>29.668544501635264</c:v>
                </c:pt>
                <c:pt idx="21" formatCode="0.0">
                  <c:v>29.843914149830862</c:v>
                </c:pt>
                <c:pt idx="22" formatCode="0.0">
                  <c:v>30.01725184564555</c:v>
                </c:pt>
                <c:pt idx="23" formatCode="0.0">
                  <c:v>30.188447221008321</c:v>
                </c:pt>
                <c:pt idx="24" formatCode="0.0">
                  <c:v>30.357438516004464</c:v>
                </c:pt>
                <c:pt idx="25" formatCode="0.0">
                  <c:v>30.524186772752252</c:v>
                </c:pt>
                <c:pt idx="26" formatCode="0.0">
                  <c:v>30.688689660905734</c:v>
                </c:pt>
                <c:pt idx="27" formatCode="0.0">
                  <c:v>30.85103198588461</c:v>
                </c:pt>
                <c:pt idx="28" formatCode="0.0">
                  <c:v>31.011287685256463</c:v>
                </c:pt>
                <c:pt idx="29" formatCode="0.0">
                  <c:v>31.16962381227091</c:v>
                </c:pt>
                <c:pt idx="30" formatCode="0.0">
                  <c:v>31.326238225909215</c:v>
                </c:pt>
                <c:pt idx="31" formatCode="0.0">
                  <c:v>31.481338521504014</c:v>
                </c:pt>
                <c:pt idx="32" formatCode="0.0">
                  <c:v>31.635117341740191</c:v>
                </c:pt>
                <c:pt idx="33" formatCode="0.0">
                  <c:v>31.787999176270727</c:v>
                </c:pt>
                <c:pt idx="34" formatCode="0.0">
                  <c:v>31.940329738938747</c:v>
                </c:pt>
                <c:pt idx="35" formatCode="0.0">
                  <c:v>32.092266883572336</c:v>
                </c:pt>
                <c:pt idx="36" formatCode="0.0">
                  <c:v>32.243947047610796</c:v>
                </c:pt>
                <c:pt idx="37" formatCode="0.0">
                  <c:v>32.39547772624276</c:v>
                </c:pt>
                <c:pt idx="38" formatCode="0.0">
                  <c:v>32.546936563013361</c:v>
                </c:pt>
                <c:pt idx="39" formatCode="0.0">
                  <c:v>32.698327480484373</c:v>
                </c:pt>
                <c:pt idx="40" formatCode="0.0">
                  <c:v>32.849644969069416</c:v>
                </c:pt>
                <c:pt idx="41" formatCode="0.0">
                  <c:v>33.000866740711153</c:v>
                </c:pt>
                <c:pt idx="42" formatCode="0.0">
                  <c:v>33.151953526011823</c:v>
                </c:pt>
                <c:pt idx="43" formatCode="0.0">
                  <c:v>33.30285298617698</c:v>
                </c:pt>
                <c:pt idx="44" formatCode="0.0">
                  <c:v>33.453489247405805</c:v>
                </c:pt>
                <c:pt idx="45" formatCode="0.0">
                  <c:v>33.603759151352612</c:v>
                </c:pt>
                <c:pt idx="46" formatCode="0.0">
                  <c:v>33.753539070175854</c:v>
                </c:pt>
                <c:pt idx="47" formatCode="0.0">
                  <c:v>33.902712258760985</c:v>
                </c:pt>
                <c:pt idx="48" formatCode="0.0">
                  <c:v>34.050853147068672</c:v>
                </c:pt>
                <c:pt idx="49" formatCode="0.0">
                  <c:v>34.197610620753451</c:v>
                </c:pt>
                <c:pt idx="50" formatCode="0.0">
                  <c:v>34.34285634614838</c:v>
                </c:pt>
                <c:pt idx="51" formatCode="0.0">
                  <c:v>34.486487125713829</c:v>
                </c:pt>
                <c:pt idx="52" formatCode="0.0">
                  <c:v>34.628425490352669</c:v>
                </c:pt>
                <c:pt idx="53" formatCode="0.0">
                  <c:v>34.768618491114601</c:v>
                </c:pt>
                <c:pt idx="54" formatCode="0.0">
                  <c:v>34.907107043650022</c:v>
                </c:pt>
                <c:pt idx="55" formatCode="0.0">
                  <c:v>35.043931785620465</c:v>
                </c:pt>
                <c:pt idx="56" formatCode="0.0">
                  <c:v>35.179132440594678</c:v>
                </c:pt>
                <c:pt idx="57" formatCode="0.0">
                  <c:v>35.312746164645567</c:v>
                </c:pt>
                <c:pt idx="58" formatCode="0.0">
                  <c:v>35.444808723755003</c:v>
                </c:pt>
                <c:pt idx="59" formatCode="0.0">
                  <c:v>35.575354622024427</c:v>
                </c:pt>
                <c:pt idx="60" formatCode="0.0">
                  <c:v>35.704417256691443</c:v>
                </c:pt>
                <c:pt idx="61" formatCode="0.0">
                  <c:v>35.832029060999453</c:v>
                </c:pt>
                <c:pt idx="62" formatCode="0.0">
                  <c:v>35.958221631734908</c:v>
                </c:pt>
                <c:pt idx="63" formatCode="0.0">
                  <c:v>36.083025839681305</c:v>
                </c:pt>
                <c:pt idx="64" formatCode="0.0">
                  <c:v>36.206471922494778</c:v>
                </c:pt>
                <c:pt idx="65" formatCode="0.0">
                  <c:v>36.32858956052528</c:v>
                </c:pt>
              </c:numCache>
            </c:numRef>
          </c:val>
          <c:smooth val="0"/>
        </c:ser>
        <c:ser>
          <c:idx val="4"/>
          <c:order val="3"/>
          <c:tx>
            <c:strRef>
              <c:f>'Fig 1.3'!$A$9</c:f>
              <c:strCache>
                <c:ptCount val="1"/>
                <c:pt idx="0">
                  <c:v>Observé (provisoire)</c:v>
                </c:pt>
              </c:strCache>
            </c:strRef>
          </c:tx>
          <c:spPr>
            <a:ln>
              <a:solidFill>
                <a:srgbClr val="FF0000"/>
              </a:solidFill>
            </a:ln>
          </c:spPr>
          <c:marker>
            <c:symbol val="circle"/>
            <c:size val="3"/>
            <c:spPr>
              <a:solidFill>
                <a:schemeClr val="bg1">
                  <a:lumMod val="75000"/>
                </a:schemeClr>
              </a:solidFill>
              <a:ln>
                <a:solidFill>
                  <a:srgbClr val="FF0000"/>
                </a:solidFill>
              </a:ln>
            </c:spPr>
          </c:marker>
          <c:dPt>
            <c:idx val="12"/>
            <c:marker>
              <c:spPr>
                <a:solidFill>
                  <a:sysClr val="window" lastClr="FFFFFF"/>
                </a:solidFill>
                <a:ln>
                  <a:solidFill>
                    <a:sysClr val="windowText" lastClr="000000"/>
                  </a:solidFill>
                </a:ln>
              </c:spPr>
            </c:marker>
            <c:bubble3D val="0"/>
            <c:spPr>
              <a:ln>
                <a:solidFill>
                  <a:sysClr val="windowText" lastClr="000000"/>
                </a:solidFill>
              </a:ln>
            </c:spPr>
          </c:dPt>
          <c:cat>
            <c:numRef>
              <c:f>'Fig 1.3'!$G$4:$BT$4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1.3'!$G$9:$R$9</c:f>
              <c:numCache>
                <c:formatCode>General</c:formatCode>
                <c:ptCount val="12"/>
                <c:pt idx="8">
                  <c:v>27.4</c:v>
                </c:pt>
                <c:pt idx="9">
                  <c:v>27.7</c:v>
                </c:pt>
                <c:pt idx="10">
                  <c:v>27.4</c:v>
                </c:pt>
                <c:pt idx="11">
                  <c:v>27.6</c:v>
                </c:pt>
              </c:numCache>
            </c:numRef>
          </c:val>
          <c:smooth val="0"/>
        </c:ser>
        <c:ser>
          <c:idx val="3"/>
          <c:order val="4"/>
          <c:tx>
            <c:strRef>
              <c:f>'Fig 1.3'!$A$8</c:f>
              <c:strCache>
                <c:ptCount val="1"/>
                <c:pt idx="0">
                  <c:v>Observé (définitif)</c:v>
                </c:pt>
              </c:strCache>
            </c:strRef>
          </c:tx>
          <c:spPr>
            <a:ln>
              <a:solidFill>
                <a:schemeClr val="tx1"/>
              </a:solidFill>
            </a:ln>
          </c:spPr>
          <c:marker>
            <c:symbol val="circle"/>
            <c:size val="3"/>
            <c:spPr>
              <a:solidFill>
                <a:schemeClr val="bg1"/>
              </a:solidFill>
              <a:ln>
                <a:solidFill>
                  <a:schemeClr val="tx1"/>
                </a:solidFill>
              </a:ln>
            </c:spPr>
          </c:marker>
          <c:cat>
            <c:numRef>
              <c:f>'Fig 1.3'!$G$4:$BT$4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1.3'!$G$8:$AA$8</c:f>
              <c:numCache>
                <c:formatCode>General</c:formatCode>
                <c:ptCount val="21"/>
                <c:pt idx="0">
                  <c:v>26.4</c:v>
                </c:pt>
                <c:pt idx="1">
                  <c:v>26.7</c:v>
                </c:pt>
                <c:pt idx="2">
                  <c:v>26.9</c:v>
                </c:pt>
                <c:pt idx="3">
                  <c:v>26.8</c:v>
                </c:pt>
                <c:pt idx="4">
                  <c:v>27</c:v>
                </c:pt>
                <c:pt idx="5">
                  <c:v>27.1</c:v>
                </c:pt>
                <c:pt idx="6">
                  <c:v>27.4</c:v>
                </c:pt>
                <c:pt idx="7">
                  <c:v>27.2</c:v>
                </c:pt>
                <c:pt idx="8">
                  <c:v>27.4</c:v>
                </c:pt>
              </c:numCache>
            </c:numRef>
          </c:val>
          <c:smooth val="0"/>
        </c:ser>
        <c:dLbls>
          <c:showLegendKey val="0"/>
          <c:showVal val="0"/>
          <c:showCatName val="0"/>
          <c:showSerName val="0"/>
          <c:showPercent val="0"/>
          <c:showBubbleSize val="0"/>
        </c:dLbls>
        <c:marker val="1"/>
        <c:smooth val="0"/>
        <c:axId val="114972544"/>
        <c:axId val="114974720"/>
      </c:lineChart>
      <c:catAx>
        <c:axId val="114972544"/>
        <c:scaling>
          <c:orientation val="minMax"/>
        </c:scaling>
        <c:delete val="0"/>
        <c:axPos val="b"/>
        <c:title>
          <c:tx>
            <c:rich>
              <a:bodyPr/>
              <a:lstStyle/>
              <a:p>
                <a:pPr>
                  <a:defRPr/>
                </a:pPr>
                <a:r>
                  <a:rPr lang="en-US"/>
                  <a:t>femmes                       année</a:t>
                </a:r>
              </a:p>
            </c:rich>
          </c:tx>
          <c:layout>
            <c:manualLayout>
              <c:xMode val="edge"/>
              <c:yMode val="edge"/>
              <c:x val="0.84372920626301018"/>
              <c:y val="0.64837218195407698"/>
            </c:manualLayout>
          </c:layout>
          <c:overlay val="0"/>
        </c:title>
        <c:numFmt formatCode="General" sourceLinked="1"/>
        <c:majorTickMark val="out"/>
        <c:minorTickMark val="none"/>
        <c:tickLblPos val="nextTo"/>
        <c:txPr>
          <a:bodyPr rot="-5400000" vert="horz"/>
          <a:lstStyle/>
          <a:p>
            <a:pPr>
              <a:defRPr sz="900">
                <a:latin typeface="+mn-lt"/>
              </a:defRPr>
            </a:pPr>
            <a:endParaRPr lang="fr-FR"/>
          </a:p>
        </c:txPr>
        <c:crossAx val="114974720"/>
        <c:crosses val="autoZero"/>
        <c:auto val="1"/>
        <c:lblAlgn val="ctr"/>
        <c:lblOffset val="100"/>
        <c:tickLblSkip val="5"/>
        <c:tickMarkSkip val="5"/>
        <c:noMultiLvlLbl val="0"/>
      </c:catAx>
      <c:valAx>
        <c:axId val="114974720"/>
        <c:scaling>
          <c:orientation val="minMax"/>
          <c:max val="39"/>
          <c:min val="26"/>
        </c:scaling>
        <c:delete val="0"/>
        <c:axPos val="l"/>
        <c:majorGridlines/>
        <c:title>
          <c:tx>
            <c:rich>
              <a:bodyPr rot="-5400000" vert="horz"/>
              <a:lstStyle/>
              <a:p>
                <a:pPr>
                  <a:defRPr/>
                </a:pPr>
                <a:r>
                  <a:rPr lang="en-US"/>
                  <a:t>en années</a:t>
                </a:r>
              </a:p>
            </c:rich>
          </c:tx>
          <c:overlay val="0"/>
        </c:title>
        <c:numFmt formatCode="#,##0" sourceLinked="0"/>
        <c:majorTickMark val="out"/>
        <c:minorTickMark val="none"/>
        <c:tickLblPos val="nextTo"/>
        <c:crossAx val="114972544"/>
        <c:crosses val="autoZero"/>
        <c:crossBetween val="between"/>
        <c:majorUnit val="1"/>
      </c:valAx>
    </c:plotArea>
    <c:legend>
      <c:legendPos val="b"/>
      <c:layout>
        <c:manualLayout>
          <c:xMode val="edge"/>
          <c:yMode val="edge"/>
          <c:x val="0"/>
          <c:y val="0.71032660652517776"/>
          <c:w val="0.83437745546433928"/>
          <c:h val="0.28967339347482229"/>
        </c:manualLayout>
      </c:layout>
      <c:overlay val="0"/>
      <c:txPr>
        <a:bodyPr/>
        <a:lstStyle/>
        <a:p>
          <a:pPr>
            <a:defRPr sz="900"/>
          </a:pPr>
          <a:endParaRPr lang="fr-FR"/>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08525658430626"/>
          <c:y val="3.0754761904761903E-2"/>
          <c:w val="0.82189736627749121"/>
          <c:h val="0.52491630599155237"/>
        </c:manualLayout>
      </c:layout>
      <c:lineChart>
        <c:grouping val="standard"/>
        <c:varyColors val="0"/>
        <c:ser>
          <c:idx val="0"/>
          <c:order val="0"/>
          <c:tx>
            <c:strRef>
              <c:f>'Fig 1.3'!$A$5</c:f>
              <c:strCache>
                <c:ptCount val="1"/>
                <c:pt idx="0">
                  <c:v>Projections: scénario central</c:v>
                </c:pt>
              </c:strCache>
            </c:strRef>
          </c:tx>
          <c:spPr>
            <a:ln w="31750">
              <a:solidFill>
                <a:schemeClr val="bg1">
                  <a:lumMod val="65000"/>
                </a:schemeClr>
              </a:solidFill>
            </a:ln>
          </c:spPr>
          <c:marker>
            <c:symbol val="none"/>
          </c:marker>
          <c:cat>
            <c:numRef>
              <c:f>'Fig 1.3'!$CF$4:$ES$4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1.3'!$CF$5:$ES$5</c:f>
              <c:numCache>
                <c:formatCode>General</c:formatCode>
                <c:ptCount val="66"/>
                <c:pt idx="8" formatCode="0.0">
                  <c:v>22.672683081561786</c:v>
                </c:pt>
                <c:pt idx="9" formatCode="0.0">
                  <c:v>23.022905224190751</c:v>
                </c:pt>
                <c:pt idx="10" formatCode="0.0">
                  <c:v>22.758525533787211</c:v>
                </c:pt>
                <c:pt idx="11" formatCode="0.0">
                  <c:v>23.182369446315416</c:v>
                </c:pt>
                <c:pt idx="12" formatCode="0.0">
                  <c:v>23.324501741242436</c:v>
                </c:pt>
                <c:pt idx="13" formatCode="0.0">
                  <c:v>23.466270561884254</c:v>
                </c:pt>
                <c:pt idx="14" formatCode="0.0">
                  <c:v>23.607751172804061</c:v>
                </c:pt>
                <c:pt idx="15" formatCode="0.0">
                  <c:v>23.749012506790098</c:v>
                </c:pt>
                <c:pt idx="16" formatCode="0.0">
                  <c:v>23.890119417797326</c:v>
                </c:pt>
                <c:pt idx="17" formatCode="0.0">
                  <c:v>24.031159938300057</c:v>
                </c:pt>
                <c:pt idx="18" formatCode="0.0">
                  <c:v>24.17227917366376</c:v>
                </c:pt>
                <c:pt idx="19" formatCode="0.0">
                  <c:v>24.31361010216137</c:v>
                </c:pt>
                <c:pt idx="20" formatCode="0.0">
                  <c:v>24.455316484267495</c:v>
                </c:pt>
                <c:pt idx="21" formatCode="0.0">
                  <c:v>24.597507975174025</c:v>
                </c:pt>
                <c:pt idx="22" formatCode="0.0">
                  <c:v>24.740327525624533</c:v>
                </c:pt>
                <c:pt idx="23" formatCode="0.0">
                  <c:v>24.883928005607864</c:v>
                </c:pt>
                <c:pt idx="24" formatCode="0.0">
                  <c:v>25.028436666443458</c:v>
                </c:pt>
                <c:pt idx="25" formatCode="0.0">
                  <c:v>25.17405940998308</c:v>
                </c:pt>
                <c:pt idx="26" formatCode="0.0">
                  <c:v>25.320993769500109</c:v>
                </c:pt>
                <c:pt idx="27" formatCode="0.0">
                  <c:v>25.469429004876609</c:v>
                </c:pt>
                <c:pt idx="28" formatCode="0.0">
                  <c:v>25.61957132564828</c:v>
                </c:pt>
                <c:pt idx="29" formatCode="0.0">
                  <c:v>25.771602215617353</c:v>
                </c:pt>
                <c:pt idx="30" formatCode="0.0">
                  <c:v>25.92559840427651</c:v>
                </c:pt>
                <c:pt idx="31" formatCode="0.0">
                  <c:v>26.081290314568921</c:v>
                </c:pt>
                <c:pt idx="32" formatCode="0.0">
                  <c:v>26.238444599517369</c:v>
                </c:pt>
                <c:pt idx="33" formatCode="0.0">
                  <c:v>26.396829351892976</c:v>
                </c:pt>
                <c:pt idx="34" formatCode="0.0">
                  <c:v>26.556171665606438</c:v>
                </c:pt>
                <c:pt idx="35" formatCode="0.0">
                  <c:v>26.716197564701275</c:v>
                </c:pt>
                <c:pt idx="36" formatCode="0.0">
                  <c:v>26.876596977122261</c:v>
                </c:pt>
                <c:pt idx="37" formatCode="0.0">
                  <c:v>27.037035877053437</c:v>
                </c:pt>
                <c:pt idx="38" formatCode="0.0">
                  <c:v>27.197142733950603</c:v>
                </c:pt>
                <c:pt idx="39" formatCode="0.0">
                  <c:v>27.356561225307935</c:v>
                </c:pt>
                <c:pt idx="40" formatCode="0.0">
                  <c:v>27.51490188460933</c:v>
                </c:pt>
                <c:pt idx="41" formatCode="0.0">
                  <c:v>27.671793722634028</c:v>
                </c:pt>
                <c:pt idx="42" formatCode="0.0">
                  <c:v>27.826921127315373</c:v>
                </c:pt>
                <c:pt idx="43" formatCode="0.0">
                  <c:v>27.980360551568666</c:v>
                </c:pt>
                <c:pt idx="44" formatCode="0.0">
                  <c:v>28.132119953927088</c:v>
                </c:pt>
                <c:pt idx="45" formatCode="0.0">
                  <c:v>28.282207971351415</c:v>
                </c:pt>
                <c:pt idx="46" formatCode="0.0">
                  <c:v>28.430633885937038</c:v>
                </c:pt>
                <c:pt idx="47" formatCode="0.0">
                  <c:v>28.577407592272209</c:v>
                </c:pt>
                <c:pt idx="48" formatCode="0.0">
                  <c:v>28.722539565474012</c:v>
                </c:pt>
                <c:pt idx="49" formatCode="0.0">
                  <c:v>28.866040829925101</c:v>
                </c:pt>
                <c:pt idx="50" formatCode="0.0">
                  <c:v>29.007922928731084</c:v>
                </c:pt>
                <c:pt idx="51" formatCode="0.0">
                  <c:v>29.148197893915764</c:v>
                </c:pt>
                <c:pt idx="52" formatCode="0.0">
                  <c:v>29.286878217367754</c:v>
                </c:pt>
                <c:pt idx="53" formatCode="0.0">
                  <c:v>29.423976822549932</c:v>
                </c:pt>
                <c:pt idx="54" formatCode="0.0">
                  <c:v>29.559507036980449</c:v>
                </c:pt>
                <c:pt idx="55" formatCode="0.0">
                  <c:v>29.693482565491646</c:v>
                </c:pt>
                <c:pt idx="56" formatCode="0.0">
                  <c:v>29.825917464271019</c:v>
                </c:pt>
                <c:pt idx="57" formatCode="0.0">
                  <c:v>29.956826115685907</c:v>
                </c:pt>
                <c:pt idx="58" formatCode="0.0">
                  <c:v>30.086223203892228</c:v>
                </c:pt>
                <c:pt idx="59" formatCode="0.0">
                  <c:v>30.214123691225861</c:v>
                </c:pt>
                <c:pt idx="60" formatCode="0.0">
                  <c:v>30.340542795372379</c:v>
                </c:pt>
                <c:pt idx="61" formatCode="0.0">
                  <c:v>30.465495967311178</c:v>
                </c:pt>
                <c:pt idx="62" formatCode="0.0">
                  <c:v>30.588998870027151</c:v>
                </c:pt>
                <c:pt idx="63" formatCode="0.0">
                  <c:v>30.711067357982149</c:v>
                </c:pt>
                <c:pt idx="64" formatCode="0.0">
                  <c:v>30.8317174573383</c:v>
                </c:pt>
                <c:pt idx="65" formatCode="0.0">
                  <c:v>30.950965346921908</c:v>
                </c:pt>
              </c:numCache>
            </c:numRef>
          </c:val>
          <c:smooth val="0"/>
        </c:ser>
        <c:ser>
          <c:idx val="1"/>
          <c:order val="1"/>
          <c:tx>
            <c:strRef>
              <c:f>'Fig 1.3'!$A$6</c:f>
              <c:strCache>
                <c:ptCount val="1"/>
                <c:pt idx="0">
                  <c:v>Projections: espérance de vie basse</c:v>
                </c:pt>
              </c:strCache>
            </c:strRef>
          </c:tx>
          <c:spPr>
            <a:ln w="31750">
              <a:solidFill>
                <a:schemeClr val="bg1">
                  <a:lumMod val="65000"/>
                </a:schemeClr>
              </a:solidFill>
              <a:prstDash val="solid"/>
            </a:ln>
          </c:spPr>
          <c:marker>
            <c:symbol val="square"/>
            <c:size val="3"/>
            <c:spPr>
              <a:solidFill>
                <a:schemeClr val="bg1"/>
              </a:solidFill>
              <a:ln>
                <a:solidFill>
                  <a:schemeClr val="bg1">
                    <a:lumMod val="65000"/>
                  </a:schemeClr>
                </a:solidFill>
              </a:ln>
            </c:spPr>
          </c:marker>
          <c:cat>
            <c:numRef>
              <c:f>'Fig 1.3'!$CF$4:$ES$4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1.3'!$CF$6:$ES$6</c:f>
              <c:numCache>
                <c:formatCode>General</c:formatCode>
                <c:ptCount val="66"/>
                <c:pt idx="8" formatCode="0.0">
                  <c:v>22.672683081561786</c:v>
                </c:pt>
                <c:pt idx="9" formatCode="0.0">
                  <c:v>23.022905224190751</c:v>
                </c:pt>
                <c:pt idx="10" formatCode="0.0">
                  <c:v>22.758525533787211</c:v>
                </c:pt>
                <c:pt idx="11" formatCode="0.0">
                  <c:v>23.014974306799783</c:v>
                </c:pt>
                <c:pt idx="12" formatCode="0.0">
                  <c:v>23.115998925507181</c:v>
                </c:pt>
                <c:pt idx="13" formatCode="0.0">
                  <c:v>23.216920753123475</c:v>
                </c:pt>
                <c:pt idx="14" formatCode="0.0">
                  <c:v>23.317795690350643</c:v>
                </c:pt>
                <c:pt idx="15" formatCode="0.0">
                  <c:v>23.418685416360464</c:v>
                </c:pt>
                <c:pt idx="16" formatCode="0.0">
                  <c:v>23.519646941744828</c:v>
                </c:pt>
                <c:pt idx="17" formatCode="0.0">
                  <c:v>23.620753420794294</c:v>
                </c:pt>
                <c:pt idx="18" formatCode="0.0">
                  <c:v>23.722117155281044</c:v>
                </c:pt>
                <c:pt idx="19" formatCode="0.0">
                  <c:v>23.823850031198997</c:v>
                </c:pt>
                <c:pt idx="20" formatCode="0.0">
                  <c:v>23.926079087846386</c:v>
                </c:pt>
                <c:pt idx="21" formatCode="0.0">
                  <c:v>24.02892164495082</c:v>
                </c:pt>
                <c:pt idx="22" formatCode="0.0">
                  <c:v>24.132516073819996</c:v>
                </c:pt>
                <c:pt idx="23" formatCode="0.0">
                  <c:v>24.236993662064656</c:v>
                </c:pt>
                <c:pt idx="24" formatCode="0.0">
                  <c:v>24.342460044876358</c:v>
                </c:pt>
                <c:pt idx="25" formatCode="0.0">
                  <c:v>24.449049354986592</c:v>
                </c:pt>
                <c:pt idx="26" formatCode="0.0">
                  <c:v>24.556873847021038</c:v>
                </c:pt>
                <c:pt idx="27" formatCode="0.0">
                  <c:v>24.665840740456133</c:v>
                </c:pt>
                <c:pt idx="28" formatCode="0.0">
                  <c:v>24.775853314693922</c:v>
                </c:pt>
                <c:pt idx="29" formatCode="0.0">
                  <c:v>24.886808628167678</c:v>
                </c:pt>
                <c:pt idx="30" formatCode="0.0">
                  <c:v>24.998567310657187</c:v>
                </c:pt>
                <c:pt idx="31" formatCode="0.0">
                  <c:v>25.110971115248827</c:v>
                </c:pt>
                <c:pt idx="32" formatCode="0.0">
                  <c:v>25.223849372350152</c:v>
                </c:pt>
                <c:pt idx="33" formatCode="0.0">
                  <c:v>25.337036116771056</c:v>
                </c:pt>
                <c:pt idx="34" formatCode="0.0">
                  <c:v>25.450336549081314</c:v>
                </c:pt>
                <c:pt idx="35" formatCode="0.0">
                  <c:v>25.563559239877904</c:v>
                </c:pt>
                <c:pt idx="36" formatCode="0.0">
                  <c:v>25.676498546893736</c:v>
                </c:pt>
                <c:pt idx="37" formatCode="0.0">
                  <c:v>25.788944350424156</c:v>
                </c:pt>
                <c:pt idx="38" formatCode="0.0">
                  <c:v>25.900676636068567</c:v>
                </c:pt>
                <c:pt idx="39" formatCode="0.0">
                  <c:v>26.011690246381658</c:v>
                </c:pt>
                <c:pt idx="40" formatCode="0.0">
                  <c:v>26.121984796575902</c:v>
                </c:pt>
                <c:pt idx="41" formatCode="0.0">
                  <c:v>26.231560086180291</c:v>
                </c:pt>
                <c:pt idx="42" formatCode="0.0">
                  <c:v>26.340416094858298</c:v>
                </c:pt>
                <c:pt idx="43" formatCode="0.0">
                  <c:v>26.448552978232559</c:v>
                </c:pt>
                <c:pt idx="44" formatCode="0.0">
                  <c:v>26.55597106371907</c:v>
                </c:pt>
                <c:pt idx="45" formatCode="0.0">
                  <c:v>26.662670846375509</c:v>
                </c:pt>
                <c:pt idx="46" formatCode="0.0">
                  <c:v>26.768652984765197</c:v>
                </c:pt>
                <c:pt idx="47" formatCode="0.0">
                  <c:v>26.873918296841239</c:v>
                </c:pt>
                <c:pt idx="48" formatCode="0.0">
                  <c:v>26.978467755852499</c:v>
                </c:pt>
                <c:pt idx="49" formatCode="0.0">
                  <c:v>27.082302486275019</c:v>
                </c:pt>
                <c:pt idx="50" formatCode="0.0">
                  <c:v>27.185423759770984</c:v>
                </c:pt>
                <c:pt idx="51" formatCode="0.0">
                  <c:v>27.287832991177709</c:v>
                </c:pt>
                <c:pt idx="52" formatCode="0.0">
                  <c:v>27.389531734529164</c:v>
                </c:pt>
                <c:pt idx="53" formatCode="0.0">
                  <c:v>27.490521679112106</c:v>
                </c:pt>
                <c:pt idx="54" formatCode="0.0">
                  <c:v>27.59080464555878</c:v>
                </c:pt>
                <c:pt idx="55" formatCode="0.0">
                  <c:v>27.690382581978227</c:v>
                </c:pt>
                <c:pt idx="56" formatCode="0.0">
                  <c:v>27.789257560128242</c:v>
                </c:pt>
                <c:pt idx="57" formatCode="0.0">
                  <c:v>27.887431771628815</c:v>
                </c:pt>
                <c:pt idx="58" formatCode="0.0">
                  <c:v>27.984907524220056</c:v>
                </c:pt>
                <c:pt idx="59" formatCode="0.0">
                  <c:v>28.081687238064429</c:v>
                </c:pt>
                <c:pt idx="60" formatCode="0.0">
                  <c:v>28.177773442096143</c:v>
                </c:pt>
                <c:pt idx="61" formatCode="0.0">
                  <c:v>28.273168770417744</c:v>
                </c:pt>
                <c:pt idx="62" formatCode="0.0">
                  <c:v>28.367875958745842</c:v>
                </c:pt>
                <c:pt idx="63" formatCode="0.0">
                  <c:v>28.461897840906875</c:v>
                </c:pt>
                <c:pt idx="64" formatCode="0.0">
                  <c:v>28.555237345383414</c:v>
                </c:pt>
                <c:pt idx="65" formatCode="0.0">
                  <c:v>28.647897491912449</c:v>
                </c:pt>
              </c:numCache>
            </c:numRef>
          </c:val>
          <c:smooth val="0"/>
        </c:ser>
        <c:ser>
          <c:idx val="2"/>
          <c:order val="2"/>
          <c:tx>
            <c:strRef>
              <c:f>'Fig 1.3'!$A$7</c:f>
              <c:strCache>
                <c:ptCount val="1"/>
                <c:pt idx="0">
                  <c:v>Projections: espérance de vie haute</c:v>
                </c:pt>
              </c:strCache>
            </c:strRef>
          </c:tx>
          <c:spPr>
            <a:ln w="31750">
              <a:solidFill>
                <a:schemeClr val="bg1">
                  <a:lumMod val="65000"/>
                </a:schemeClr>
              </a:solidFill>
              <a:prstDash val="solid"/>
            </a:ln>
          </c:spPr>
          <c:marker>
            <c:symbol val="triangle"/>
            <c:size val="3"/>
            <c:spPr>
              <a:solidFill>
                <a:schemeClr val="bg1"/>
              </a:solidFill>
              <a:ln>
                <a:solidFill>
                  <a:schemeClr val="bg1">
                    <a:lumMod val="65000"/>
                  </a:schemeClr>
                </a:solidFill>
              </a:ln>
            </c:spPr>
          </c:marker>
          <c:cat>
            <c:numRef>
              <c:f>'Fig 1.3'!$CF$4:$ES$4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1.3'!$CF$7:$ES$7</c:f>
              <c:numCache>
                <c:formatCode>General</c:formatCode>
                <c:ptCount val="66"/>
                <c:pt idx="8" formatCode="0.0">
                  <c:v>22.672683081561786</c:v>
                </c:pt>
                <c:pt idx="9" formatCode="0.0">
                  <c:v>23.022905224190751</c:v>
                </c:pt>
                <c:pt idx="10" formatCode="0.0">
                  <c:v>22.758525533787211</c:v>
                </c:pt>
                <c:pt idx="11" formatCode="0.0">
                  <c:v>23.53240109958627</c:v>
                </c:pt>
                <c:pt idx="12" formatCode="0.0">
                  <c:v>23.766076455713016</c:v>
                </c:pt>
                <c:pt idx="13" formatCode="0.0">
                  <c:v>23.999950420367369</c:v>
                </c:pt>
                <c:pt idx="14" formatCode="0.0">
                  <c:v>24.23354245904255</c:v>
                </c:pt>
                <c:pt idx="15" formatCode="0.0">
                  <c:v>24.466399606635559</c:v>
                </c:pt>
                <c:pt idx="16" formatCode="0.0">
                  <c:v>24.698069774730229</c:v>
                </c:pt>
                <c:pt idx="17" formatCode="0.0">
                  <c:v>24.928216669714136</c:v>
                </c:pt>
                <c:pt idx="18" formatCode="0.0">
                  <c:v>25.156557757338437</c:v>
                </c:pt>
                <c:pt idx="19" formatCode="0.0">
                  <c:v>25.382841289361174</c:v>
                </c:pt>
                <c:pt idx="20" formatCode="0.0">
                  <c:v>25.606901313919199</c:v>
                </c:pt>
                <c:pt idx="21" formatCode="0.0">
                  <c:v>25.828613118110546</c:v>
                </c:pt>
                <c:pt idx="22" formatCode="0.0">
                  <c:v>26.047896964665732</c:v>
                </c:pt>
                <c:pt idx="23" formatCode="0.0">
                  <c:v>26.264720116887325</c:v>
                </c:pt>
                <c:pt idx="24" formatCode="0.0">
                  <c:v>26.47908014326504</c:v>
                </c:pt>
                <c:pt idx="25" formatCode="0.0">
                  <c:v>26.691050736146956</c:v>
                </c:pt>
                <c:pt idx="26" formatCode="0.0">
                  <c:v>26.9007154215574</c:v>
                </c:pt>
                <c:pt idx="27" formatCode="0.0">
                  <c:v>27.108178383154311</c:v>
                </c:pt>
                <c:pt idx="28" formatCode="0.0">
                  <c:v>27.313559280125837</c:v>
                </c:pt>
                <c:pt idx="29" formatCode="0.0">
                  <c:v>27.51699085713939</c:v>
                </c:pt>
                <c:pt idx="30" formatCode="0.0">
                  <c:v>27.718431031094365</c:v>
                </c:pt>
                <c:pt idx="31" formatCode="0.0">
                  <c:v>27.917806255884312</c:v>
                </c:pt>
                <c:pt idx="32" formatCode="0.0">
                  <c:v>28.115205255854772</c:v>
                </c:pt>
                <c:pt idx="33" formatCode="0.0">
                  <c:v>28.310704271601892</c:v>
                </c:pt>
                <c:pt idx="34" formatCode="0.0">
                  <c:v>28.504372079640529</c:v>
                </c:pt>
                <c:pt idx="35" formatCode="0.0">
                  <c:v>28.696248502060907</c:v>
                </c:pt>
                <c:pt idx="36" formatCode="0.0">
                  <c:v>28.886359405999212</c:v>
                </c:pt>
                <c:pt idx="37" formatCode="0.0">
                  <c:v>29.074702668807856</c:v>
                </c:pt>
                <c:pt idx="38" formatCode="0.0">
                  <c:v>29.261242117866807</c:v>
                </c:pt>
                <c:pt idx="39" formatCode="0.0">
                  <c:v>29.445929839654568</c:v>
                </c:pt>
                <c:pt idx="40" formatCode="0.0">
                  <c:v>29.628687451507361</c:v>
                </c:pt>
                <c:pt idx="41" formatCode="0.0">
                  <c:v>29.809420971317348</c:v>
                </c:pt>
                <c:pt idx="42" formatCode="0.0">
                  <c:v>29.988234117179815</c:v>
                </c:pt>
                <c:pt idx="43" formatCode="0.0">
                  <c:v>30.165282550627509</c:v>
                </c:pt>
                <c:pt idx="44" formatCode="0.0">
                  <c:v>30.340488920288134</c:v>
                </c:pt>
                <c:pt idx="45" formatCode="0.0">
                  <c:v>30.513781448651539</c:v>
                </c:pt>
                <c:pt idx="46" formatCode="0.0">
                  <c:v>30.685086868816345</c:v>
                </c:pt>
                <c:pt idx="47" formatCode="0.0">
                  <c:v>30.854355014917555</c:v>
                </c:pt>
                <c:pt idx="48" formatCode="0.0">
                  <c:v>31.021530096541277</c:v>
                </c:pt>
                <c:pt idx="49" formatCode="0.0">
                  <c:v>31.186573135313736</c:v>
                </c:pt>
                <c:pt idx="50" formatCode="0.0">
                  <c:v>31.349463245614881</c:v>
                </c:pt>
                <c:pt idx="51" formatCode="0.0">
                  <c:v>31.510191631893004</c:v>
                </c:pt>
                <c:pt idx="52" formatCode="0.0">
                  <c:v>31.66875992170629</c:v>
                </c:pt>
                <c:pt idx="53" formatCode="0.0">
                  <c:v>31.825178694621613</c:v>
                </c:pt>
                <c:pt idx="54" formatCode="0.0">
                  <c:v>31.979465883021465</c:v>
                </c:pt>
                <c:pt idx="55" formatCode="0.0">
                  <c:v>32.131645427212852</c:v>
                </c:pt>
                <c:pt idx="56" formatCode="0.0">
                  <c:v>32.28174606753128</c:v>
                </c:pt>
                <c:pt idx="57" formatCode="0.0">
                  <c:v>32.429800289346197</c:v>
                </c:pt>
                <c:pt idx="58" formatCode="0.0">
                  <c:v>32.575843355394653</c:v>
                </c:pt>
                <c:pt idx="59" formatCode="0.0">
                  <c:v>32.719912629682241</c:v>
                </c:pt>
                <c:pt idx="60" formatCode="0.0">
                  <c:v>32.862046957955293</c:v>
                </c:pt>
                <c:pt idx="61" formatCode="0.0">
                  <c:v>33.002286170775932</c:v>
                </c:pt>
                <c:pt idx="62" formatCode="0.0">
                  <c:v>33.140670691263857</c:v>
                </c:pt>
                <c:pt idx="63" formatCode="0.0">
                  <c:v>33.277241229921636</c:v>
                </c:pt>
                <c:pt idx="64" formatCode="0.0">
                  <c:v>33.412038636136337</c:v>
                </c:pt>
                <c:pt idx="65" formatCode="0.0">
                  <c:v>33.545103442499872</c:v>
                </c:pt>
              </c:numCache>
            </c:numRef>
          </c:val>
          <c:smooth val="0"/>
        </c:ser>
        <c:ser>
          <c:idx val="4"/>
          <c:order val="3"/>
          <c:tx>
            <c:strRef>
              <c:f>'Fig 1.3'!$A$9</c:f>
              <c:strCache>
                <c:ptCount val="1"/>
                <c:pt idx="0">
                  <c:v>Observé (provisoire)</c:v>
                </c:pt>
              </c:strCache>
            </c:strRef>
          </c:tx>
          <c:spPr>
            <a:ln>
              <a:solidFill>
                <a:srgbClr val="FF0000"/>
              </a:solidFill>
            </a:ln>
          </c:spPr>
          <c:marker>
            <c:symbol val="circle"/>
            <c:size val="3"/>
            <c:spPr>
              <a:solidFill>
                <a:schemeClr val="bg1">
                  <a:lumMod val="75000"/>
                </a:schemeClr>
              </a:solidFill>
              <a:ln>
                <a:solidFill>
                  <a:srgbClr val="FF0000"/>
                </a:solidFill>
              </a:ln>
            </c:spPr>
          </c:marker>
          <c:dPt>
            <c:idx val="12"/>
            <c:marker>
              <c:spPr>
                <a:solidFill>
                  <a:sysClr val="window" lastClr="FFFFFF"/>
                </a:solidFill>
                <a:ln>
                  <a:solidFill>
                    <a:sysClr val="windowText" lastClr="000000"/>
                  </a:solidFill>
                </a:ln>
              </c:spPr>
            </c:marker>
            <c:bubble3D val="0"/>
            <c:spPr>
              <a:ln>
                <a:solidFill>
                  <a:sysClr val="windowText" lastClr="000000"/>
                </a:solidFill>
              </a:ln>
            </c:spPr>
          </c:dPt>
          <c:cat>
            <c:numRef>
              <c:f>'Fig 1.3'!$CF$4:$ES$4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1.3'!$CF$9:$CQ$9</c:f>
              <c:numCache>
                <c:formatCode>General</c:formatCode>
                <c:ptCount val="12"/>
                <c:pt idx="8">
                  <c:v>22.8</c:v>
                </c:pt>
                <c:pt idx="9">
                  <c:v>23.1</c:v>
                </c:pt>
                <c:pt idx="10">
                  <c:v>22.9</c:v>
                </c:pt>
                <c:pt idx="11">
                  <c:v>23.2</c:v>
                </c:pt>
              </c:numCache>
            </c:numRef>
          </c:val>
          <c:smooth val="0"/>
        </c:ser>
        <c:ser>
          <c:idx val="3"/>
          <c:order val="4"/>
          <c:tx>
            <c:strRef>
              <c:f>'Fig 1.3'!$A$8</c:f>
              <c:strCache>
                <c:ptCount val="1"/>
                <c:pt idx="0">
                  <c:v>Observé (définitif)</c:v>
                </c:pt>
              </c:strCache>
            </c:strRef>
          </c:tx>
          <c:spPr>
            <a:ln>
              <a:solidFill>
                <a:schemeClr val="tx1"/>
              </a:solidFill>
            </a:ln>
          </c:spPr>
          <c:marker>
            <c:symbol val="circle"/>
            <c:size val="3"/>
            <c:spPr>
              <a:solidFill>
                <a:schemeClr val="bg1"/>
              </a:solidFill>
              <a:ln>
                <a:solidFill>
                  <a:schemeClr val="tx1"/>
                </a:solidFill>
              </a:ln>
            </c:spPr>
          </c:marker>
          <c:cat>
            <c:numRef>
              <c:f>'Fig 1.3'!$CF$4:$ES$4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1.3'!$CF$8:$CZ$8</c:f>
              <c:numCache>
                <c:formatCode>General</c:formatCode>
                <c:ptCount val="21"/>
                <c:pt idx="0">
                  <c:v>21.4</c:v>
                </c:pt>
                <c:pt idx="1">
                  <c:v>21.8</c:v>
                </c:pt>
                <c:pt idx="2">
                  <c:v>21.9</c:v>
                </c:pt>
                <c:pt idx="3">
                  <c:v>22</c:v>
                </c:pt>
                <c:pt idx="4">
                  <c:v>22.2</c:v>
                </c:pt>
                <c:pt idx="5">
                  <c:v>22.4</c:v>
                </c:pt>
                <c:pt idx="6">
                  <c:v>22.7</c:v>
                </c:pt>
                <c:pt idx="7">
                  <c:v>22.6</c:v>
                </c:pt>
                <c:pt idx="8">
                  <c:v>22.8</c:v>
                </c:pt>
              </c:numCache>
            </c:numRef>
          </c:val>
          <c:smooth val="0"/>
        </c:ser>
        <c:dLbls>
          <c:showLegendKey val="0"/>
          <c:showVal val="0"/>
          <c:showCatName val="0"/>
          <c:showSerName val="0"/>
          <c:showPercent val="0"/>
          <c:showBubbleSize val="0"/>
        </c:dLbls>
        <c:marker val="1"/>
        <c:smooth val="0"/>
        <c:axId val="115006848"/>
        <c:axId val="115017600"/>
      </c:lineChart>
      <c:catAx>
        <c:axId val="115006848"/>
        <c:scaling>
          <c:orientation val="minMax"/>
        </c:scaling>
        <c:delete val="0"/>
        <c:axPos val="b"/>
        <c:title>
          <c:tx>
            <c:rich>
              <a:bodyPr/>
              <a:lstStyle/>
              <a:p>
                <a:pPr>
                  <a:defRPr/>
                </a:pPr>
                <a:r>
                  <a:rPr lang="en-US"/>
                  <a:t>hommes                        année</a:t>
                </a:r>
              </a:p>
            </c:rich>
          </c:tx>
          <c:layout>
            <c:manualLayout>
              <c:xMode val="edge"/>
              <c:yMode val="edge"/>
              <c:x val="0.84372920626301018"/>
              <c:y val="0.64837218195407698"/>
            </c:manualLayout>
          </c:layout>
          <c:overlay val="0"/>
        </c:title>
        <c:numFmt formatCode="General" sourceLinked="1"/>
        <c:majorTickMark val="out"/>
        <c:minorTickMark val="none"/>
        <c:tickLblPos val="nextTo"/>
        <c:txPr>
          <a:bodyPr rot="-5400000" vert="horz"/>
          <a:lstStyle/>
          <a:p>
            <a:pPr>
              <a:defRPr sz="900"/>
            </a:pPr>
            <a:endParaRPr lang="fr-FR"/>
          </a:p>
        </c:txPr>
        <c:crossAx val="115017600"/>
        <c:crosses val="autoZero"/>
        <c:auto val="1"/>
        <c:lblAlgn val="ctr"/>
        <c:lblOffset val="100"/>
        <c:tickLblSkip val="5"/>
        <c:tickMarkSkip val="5"/>
        <c:noMultiLvlLbl val="0"/>
      </c:catAx>
      <c:valAx>
        <c:axId val="115017600"/>
        <c:scaling>
          <c:orientation val="minMax"/>
          <c:max val="34"/>
          <c:min val="21"/>
        </c:scaling>
        <c:delete val="0"/>
        <c:axPos val="l"/>
        <c:majorGridlines/>
        <c:title>
          <c:tx>
            <c:rich>
              <a:bodyPr rot="-5400000" vert="horz"/>
              <a:lstStyle/>
              <a:p>
                <a:pPr>
                  <a:defRPr/>
                </a:pPr>
                <a:r>
                  <a:rPr lang="en-US"/>
                  <a:t>en années</a:t>
                </a:r>
              </a:p>
            </c:rich>
          </c:tx>
          <c:overlay val="0"/>
        </c:title>
        <c:numFmt formatCode="#,##0" sourceLinked="0"/>
        <c:majorTickMark val="out"/>
        <c:minorTickMark val="none"/>
        <c:tickLblPos val="nextTo"/>
        <c:crossAx val="115006848"/>
        <c:crosses val="autoZero"/>
        <c:crossBetween val="between"/>
        <c:majorUnit val="1"/>
      </c:valAx>
    </c:plotArea>
    <c:legend>
      <c:legendPos val="b"/>
      <c:layout>
        <c:manualLayout>
          <c:xMode val="edge"/>
          <c:yMode val="edge"/>
          <c:x val="0"/>
          <c:y val="0.69708157341259491"/>
          <c:w val="0.85609116374854566"/>
          <c:h val="0.30291842658740503"/>
        </c:manualLayout>
      </c:layout>
      <c:overlay val="0"/>
      <c:txPr>
        <a:bodyPr/>
        <a:lstStyle/>
        <a:p>
          <a:pPr>
            <a:defRPr sz="900"/>
          </a:pPr>
          <a:endParaRPr lang="fr-FR"/>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1730521939791"/>
          <c:y val="3.0754761904761906E-2"/>
          <c:w val="0.81556624213919571"/>
          <c:h val="0.74528981481481482"/>
        </c:manualLayout>
      </c:layout>
      <c:lineChart>
        <c:grouping val="standard"/>
        <c:varyColors val="0"/>
        <c:ser>
          <c:idx val="0"/>
          <c:order val="0"/>
          <c:tx>
            <c:strRef>
              <c:f>'Fig 1.4'!$B$5</c:f>
              <c:strCache>
                <c:ptCount val="1"/>
                <c:pt idx="0">
                  <c:v>Femmes</c:v>
                </c:pt>
              </c:strCache>
            </c:strRef>
          </c:tx>
          <c:spPr>
            <a:ln w="25400">
              <a:solidFill>
                <a:schemeClr val="tx1"/>
              </a:solidFill>
            </a:ln>
          </c:spPr>
          <c:marker>
            <c:symbol val="triangle"/>
            <c:size val="4"/>
            <c:spPr>
              <a:solidFill>
                <a:schemeClr val="bg1"/>
              </a:solidFill>
              <a:ln>
                <a:solidFill>
                  <a:schemeClr val="tx1"/>
                </a:solidFill>
              </a:ln>
            </c:spPr>
          </c:marker>
          <c:cat>
            <c:numRef>
              <c:f>'Fig 1.4'!$C$4:$N$4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1.4'!$C$5:$N$5</c:f>
              <c:numCache>
                <c:formatCode>0.0</c:formatCode>
                <c:ptCount val="12"/>
                <c:pt idx="0">
                  <c:v>9.9700000000000006</c:v>
                </c:pt>
                <c:pt idx="1">
                  <c:v>9.66</c:v>
                </c:pt>
                <c:pt idx="2">
                  <c:v>9.57</c:v>
                </c:pt>
                <c:pt idx="3">
                  <c:v>9.84</c:v>
                </c:pt>
                <c:pt idx="4">
                  <c:v>10.02</c:v>
                </c:pt>
                <c:pt idx="5">
                  <c:v>9.33</c:v>
                </c:pt>
                <c:pt idx="6">
                  <c:v>9.68</c:v>
                </c:pt>
                <c:pt idx="7">
                  <c:v>9.7899999999999991</c:v>
                </c:pt>
                <c:pt idx="8">
                  <c:v>10.23</c:v>
                </c:pt>
                <c:pt idx="9">
                  <c:v>10.58</c:v>
                </c:pt>
                <c:pt idx="10">
                  <c:v>10.57</c:v>
                </c:pt>
                <c:pt idx="11">
                  <c:v>10.7</c:v>
                </c:pt>
              </c:numCache>
            </c:numRef>
          </c:val>
          <c:smooth val="0"/>
        </c:ser>
        <c:ser>
          <c:idx val="1"/>
          <c:order val="1"/>
          <c:tx>
            <c:strRef>
              <c:f>'Fig 1.4'!$B$6</c:f>
              <c:strCache>
                <c:ptCount val="1"/>
                <c:pt idx="0">
                  <c:v>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1.4'!$C$4:$N$4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1.4'!$C$6:$N$6</c:f>
              <c:numCache>
                <c:formatCode>0.0</c:formatCode>
                <c:ptCount val="12"/>
                <c:pt idx="0">
                  <c:v>8.4700000000000006</c:v>
                </c:pt>
                <c:pt idx="1">
                  <c:v>8.48</c:v>
                </c:pt>
                <c:pt idx="2">
                  <c:v>8.61</c:v>
                </c:pt>
                <c:pt idx="3">
                  <c:v>8.86</c:v>
                </c:pt>
                <c:pt idx="4">
                  <c:v>8.66</c:v>
                </c:pt>
                <c:pt idx="5">
                  <c:v>8.93</c:v>
                </c:pt>
                <c:pt idx="6">
                  <c:v>8.91</c:v>
                </c:pt>
                <c:pt idx="7">
                  <c:v>9.6199999999999992</c:v>
                </c:pt>
                <c:pt idx="8">
                  <c:v>9.3699999999999992</c:v>
                </c:pt>
                <c:pt idx="9">
                  <c:v>9.68</c:v>
                </c:pt>
                <c:pt idx="10">
                  <c:v>10.3</c:v>
                </c:pt>
                <c:pt idx="11">
                  <c:v>9.8000000000000007</c:v>
                </c:pt>
              </c:numCache>
            </c:numRef>
          </c:val>
          <c:smooth val="0"/>
        </c:ser>
        <c:dLbls>
          <c:showLegendKey val="0"/>
          <c:showVal val="0"/>
          <c:showCatName val="0"/>
          <c:showSerName val="0"/>
          <c:showPercent val="0"/>
          <c:showBubbleSize val="0"/>
        </c:dLbls>
        <c:marker val="1"/>
        <c:smooth val="0"/>
        <c:axId val="115067136"/>
        <c:axId val="115069696"/>
      </c:lineChart>
      <c:catAx>
        <c:axId val="115067136"/>
        <c:scaling>
          <c:orientation val="minMax"/>
        </c:scaling>
        <c:delete val="0"/>
        <c:axPos val="b"/>
        <c:title>
          <c:tx>
            <c:rich>
              <a:bodyPr/>
              <a:lstStyle/>
              <a:p>
                <a:pPr>
                  <a:defRPr/>
                </a:pPr>
                <a:r>
                  <a:rPr lang="en-US"/>
                  <a:t>année</a:t>
                </a:r>
              </a:p>
            </c:rich>
          </c:tx>
          <c:layout>
            <c:manualLayout>
              <c:xMode val="edge"/>
              <c:yMode val="edge"/>
              <c:x val="0.83483873240677131"/>
              <c:y val="0.6732805582789857"/>
            </c:manualLayout>
          </c:layout>
          <c:overlay val="0"/>
        </c:title>
        <c:numFmt formatCode="General" sourceLinked="1"/>
        <c:majorTickMark val="out"/>
        <c:minorTickMark val="none"/>
        <c:tickLblPos val="nextTo"/>
        <c:txPr>
          <a:bodyPr/>
          <a:lstStyle/>
          <a:p>
            <a:pPr>
              <a:defRPr sz="700"/>
            </a:pPr>
            <a:endParaRPr lang="fr-FR"/>
          </a:p>
        </c:txPr>
        <c:crossAx val="115069696"/>
        <c:crosses val="autoZero"/>
        <c:auto val="1"/>
        <c:lblAlgn val="ctr"/>
        <c:lblOffset val="100"/>
        <c:tickLblSkip val="1"/>
        <c:noMultiLvlLbl val="0"/>
      </c:catAx>
      <c:valAx>
        <c:axId val="115069696"/>
        <c:scaling>
          <c:orientation val="minMax"/>
          <c:max val="15"/>
          <c:min val="5"/>
        </c:scaling>
        <c:delete val="0"/>
        <c:axPos val="l"/>
        <c:majorGridlines/>
        <c:title>
          <c:tx>
            <c:rich>
              <a:bodyPr rot="-5400000" vert="horz"/>
              <a:lstStyle/>
              <a:p>
                <a:pPr>
                  <a:defRPr/>
                </a:pPr>
                <a:r>
                  <a:rPr lang="fr-FR"/>
                  <a:t>en années</a:t>
                </a:r>
              </a:p>
            </c:rich>
          </c:tx>
          <c:layout>
            <c:manualLayout>
              <c:xMode val="edge"/>
              <c:yMode val="edge"/>
              <c:x val="1.4111111111111111E-2"/>
              <c:y val="0.25783194444444446"/>
            </c:manualLayout>
          </c:layout>
          <c:overlay val="0"/>
        </c:title>
        <c:numFmt formatCode="#,##0" sourceLinked="0"/>
        <c:majorTickMark val="out"/>
        <c:minorTickMark val="none"/>
        <c:tickLblPos val="nextTo"/>
        <c:crossAx val="115067136"/>
        <c:crosses val="autoZero"/>
        <c:crossBetween val="between"/>
        <c:majorUnit val="2"/>
      </c:valAx>
    </c:plotArea>
    <c:legend>
      <c:legendPos val="b"/>
      <c:layout>
        <c:manualLayout>
          <c:xMode val="edge"/>
          <c:yMode val="edge"/>
          <c:x val="0"/>
          <c:y val="0.87535185185185183"/>
          <c:w val="0.97983148148148147"/>
          <c:h val="0.11994444444444444"/>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880163469499199"/>
          <c:y val="3.0754761904761906E-2"/>
          <c:w val="0.8052031918828938"/>
          <c:h val="0.74528981481481482"/>
        </c:manualLayout>
      </c:layout>
      <c:lineChart>
        <c:grouping val="standard"/>
        <c:varyColors val="0"/>
        <c:ser>
          <c:idx val="0"/>
          <c:order val="0"/>
          <c:tx>
            <c:strRef>
              <c:f>'Fig 1.4'!$B$8</c:f>
              <c:strCache>
                <c:ptCount val="1"/>
                <c:pt idx="0">
                  <c:v>Femmes</c:v>
                </c:pt>
              </c:strCache>
            </c:strRef>
          </c:tx>
          <c:spPr>
            <a:ln w="25400">
              <a:solidFill>
                <a:schemeClr val="tx1"/>
              </a:solidFill>
            </a:ln>
          </c:spPr>
          <c:marker>
            <c:symbol val="triangle"/>
            <c:size val="4"/>
            <c:spPr>
              <a:solidFill>
                <a:schemeClr val="bg1"/>
              </a:solidFill>
              <a:ln>
                <a:solidFill>
                  <a:schemeClr val="tx1"/>
                </a:solidFill>
              </a:ln>
            </c:spPr>
          </c:marker>
          <c:cat>
            <c:numRef>
              <c:f>'Fig 1.4'!$C$7:$N$7</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1.4'!$C$8:$N$8</c:f>
              <c:numCache>
                <c:formatCode>0%</c:formatCode>
                <c:ptCount val="12"/>
                <c:pt idx="0">
                  <c:v>0.44970681100586385</c:v>
                </c:pt>
                <c:pt idx="1">
                  <c:v>0.43829401088929226</c:v>
                </c:pt>
                <c:pt idx="2">
                  <c:v>0.42704149933065599</c:v>
                </c:pt>
                <c:pt idx="3">
                  <c:v>0.43675099866844197</c:v>
                </c:pt>
                <c:pt idx="4">
                  <c:v>0.4453333333333333</c:v>
                </c:pt>
                <c:pt idx="5">
                  <c:v>0.41283185840707964</c:v>
                </c:pt>
                <c:pt idx="6">
                  <c:v>0.42549450549450546</c:v>
                </c:pt>
                <c:pt idx="7">
                  <c:v>0.4250976986539296</c:v>
                </c:pt>
                <c:pt idx="8">
                  <c:v>0.44848750548005273</c:v>
                </c:pt>
                <c:pt idx="9">
                  <c:v>0.46040034812880765</c:v>
                </c:pt>
                <c:pt idx="10">
                  <c:v>0.45228925973470252</c:v>
                </c:pt>
                <c:pt idx="11">
                  <c:v>0.46320346320346301</c:v>
                </c:pt>
              </c:numCache>
            </c:numRef>
          </c:val>
          <c:smooth val="0"/>
        </c:ser>
        <c:ser>
          <c:idx val="1"/>
          <c:order val="1"/>
          <c:tx>
            <c:strRef>
              <c:f>'Fig 1.4'!$B$9</c:f>
              <c:strCache>
                <c:ptCount val="1"/>
                <c:pt idx="0">
                  <c:v>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1.4'!$C$7:$N$7</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1.4'!$C$9:$N$9</c:f>
              <c:numCache>
                <c:formatCode>0%</c:formatCode>
                <c:ptCount val="12"/>
                <c:pt idx="0">
                  <c:v>0.47853107344632773</c:v>
                </c:pt>
                <c:pt idx="1">
                  <c:v>0.48018120045300117</c:v>
                </c:pt>
                <c:pt idx="2">
                  <c:v>0.47727272727272729</c:v>
                </c:pt>
                <c:pt idx="3">
                  <c:v>0.48788546255506604</c:v>
                </c:pt>
                <c:pt idx="4">
                  <c:v>0.47452054794520548</c:v>
                </c:pt>
                <c:pt idx="5">
                  <c:v>0.4842733188720173</c:v>
                </c:pt>
                <c:pt idx="6">
                  <c:v>0.47928994082840232</c:v>
                </c:pt>
                <c:pt idx="7">
                  <c:v>0.5092641609317099</c:v>
                </c:pt>
                <c:pt idx="8">
                  <c:v>0.4978746014877789</c:v>
                </c:pt>
                <c:pt idx="9">
                  <c:v>0.5097419694576093</c:v>
                </c:pt>
                <c:pt idx="10">
                  <c:v>0.53367875647668395</c:v>
                </c:pt>
                <c:pt idx="11">
                  <c:v>0.51308900523560197</c:v>
                </c:pt>
              </c:numCache>
            </c:numRef>
          </c:val>
          <c:smooth val="0"/>
        </c:ser>
        <c:dLbls>
          <c:showLegendKey val="0"/>
          <c:showVal val="0"/>
          <c:showCatName val="0"/>
          <c:showSerName val="0"/>
          <c:showPercent val="0"/>
          <c:showBubbleSize val="0"/>
        </c:dLbls>
        <c:marker val="1"/>
        <c:smooth val="0"/>
        <c:axId val="115164672"/>
        <c:axId val="115167232"/>
      </c:lineChart>
      <c:catAx>
        <c:axId val="115164672"/>
        <c:scaling>
          <c:orientation val="minMax"/>
        </c:scaling>
        <c:delete val="0"/>
        <c:axPos val="b"/>
        <c:title>
          <c:tx>
            <c:rich>
              <a:bodyPr/>
              <a:lstStyle/>
              <a:p>
                <a:pPr>
                  <a:defRPr/>
                </a:pPr>
                <a:r>
                  <a:rPr lang="en-US"/>
                  <a:t>année</a:t>
                </a:r>
              </a:p>
            </c:rich>
          </c:tx>
          <c:layout>
            <c:manualLayout>
              <c:xMode val="edge"/>
              <c:yMode val="edge"/>
              <c:x val="0.81772305307474147"/>
              <c:y val="0.67161833647317859"/>
            </c:manualLayout>
          </c:layout>
          <c:overlay val="0"/>
        </c:title>
        <c:numFmt formatCode="General" sourceLinked="1"/>
        <c:majorTickMark val="out"/>
        <c:minorTickMark val="none"/>
        <c:tickLblPos val="nextTo"/>
        <c:txPr>
          <a:bodyPr/>
          <a:lstStyle/>
          <a:p>
            <a:pPr>
              <a:defRPr sz="700"/>
            </a:pPr>
            <a:endParaRPr lang="fr-FR"/>
          </a:p>
        </c:txPr>
        <c:crossAx val="115167232"/>
        <c:crosses val="autoZero"/>
        <c:auto val="1"/>
        <c:lblAlgn val="ctr"/>
        <c:lblOffset val="100"/>
        <c:tickLblSkip val="1"/>
        <c:noMultiLvlLbl val="0"/>
      </c:catAx>
      <c:valAx>
        <c:axId val="115167232"/>
        <c:scaling>
          <c:orientation val="minMax"/>
          <c:max val="0.60000000000000009"/>
          <c:min val="0.30000000000000004"/>
        </c:scaling>
        <c:delete val="0"/>
        <c:axPos val="l"/>
        <c:majorGridlines/>
        <c:title>
          <c:tx>
            <c:rich>
              <a:bodyPr rot="-5400000" vert="horz"/>
              <a:lstStyle/>
              <a:p>
                <a:pPr>
                  <a:defRPr sz="900"/>
                </a:pPr>
                <a:r>
                  <a:rPr lang="en-US" sz="900"/>
                  <a:t>en % de l'espérance de vie à 65 ans</a:t>
                </a:r>
              </a:p>
            </c:rich>
          </c:tx>
          <c:layout>
            <c:manualLayout>
              <c:xMode val="edge"/>
              <c:yMode val="edge"/>
              <c:x val="1.4111222674346915E-2"/>
              <c:y val="5.5972621441741088E-2"/>
            </c:manualLayout>
          </c:layout>
          <c:overlay val="0"/>
        </c:title>
        <c:numFmt formatCode="0%" sourceLinked="0"/>
        <c:majorTickMark val="out"/>
        <c:minorTickMark val="none"/>
        <c:tickLblPos val="nextTo"/>
        <c:txPr>
          <a:bodyPr/>
          <a:lstStyle/>
          <a:p>
            <a:pPr>
              <a:defRPr sz="900"/>
            </a:pPr>
            <a:endParaRPr lang="fr-FR"/>
          </a:p>
        </c:txPr>
        <c:crossAx val="115164672"/>
        <c:crosses val="autoZero"/>
        <c:crossBetween val="between"/>
      </c:valAx>
    </c:plotArea>
    <c:legend>
      <c:legendPos val="b"/>
      <c:layout>
        <c:manualLayout>
          <c:xMode val="edge"/>
          <c:yMode val="edge"/>
          <c:x val="0"/>
          <c:y val="0.87535185185185183"/>
          <c:w val="0.97983148148148147"/>
          <c:h val="0.11994444444444444"/>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74888888888888"/>
          <c:y val="3.0754761904761906E-2"/>
          <c:w val="0.75799185185185192"/>
          <c:h val="0.60417847222222221"/>
        </c:manualLayout>
      </c:layout>
      <c:lineChart>
        <c:grouping val="standard"/>
        <c:varyColors val="0"/>
        <c:ser>
          <c:idx val="0"/>
          <c:order val="0"/>
          <c:tx>
            <c:v>Limitations sévères ou modérées, 55-59 ans</c:v>
          </c:tx>
          <c:spPr>
            <a:ln w="19050">
              <a:solidFill>
                <a:schemeClr val="tx1"/>
              </a:solidFill>
            </a:ln>
          </c:spPr>
          <c:marker>
            <c:symbol val="plus"/>
            <c:size val="5"/>
            <c:spPr>
              <a:noFill/>
              <a:ln>
                <a:solidFill>
                  <a:schemeClr val="tx1"/>
                </a:solidFill>
              </a:ln>
            </c:spPr>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0.27</c:v>
              </c:pt>
              <c:pt idx="1">
                <c:v>0.27</c:v>
              </c:pt>
              <c:pt idx="2">
                <c:v>0.28999999999999998</c:v>
              </c:pt>
              <c:pt idx="3">
                <c:v>0.27</c:v>
              </c:pt>
              <c:pt idx="4">
                <c:v>0.3</c:v>
              </c:pt>
              <c:pt idx="5">
                <c:v>0.32</c:v>
              </c:pt>
              <c:pt idx="6">
                <c:v>0.28999999999999998</c:v>
              </c:pt>
              <c:pt idx="7">
                <c:v>0.33</c:v>
              </c:pt>
              <c:pt idx="8">
                <c:v>0.33</c:v>
              </c:pt>
              <c:pt idx="9">
                <c:v>0.28999999999999998</c:v>
              </c:pt>
              <c:pt idx="10">
                <c:v>0.33</c:v>
              </c:pt>
            </c:numLit>
          </c:val>
          <c:smooth val="0"/>
        </c:ser>
        <c:ser>
          <c:idx val="1"/>
          <c:order val="1"/>
          <c:tx>
            <c:v>Limitations sévères ou modérées, 60-64 ans</c:v>
          </c:tx>
          <c:spPr>
            <a:ln w="15875">
              <a:solidFill>
                <a:schemeClr val="tx1"/>
              </a:solidFill>
              <a:prstDash val="solid"/>
            </a:ln>
          </c:spPr>
          <c:marker>
            <c:symbol val="diamond"/>
            <c:size val="4"/>
            <c:spPr>
              <a:solidFill>
                <a:schemeClr val="bg1"/>
              </a:solidFill>
              <a:ln>
                <a:solidFill>
                  <a:schemeClr val="tx1"/>
                </a:solidFill>
              </a:ln>
            </c:spPr>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0.31</c:v>
              </c:pt>
              <c:pt idx="1">
                <c:v>0.28999999999999998</c:v>
              </c:pt>
              <c:pt idx="2">
                <c:v>0.3</c:v>
              </c:pt>
              <c:pt idx="3">
                <c:v>0.28000000000000003</c:v>
              </c:pt>
              <c:pt idx="4">
                <c:v>0.3</c:v>
              </c:pt>
              <c:pt idx="5">
                <c:v>0.31</c:v>
              </c:pt>
              <c:pt idx="6">
                <c:v>0.32</c:v>
              </c:pt>
              <c:pt idx="7">
                <c:v>0.31</c:v>
              </c:pt>
              <c:pt idx="8">
                <c:v>0.32</c:v>
              </c:pt>
              <c:pt idx="9">
                <c:v>0.31</c:v>
              </c:pt>
              <c:pt idx="10">
                <c:v>0.31</c:v>
              </c:pt>
            </c:numLit>
          </c:val>
          <c:smooth val="0"/>
        </c:ser>
        <c:ser>
          <c:idx val="2"/>
          <c:order val="2"/>
          <c:tx>
            <c:v>Limitations sévères ou modérées, 65-69 ans</c:v>
          </c:tx>
          <c:spPr>
            <a:ln w="22225">
              <a:solidFill>
                <a:schemeClr val="tx1"/>
              </a:solidFill>
              <a:prstDash val="solid"/>
            </a:ln>
          </c:spPr>
          <c:marker>
            <c:symbol val="none"/>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0.4</c:v>
              </c:pt>
              <c:pt idx="1">
                <c:v>0.39</c:v>
              </c:pt>
              <c:pt idx="2">
                <c:v>0.39</c:v>
              </c:pt>
              <c:pt idx="3">
                <c:v>0.37</c:v>
              </c:pt>
              <c:pt idx="4">
                <c:v>0.37</c:v>
              </c:pt>
              <c:pt idx="5">
                <c:v>0.38</c:v>
              </c:pt>
              <c:pt idx="6">
                <c:v>0.36</c:v>
              </c:pt>
              <c:pt idx="7">
                <c:v>0.34</c:v>
              </c:pt>
              <c:pt idx="8">
                <c:v>0.32</c:v>
              </c:pt>
              <c:pt idx="9">
                <c:v>0.34</c:v>
              </c:pt>
              <c:pt idx="10">
                <c:v>0.33</c:v>
              </c:pt>
            </c:numLit>
          </c:val>
          <c:smooth val="0"/>
        </c:ser>
        <c:ser>
          <c:idx val="3"/>
          <c:order val="3"/>
          <c:tx>
            <c:v>Limitations sévères, 55-59 ans</c:v>
          </c:tx>
          <c:spPr>
            <a:ln w="19050">
              <a:solidFill>
                <a:schemeClr val="bg1">
                  <a:lumMod val="65000"/>
                </a:schemeClr>
              </a:solidFill>
            </a:ln>
          </c:spPr>
          <c:marker>
            <c:symbol val="diamond"/>
            <c:size val="4"/>
            <c:spPr>
              <a:solidFill>
                <a:schemeClr val="bg1"/>
              </a:solidFill>
              <a:ln>
                <a:solidFill>
                  <a:schemeClr val="bg1">
                    <a:lumMod val="65000"/>
                  </a:schemeClr>
                </a:solidFill>
              </a:ln>
            </c:spPr>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7.0000000000000007E-2</c:v>
              </c:pt>
              <c:pt idx="1">
                <c:v>7.0000000000000007E-2</c:v>
              </c:pt>
              <c:pt idx="2">
                <c:v>7.0000000000000007E-2</c:v>
              </c:pt>
              <c:pt idx="3">
                <c:v>0.06</c:v>
              </c:pt>
              <c:pt idx="4">
                <c:v>0.09</c:v>
              </c:pt>
              <c:pt idx="5">
                <c:v>0.11</c:v>
              </c:pt>
              <c:pt idx="6">
                <c:v>0.11</c:v>
              </c:pt>
              <c:pt idx="7">
                <c:v>0.12</c:v>
              </c:pt>
              <c:pt idx="8">
                <c:v>0.11</c:v>
              </c:pt>
              <c:pt idx="9">
                <c:v>0.11</c:v>
              </c:pt>
              <c:pt idx="10">
                <c:v>0.13</c:v>
              </c:pt>
            </c:numLit>
          </c:val>
          <c:smooth val="0"/>
        </c:ser>
        <c:ser>
          <c:idx val="4"/>
          <c:order val="4"/>
          <c:tx>
            <c:v>Limitations sévères, 60-64 ans</c:v>
          </c:tx>
          <c:spPr>
            <a:ln w="19050">
              <a:solidFill>
                <a:schemeClr val="bg1">
                  <a:lumMod val="65000"/>
                </a:schemeClr>
              </a:solidFill>
            </a:ln>
          </c:spPr>
          <c:marker>
            <c:symbol val="plus"/>
            <c:size val="5"/>
            <c:spPr>
              <a:noFill/>
              <a:ln>
                <a:solidFill>
                  <a:schemeClr val="bg1">
                    <a:lumMod val="65000"/>
                  </a:schemeClr>
                </a:solidFill>
              </a:ln>
            </c:spPr>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7.0000000000000007E-2</c:v>
              </c:pt>
              <c:pt idx="1">
                <c:v>0.08</c:v>
              </c:pt>
              <c:pt idx="2">
                <c:v>0.06</c:v>
              </c:pt>
              <c:pt idx="3">
                <c:v>0.05</c:v>
              </c:pt>
              <c:pt idx="4">
                <c:v>0.1</c:v>
              </c:pt>
              <c:pt idx="5">
                <c:v>0.09</c:v>
              </c:pt>
              <c:pt idx="6">
                <c:v>0.11</c:v>
              </c:pt>
              <c:pt idx="7">
                <c:v>0.1</c:v>
              </c:pt>
              <c:pt idx="8">
                <c:v>0.11</c:v>
              </c:pt>
              <c:pt idx="9">
                <c:v>0.11</c:v>
              </c:pt>
              <c:pt idx="10">
                <c:v>0.13</c:v>
              </c:pt>
            </c:numLit>
          </c:val>
          <c:smooth val="0"/>
        </c:ser>
        <c:ser>
          <c:idx val="5"/>
          <c:order val="5"/>
          <c:tx>
            <c:v>Limitations sévères, 65-69 ans</c:v>
          </c:tx>
          <c:spPr>
            <a:ln w="22225">
              <a:solidFill>
                <a:schemeClr val="bg1">
                  <a:lumMod val="65000"/>
                </a:schemeClr>
              </a:solidFill>
            </a:ln>
          </c:spPr>
          <c:marker>
            <c:symbol val="none"/>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0.12</c:v>
              </c:pt>
              <c:pt idx="1">
                <c:v>0.1</c:v>
              </c:pt>
              <c:pt idx="2">
                <c:v>0.08</c:v>
              </c:pt>
              <c:pt idx="3">
                <c:v>0.09</c:v>
              </c:pt>
              <c:pt idx="4">
                <c:v>0.12</c:v>
              </c:pt>
              <c:pt idx="5">
                <c:v>0.13</c:v>
              </c:pt>
              <c:pt idx="6">
                <c:v>0.13</c:v>
              </c:pt>
              <c:pt idx="7">
                <c:v>0.11</c:v>
              </c:pt>
              <c:pt idx="8">
                <c:v>0.11</c:v>
              </c:pt>
              <c:pt idx="9">
                <c:v>0.12</c:v>
              </c:pt>
              <c:pt idx="10">
                <c:v>0.11</c:v>
              </c:pt>
            </c:numLit>
          </c:val>
          <c:smooth val="0"/>
        </c:ser>
        <c:dLbls>
          <c:showLegendKey val="0"/>
          <c:showVal val="0"/>
          <c:showCatName val="0"/>
          <c:showSerName val="0"/>
          <c:showPercent val="0"/>
          <c:showBubbleSize val="0"/>
        </c:dLbls>
        <c:marker val="1"/>
        <c:smooth val="0"/>
        <c:axId val="117515008"/>
        <c:axId val="117516928"/>
      </c:lineChart>
      <c:catAx>
        <c:axId val="117515008"/>
        <c:scaling>
          <c:orientation val="minMax"/>
        </c:scaling>
        <c:delete val="0"/>
        <c:axPos val="b"/>
        <c:title>
          <c:tx>
            <c:rich>
              <a:bodyPr/>
              <a:lstStyle/>
              <a:p>
                <a:pPr>
                  <a:defRPr/>
                </a:pPr>
                <a:r>
                  <a:rPr lang="en-US"/>
                  <a:t>année</a:t>
                </a:r>
              </a:p>
            </c:rich>
          </c:tx>
          <c:layout>
            <c:manualLayout>
              <c:xMode val="edge"/>
              <c:yMode val="edge"/>
              <c:x val="0.8328888888888889"/>
              <c:y val="0.55657777777777773"/>
            </c:manualLayout>
          </c:layout>
          <c:overlay val="0"/>
        </c:title>
        <c:numFmt formatCode="General" sourceLinked="1"/>
        <c:majorTickMark val="out"/>
        <c:minorTickMark val="none"/>
        <c:tickLblPos val="nextTo"/>
        <c:txPr>
          <a:bodyPr/>
          <a:lstStyle/>
          <a:p>
            <a:pPr>
              <a:defRPr sz="700"/>
            </a:pPr>
            <a:endParaRPr lang="fr-FR"/>
          </a:p>
        </c:txPr>
        <c:crossAx val="117516928"/>
        <c:crosses val="autoZero"/>
        <c:auto val="1"/>
        <c:lblAlgn val="ctr"/>
        <c:lblOffset val="100"/>
        <c:tickLblSkip val="1"/>
        <c:noMultiLvlLbl val="0"/>
      </c:catAx>
      <c:valAx>
        <c:axId val="117516928"/>
        <c:scaling>
          <c:orientation val="minMax"/>
          <c:max val="0.45"/>
          <c:min val="0"/>
        </c:scaling>
        <c:delete val="0"/>
        <c:axPos val="l"/>
        <c:majorGridlines/>
        <c:title>
          <c:tx>
            <c:rich>
              <a:bodyPr rot="-5400000" vert="horz"/>
              <a:lstStyle/>
              <a:p>
                <a:pPr>
                  <a:defRPr/>
                </a:pPr>
                <a:r>
                  <a:rPr lang="fr-FR"/>
                  <a:t>en % de</a:t>
                </a:r>
                <a:r>
                  <a:rPr lang="fr-FR" baseline="0"/>
                  <a:t> la classe d'âge</a:t>
                </a:r>
                <a:endParaRPr lang="fr-FR"/>
              </a:p>
            </c:rich>
          </c:tx>
          <c:layout>
            <c:manualLayout>
              <c:xMode val="edge"/>
              <c:yMode val="edge"/>
              <c:x val="0"/>
              <c:y val="0.10143370370370371"/>
            </c:manualLayout>
          </c:layout>
          <c:overlay val="0"/>
        </c:title>
        <c:numFmt formatCode="0%" sourceLinked="0"/>
        <c:majorTickMark val="out"/>
        <c:minorTickMark val="none"/>
        <c:tickLblPos val="nextTo"/>
        <c:crossAx val="117515008"/>
        <c:crosses val="autoZero"/>
        <c:crossBetween val="between"/>
        <c:majorUnit val="5.000000000000001E-2"/>
      </c:valAx>
    </c:plotArea>
    <c:legend>
      <c:legendPos val="b"/>
      <c:layout>
        <c:manualLayout>
          <c:xMode val="edge"/>
          <c:yMode val="edge"/>
          <c:x val="0"/>
          <c:y val="0.7224814814814815"/>
          <c:w val="0.97983148148148147"/>
          <c:h val="0.2728148148148147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4" Type="http://schemas.openxmlformats.org/officeDocument/2006/relationships/chart" Target="../charts/chart32.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5</xdr:col>
      <xdr:colOff>257175</xdr:colOff>
      <xdr:row>16</xdr:row>
      <xdr:rowOff>19049</xdr:rowOff>
    </xdr:from>
    <xdr:to>
      <xdr:col>14</xdr:col>
      <xdr:colOff>104775</xdr:colOff>
      <xdr:row>26</xdr:row>
      <xdr:rowOff>95250</xdr:rowOff>
    </xdr:to>
    <xdr:graphicFrame macro="">
      <xdr:nvGraphicFramePr>
        <xdr:cNvPr id="2" name="Graphique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10</xdr:row>
      <xdr:rowOff>0</xdr:rowOff>
    </xdr:from>
    <xdr:to>
      <xdr:col>13</xdr:col>
      <xdr:colOff>228600</xdr:colOff>
      <xdr:row>14</xdr:row>
      <xdr:rowOff>152400</xdr:rowOff>
    </xdr:to>
    <xdr:sp macro="" textlink="">
      <xdr:nvSpPr>
        <xdr:cNvPr id="3" name="ZoneTexte 2"/>
        <xdr:cNvSpPr txBox="1"/>
      </xdr:nvSpPr>
      <xdr:spPr>
        <a:xfrm>
          <a:off x="771525" y="1952625"/>
          <a:ext cx="78105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l’indicateur est calculé comme la moyenne sur 35 classes d’âge (femmes de 15 à 49 ans) des rapports, au sein de chaque classe d’âge, entre le nombre d’enfants nés en France et le nombre de femmes résidentes en France. Les hypothèses en projection sont constantes à partir de 2020 jusqu’en 2060.</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hors Mayotte jusqu'en 2014, y compris Mayotte à partir de 2014.</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bilan démographique 2016 et projections de population 2013-2070.</a:t>
          </a:r>
          <a:endParaRPr lang="fr-FR" sz="8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104774</xdr:colOff>
      <xdr:row>14</xdr:row>
      <xdr:rowOff>133350</xdr:rowOff>
    </xdr:from>
    <xdr:to>
      <xdr:col>10</xdr:col>
      <xdr:colOff>407174</xdr:colOff>
      <xdr:row>27</xdr:row>
      <xdr:rowOff>32850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104773</xdr:colOff>
      <xdr:row>14</xdr:row>
      <xdr:rowOff>133347</xdr:rowOff>
    </xdr:from>
    <xdr:to>
      <xdr:col>13</xdr:col>
      <xdr:colOff>304800</xdr:colOff>
      <xdr:row>31</xdr:row>
      <xdr:rowOff>104774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10</xdr:row>
      <xdr:rowOff>0</xdr:rowOff>
    </xdr:from>
    <xdr:to>
      <xdr:col>15</xdr:col>
      <xdr:colOff>409575</xdr:colOff>
      <xdr:row>12</xdr:row>
      <xdr:rowOff>180976</xdr:rowOff>
    </xdr:to>
    <xdr:sp macro="" textlink="">
      <xdr:nvSpPr>
        <xdr:cNvPr id="4" name="ZoneTexte 3"/>
        <xdr:cNvSpPr txBox="1"/>
      </xdr:nvSpPr>
      <xdr:spPr>
        <a:xfrm>
          <a:off x="762000" y="1952625"/>
          <a:ext cx="8915400" cy="561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000" i="1">
              <a:solidFill>
                <a:schemeClr val="dk1"/>
              </a:solidFill>
              <a:effectLst/>
              <a:latin typeface="+mn-lt"/>
              <a:ea typeface="+mn-ea"/>
              <a:cs typeface="+mn-cs"/>
            </a:rPr>
            <a:t>Note : moyenne des taux de chômage trimestriels</a:t>
          </a:r>
          <a:r>
            <a:rPr lang="fr-FR" sz="1000" i="1" baseline="0">
              <a:solidFill>
                <a:schemeClr val="dk1"/>
              </a:solidFill>
              <a:effectLst/>
              <a:latin typeface="+mn-lt"/>
              <a:ea typeface="+mn-ea"/>
              <a:cs typeface="+mn-cs"/>
            </a:rPr>
            <a:t> </a:t>
          </a:r>
          <a:r>
            <a:rPr lang="fr-FR" sz="1000" i="1">
              <a:solidFill>
                <a:schemeClr val="dk1"/>
              </a:solidFill>
              <a:effectLst/>
              <a:latin typeface="+mn-lt"/>
              <a:ea typeface="+mn-ea"/>
              <a:cs typeface="+mn-cs"/>
            </a:rPr>
            <a:t>(corrigés des variations saisonnières) de chaque année. Après 2032, les taux de chômage sont supposés constants jusqu’en 2070 dans tous les scénarios et variantes. Les taux de chômage en projection correspondent au champ géographique de la France entière</a:t>
          </a:r>
          <a:r>
            <a:rPr lang="fr-FR" sz="1000" i="1" baseline="0">
              <a:solidFill>
                <a:schemeClr val="dk1"/>
              </a:solidFill>
              <a:effectLst/>
              <a:latin typeface="+mn-lt"/>
              <a:ea typeface="+mn-ea"/>
              <a:cs typeface="+mn-cs"/>
            </a:rPr>
            <a:t> (hors Mayotte)</a:t>
          </a:r>
          <a:r>
            <a:rPr lang="fr-FR" sz="1000" i="1">
              <a:solidFill>
                <a:schemeClr val="dk1"/>
              </a:solidFill>
              <a:effectLst/>
              <a:latin typeface="+mn-lt"/>
              <a:ea typeface="+mn-ea"/>
              <a:cs typeface="+mn-cs"/>
            </a:rPr>
            <a:t>.</a:t>
          </a:r>
          <a:endParaRPr lang="fr-FR" sz="1000">
            <a:effectLst/>
          </a:endParaRPr>
        </a:p>
        <a:p>
          <a:pPr algn="l"/>
          <a:r>
            <a:rPr lang="fr-FR" sz="1000" i="1">
              <a:solidFill>
                <a:schemeClr val="dk1"/>
              </a:solidFill>
              <a:effectLst/>
              <a:latin typeface="+mn-lt"/>
              <a:ea typeface="+mn-ea"/>
              <a:cs typeface="+mn-cs"/>
            </a:rPr>
            <a:t>Sources : INSEE, enquête Emploi ; hypothèses COR 2017</a:t>
          </a:r>
          <a:endParaRPr lang="fr-FR" sz="10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152400</xdr:colOff>
      <xdr:row>8</xdr:row>
      <xdr:rowOff>61912</xdr:rowOff>
    </xdr:from>
    <xdr:to>
      <xdr:col>9</xdr:col>
      <xdr:colOff>152400</xdr:colOff>
      <xdr:row>22</xdr:row>
      <xdr:rowOff>138112</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38100</xdr:colOff>
      <xdr:row>8</xdr:row>
      <xdr:rowOff>176212</xdr:rowOff>
    </xdr:from>
    <xdr:to>
      <xdr:col>10</xdr:col>
      <xdr:colOff>38100</xdr:colOff>
      <xdr:row>23</xdr:row>
      <xdr:rowOff>61912</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923925</xdr:colOff>
      <xdr:row>16</xdr:row>
      <xdr:rowOff>19050</xdr:rowOff>
    </xdr:from>
    <xdr:to>
      <xdr:col>9</xdr:col>
      <xdr:colOff>409576</xdr:colOff>
      <xdr:row>34</xdr:row>
      <xdr:rowOff>171450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761999</xdr:colOff>
      <xdr:row>10</xdr:row>
      <xdr:rowOff>0</xdr:rowOff>
    </xdr:from>
    <xdr:to>
      <xdr:col>28</xdr:col>
      <xdr:colOff>190499</xdr:colOff>
      <xdr:row>13</xdr:row>
      <xdr:rowOff>38100</xdr:rowOff>
    </xdr:to>
    <xdr:sp macro="" textlink="">
      <xdr:nvSpPr>
        <xdr:cNvPr id="3" name="ZoneTexte 2"/>
        <xdr:cNvSpPr txBox="1"/>
      </xdr:nvSpPr>
      <xdr:spPr>
        <a:xfrm>
          <a:off x="761999" y="1943100"/>
          <a:ext cx="15059025"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Après 2031, la croissance de la</a:t>
          </a:r>
          <a:r>
            <a:rPr lang="fr-FR" sz="1000" i="1" baseline="0">
              <a:solidFill>
                <a:schemeClr val="dk1"/>
              </a:solidFill>
              <a:effectLst/>
              <a:latin typeface="Times New Roman" panose="02020603050405020304" pitchFamily="18" charset="0"/>
              <a:ea typeface="+mn-ea"/>
              <a:cs typeface="Times New Roman" panose="02020603050405020304" pitchFamily="18" charset="0"/>
            </a:rPr>
            <a:t> productivité du travail est </a:t>
          </a:r>
          <a:r>
            <a:rPr lang="fr-FR" sz="1000" i="1">
              <a:solidFill>
                <a:schemeClr val="dk1"/>
              </a:solidFill>
              <a:effectLst/>
              <a:latin typeface="Times New Roman" panose="02020603050405020304" pitchFamily="18" charset="0"/>
              <a:ea typeface="+mn-ea"/>
              <a:cs typeface="Times New Roman" panose="02020603050405020304" pitchFamily="18" charset="0"/>
            </a:rPr>
            <a:t>supposée constante jusqu’en 2070 dans tous les scénarios et variantes. </a:t>
          </a:r>
          <a:endParaRPr lang="fr-FR" sz="1000">
            <a:effectLst/>
            <a:latin typeface="Times New Roman" panose="02020603050405020304" pitchFamily="18" charset="0"/>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comptes nationaux INSEE ; hypothèses COR 2017.</a:t>
          </a:r>
          <a:endParaRPr lang="fr-FR" sz="1000">
            <a:effectLst/>
            <a:latin typeface="Times New Roman" panose="02020603050405020304" pitchFamily="18" charset="0"/>
            <a:cs typeface="Times New Roman" panose="02020603050405020304" pitchFamily="18"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266700</xdr:colOff>
      <xdr:row>9</xdr:row>
      <xdr:rowOff>195262</xdr:rowOff>
    </xdr:from>
    <xdr:to>
      <xdr:col>8</xdr:col>
      <xdr:colOff>266700</xdr:colOff>
      <xdr:row>23</xdr:row>
      <xdr:rowOff>138112</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12</xdr:row>
      <xdr:rowOff>0</xdr:rowOff>
    </xdr:from>
    <xdr:to>
      <xdr:col>8</xdr:col>
      <xdr:colOff>0</xdr:colOff>
      <xdr:row>16</xdr:row>
      <xdr:rowOff>85725</xdr:rowOff>
    </xdr:to>
    <xdr:sp macro="" textlink="">
      <xdr:nvSpPr>
        <xdr:cNvPr id="2" name="ZoneTexte 1"/>
        <xdr:cNvSpPr txBox="1"/>
      </xdr:nvSpPr>
      <xdr:spPr>
        <a:xfrm>
          <a:off x="495300" y="2933700"/>
          <a:ext cx="6448425"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2014, les primes et indemnités représentaient en moyenne 19,6 % de la rémunération totale des fonctionnaires d’État.</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la dernière colonne présente la part des primes sur cas type estimée pour la génération née en 1950. Dans le cas type "B sédentaire" rénové en 2017,</a:t>
          </a:r>
          <a:r>
            <a:rPr lang="fr-FR" sz="1000" i="1" baseline="0">
              <a:solidFill>
                <a:schemeClr val="dk1"/>
              </a:solidFill>
              <a:effectLst/>
              <a:latin typeface="Times New Roman" panose="02020603050405020304" pitchFamily="18" charset="0"/>
              <a:ea typeface="+mn-ea"/>
              <a:cs typeface="Times New Roman" panose="02020603050405020304" pitchFamily="18" charset="0"/>
            </a:rPr>
            <a:t> la part des primes évolue désormais au fil des générations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métropolitaine. Agents titulaires civils des ministères de l'État travaillant à temps complet.</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SIASP (2009-2014) ; traitement DGAFP-DESSI.</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152400</xdr:colOff>
      <xdr:row>19</xdr:row>
      <xdr:rowOff>9525</xdr:rowOff>
    </xdr:from>
    <xdr:to>
      <xdr:col>14</xdr:col>
      <xdr:colOff>114300</xdr:colOff>
      <xdr:row>32</xdr:row>
      <xdr:rowOff>53025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133350</xdr:colOff>
      <xdr:row>33</xdr:row>
      <xdr:rowOff>19051</xdr:rowOff>
    </xdr:from>
    <xdr:to>
      <xdr:col>14</xdr:col>
      <xdr:colOff>133350</xdr:colOff>
      <xdr:row>46</xdr:row>
      <xdr:rowOff>62551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95250</xdr:rowOff>
    </xdr:from>
    <xdr:to>
      <xdr:col>15</xdr:col>
      <xdr:colOff>0</xdr:colOff>
      <xdr:row>16</xdr:row>
      <xdr:rowOff>180975</xdr:rowOff>
    </xdr:to>
    <xdr:sp macro="" textlink="">
      <xdr:nvSpPr>
        <xdr:cNvPr id="4" name="ZoneTexte 3"/>
        <xdr:cNvSpPr txBox="1"/>
      </xdr:nvSpPr>
      <xdr:spPr>
        <a:xfrm>
          <a:off x="762000" y="2628900"/>
          <a:ext cx="85725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5000"/>
            </a:lnSpc>
            <a:spcAft>
              <a:spcPts val="0"/>
            </a:spcAft>
          </a:pPr>
          <a:r>
            <a:rPr lang="fr-FR" sz="1000" i="1">
              <a:effectLst/>
              <a:latin typeface="Times New Roman"/>
              <a:ea typeface="Calibri"/>
              <a:cs typeface="Times New Roman"/>
            </a:rPr>
            <a:t>Note : activité et emploi au sens du BIT, âge atteint à la date de l'enquête. Données annuelles de 1975 à 2015 corrigées pour les ruptures de série.. </a:t>
          </a:r>
          <a:endParaRPr lang="fr-FR" sz="1100">
            <a:effectLst/>
            <a:latin typeface="+mn-lt"/>
            <a:ea typeface="Calibri"/>
            <a:cs typeface="Times New Roman"/>
          </a:endParaRPr>
        </a:p>
        <a:p>
          <a:pPr algn="just">
            <a:lnSpc>
              <a:spcPct val="115000"/>
            </a:lnSpc>
            <a:spcAft>
              <a:spcPts val="0"/>
            </a:spcAft>
          </a:pPr>
          <a:r>
            <a:rPr lang="fr-FR" sz="1000" i="1">
              <a:effectLst/>
              <a:latin typeface="Times New Roman"/>
              <a:ea typeface="Calibri"/>
              <a:cs typeface="Times New Roman"/>
            </a:rPr>
            <a:t>Champ : population des ménages ordinaires, France métropolitaine jusqu'en 1990, France entière hors Mayotte de 1991 à 2013, France entière à partir de 2014. </a:t>
          </a:r>
          <a:endParaRPr lang="fr-FR" sz="1100">
            <a:effectLst/>
            <a:latin typeface="+mn-lt"/>
            <a:ea typeface="Calibri"/>
            <a:cs typeface="Times New Roman"/>
          </a:endParaRPr>
        </a:p>
        <a:p>
          <a:r>
            <a:rPr lang="fr-FR" sz="1000" i="1">
              <a:effectLst/>
              <a:latin typeface="Times New Roman"/>
              <a:ea typeface="Calibri"/>
            </a:rPr>
            <a:t>Sources : INSEE, enquête Emploi et projections de population active 2016-2070.</a:t>
          </a:r>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152400</xdr:colOff>
      <xdr:row>19</xdr:row>
      <xdr:rowOff>9525</xdr:rowOff>
    </xdr:from>
    <xdr:to>
      <xdr:col>14</xdr:col>
      <xdr:colOff>114300</xdr:colOff>
      <xdr:row>32</xdr:row>
      <xdr:rowOff>53025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133350</xdr:colOff>
      <xdr:row>33</xdr:row>
      <xdr:rowOff>19051</xdr:rowOff>
    </xdr:from>
    <xdr:to>
      <xdr:col>14</xdr:col>
      <xdr:colOff>133350</xdr:colOff>
      <xdr:row>46</xdr:row>
      <xdr:rowOff>62551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742950</xdr:colOff>
      <xdr:row>13</xdr:row>
      <xdr:rowOff>161925</xdr:rowOff>
    </xdr:from>
    <xdr:to>
      <xdr:col>14</xdr:col>
      <xdr:colOff>447675</xdr:colOff>
      <xdr:row>17</xdr:row>
      <xdr:rowOff>57150</xdr:rowOff>
    </xdr:to>
    <xdr:sp macro="" textlink="">
      <xdr:nvSpPr>
        <xdr:cNvPr id="5" name="ZoneTexte 4"/>
        <xdr:cNvSpPr txBox="1"/>
      </xdr:nvSpPr>
      <xdr:spPr>
        <a:xfrm>
          <a:off x="742950" y="2695575"/>
          <a:ext cx="85725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5000"/>
            </a:lnSpc>
            <a:spcAft>
              <a:spcPts val="0"/>
            </a:spcAft>
          </a:pPr>
          <a:r>
            <a:rPr lang="fr-FR" sz="1000" i="1">
              <a:effectLst/>
              <a:latin typeface="Times New Roman"/>
              <a:ea typeface="Calibri"/>
              <a:cs typeface="Times New Roman"/>
            </a:rPr>
            <a:t>Note : activité et emploi au sens du BIT, âge atteint à la date de l'enquête. Données annuelles de 1975 à 2015 corrigées pour les ruptures de série.. </a:t>
          </a:r>
          <a:endParaRPr lang="fr-FR" sz="1100">
            <a:effectLst/>
            <a:latin typeface="+mn-lt"/>
            <a:ea typeface="Calibri"/>
            <a:cs typeface="Times New Roman"/>
          </a:endParaRPr>
        </a:p>
        <a:p>
          <a:pPr algn="just">
            <a:lnSpc>
              <a:spcPct val="115000"/>
            </a:lnSpc>
            <a:spcAft>
              <a:spcPts val="0"/>
            </a:spcAft>
          </a:pPr>
          <a:r>
            <a:rPr lang="fr-FR" sz="1000" i="1">
              <a:effectLst/>
              <a:latin typeface="Times New Roman"/>
              <a:ea typeface="Calibri"/>
              <a:cs typeface="Times New Roman"/>
            </a:rPr>
            <a:t>Champ : population des ménages ordinaires, France métropolitaine jusqu'en 1990, France entière hors Mayotte de 1991 à 2013, France entière à partir de 2014. </a:t>
          </a:r>
          <a:endParaRPr lang="fr-FR" sz="1100">
            <a:effectLst/>
            <a:latin typeface="+mn-lt"/>
            <a:ea typeface="Calibri"/>
            <a:cs typeface="Times New Roman"/>
          </a:endParaRPr>
        </a:p>
        <a:p>
          <a:r>
            <a:rPr lang="fr-FR" sz="1000" i="1">
              <a:effectLst/>
              <a:latin typeface="Times New Roman"/>
              <a:ea typeface="Calibri"/>
            </a:rPr>
            <a:t>Sources : INSEE, enquête Emploi et projections de population active 2016-2070.</a:t>
          </a:r>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152400</xdr:colOff>
      <xdr:row>19</xdr:row>
      <xdr:rowOff>9525</xdr:rowOff>
    </xdr:from>
    <xdr:to>
      <xdr:col>14</xdr:col>
      <xdr:colOff>114300</xdr:colOff>
      <xdr:row>32</xdr:row>
      <xdr:rowOff>53025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133350</xdr:colOff>
      <xdr:row>33</xdr:row>
      <xdr:rowOff>19051</xdr:rowOff>
    </xdr:from>
    <xdr:to>
      <xdr:col>14</xdr:col>
      <xdr:colOff>133350</xdr:colOff>
      <xdr:row>46</xdr:row>
      <xdr:rowOff>62551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14</xdr:row>
      <xdr:rowOff>9525</xdr:rowOff>
    </xdr:from>
    <xdr:to>
      <xdr:col>15</xdr:col>
      <xdr:colOff>19050</xdr:colOff>
      <xdr:row>17</xdr:row>
      <xdr:rowOff>95250</xdr:rowOff>
    </xdr:to>
    <xdr:sp macro="" textlink="">
      <xdr:nvSpPr>
        <xdr:cNvPr id="5" name="ZoneTexte 4"/>
        <xdr:cNvSpPr txBox="1"/>
      </xdr:nvSpPr>
      <xdr:spPr>
        <a:xfrm>
          <a:off x="781050" y="2733675"/>
          <a:ext cx="85725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5000"/>
            </a:lnSpc>
            <a:spcAft>
              <a:spcPts val="0"/>
            </a:spcAft>
          </a:pPr>
          <a:r>
            <a:rPr lang="fr-FR" sz="1000" i="1">
              <a:effectLst/>
              <a:latin typeface="Times New Roman"/>
              <a:ea typeface="Calibri"/>
              <a:cs typeface="Times New Roman"/>
            </a:rPr>
            <a:t>Note : activité et emploi au sens du BIT, âge atteint à la date de l'enquête. Données annuelles de 1975 à 2015 corrigées pour les ruptures de série.. </a:t>
          </a:r>
          <a:endParaRPr lang="fr-FR" sz="1100">
            <a:effectLst/>
            <a:latin typeface="+mn-lt"/>
            <a:ea typeface="Calibri"/>
            <a:cs typeface="Times New Roman"/>
          </a:endParaRPr>
        </a:p>
        <a:p>
          <a:pPr algn="just">
            <a:lnSpc>
              <a:spcPct val="115000"/>
            </a:lnSpc>
            <a:spcAft>
              <a:spcPts val="0"/>
            </a:spcAft>
          </a:pPr>
          <a:r>
            <a:rPr lang="fr-FR" sz="1000" i="1">
              <a:effectLst/>
              <a:latin typeface="Times New Roman"/>
              <a:ea typeface="Calibri"/>
              <a:cs typeface="Times New Roman"/>
            </a:rPr>
            <a:t>Champ : population des ménages ordinaires, France métropolitaine jusqu'en 1990, France entière hors Mayotte de 1991 à 2013, France entière à partir de 2014. </a:t>
          </a:r>
          <a:endParaRPr lang="fr-FR" sz="1100">
            <a:effectLst/>
            <a:latin typeface="+mn-lt"/>
            <a:ea typeface="Calibri"/>
            <a:cs typeface="Times New Roman"/>
          </a:endParaRPr>
        </a:p>
        <a:p>
          <a:r>
            <a:rPr lang="fr-FR" sz="1000" i="1">
              <a:effectLst/>
              <a:latin typeface="Times New Roman"/>
              <a:ea typeface="Calibri"/>
            </a:rPr>
            <a:t>Sources : INSEE, enquête Emploi et projections de population active 2016-2070.</a:t>
          </a:r>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152400</xdr:colOff>
      <xdr:row>19</xdr:row>
      <xdr:rowOff>9525</xdr:rowOff>
    </xdr:from>
    <xdr:to>
      <xdr:col>14</xdr:col>
      <xdr:colOff>114300</xdr:colOff>
      <xdr:row>32</xdr:row>
      <xdr:rowOff>53025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133350</xdr:colOff>
      <xdr:row>33</xdr:row>
      <xdr:rowOff>19051</xdr:rowOff>
    </xdr:from>
    <xdr:to>
      <xdr:col>14</xdr:col>
      <xdr:colOff>133350</xdr:colOff>
      <xdr:row>46</xdr:row>
      <xdr:rowOff>62551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14</xdr:row>
      <xdr:rowOff>19050</xdr:rowOff>
    </xdr:from>
    <xdr:to>
      <xdr:col>15</xdr:col>
      <xdr:colOff>0</xdr:colOff>
      <xdr:row>17</xdr:row>
      <xdr:rowOff>104775</xdr:rowOff>
    </xdr:to>
    <xdr:sp macro="" textlink="">
      <xdr:nvSpPr>
        <xdr:cNvPr id="5" name="ZoneTexte 4"/>
        <xdr:cNvSpPr txBox="1"/>
      </xdr:nvSpPr>
      <xdr:spPr>
        <a:xfrm>
          <a:off x="762000" y="2743200"/>
          <a:ext cx="85725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5000"/>
            </a:lnSpc>
            <a:spcAft>
              <a:spcPts val="0"/>
            </a:spcAft>
          </a:pPr>
          <a:r>
            <a:rPr lang="fr-FR" sz="1000" i="1">
              <a:effectLst/>
              <a:latin typeface="Times New Roman"/>
              <a:ea typeface="Calibri"/>
              <a:cs typeface="Times New Roman"/>
            </a:rPr>
            <a:t>Note : activité et emploi au sens du BIT, âge atteint à la date de l'enquête. Données annuelles de 1975 à 2015 corrigées pour les ruptures de série.. </a:t>
          </a:r>
          <a:endParaRPr lang="fr-FR" sz="1100">
            <a:effectLst/>
            <a:latin typeface="+mn-lt"/>
            <a:ea typeface="Calibri"/>
            <a:cs typeface="Times New Roman"/>
          </a:endParaRPr>
        </a:p>
        <a:p>
          <a:pPr algn="just">
            <a:lnSpc>
              <a:spcPct val="115000"/>
            </a:lnSpc>
            <a:spcAft>
              <a:spcPts val="0"/>
            </a:spcAft>
          </a:pPr>
          <a:r>
            <a:rPr lang="fr-FR" sz="1000" i="1">
              <a:effectLst/>
              <a:latin typeface="Times New Roman"/>
              <a:ea typeface="Calibri"/>
              <a:cs typeface="Times New Roman"/>
            </a:rPr>
            <a:t>Champ : population des ménages ordinaires, France métropolitaine jusqu'en 1990, France entière hors Mayotte de 1991 à 2013, France entière à partir de 2014. </a:t>
          </a:r>
          <a:endParaRPr lang="fr-FR" sz="1100">
            <a:effectLst/>
            <a:latin typeface="+mn-lt"/>
            <a:ea typeface="Calibri"/>
            <a:cs typeface="Times New Roman"/>
          </a:endParaRPr>
        </a:p>
        <a:p>
          <a:r>
            <a:rPr lang="fr-FR" sz="1000" i="1">
              <a:effectLst/>
              <a:latin typeface="Times New Roman"/>
              <a:ea typeface="Calibri"/>
            </a:rPr>
            <a:t>Sources : INSEE, enquête Emploi et projections de population active 2016-2070.</a:t>
          </a:r>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xdr:colOff>
      <xdr:row>17</xdr:row>
      <xdr:rowOff>85724</xdr:rowOff>
    </xdr:from>
    <xdr:to>
      <xdr:col>10</xdr:col>
      <xdr:colOff>323849</xdr:colOff>
      <xdr:row>29</xdr:row>
      <xdr:rowOff>114098</xdr:rowOff>
    </xdr:to>
    <xdr:graphicFrame macro="">
      <xdr:nvGraphicFramePr>
        <xdr:cNvPr id="2" name="Graphique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10</xdr:row>
      <xdr:rowOff>0</xdr:rowOff>
    </xdr:from>
    <xdr:to>
      <xdr:col>13</xdr:col>
      <xdr:colOff>219075</xdr:colOff>
      <xdr:row>13</xdr:row>
      <xdr:rowOff>142876</xdr:rowOff>
    </xdr:to>
    <xdr:sp macro="" textlink="">
      <xdr:nvSpPr>
        <xdr:cNvPr id="3" name="ZoneTexte 2"/>
        <xdr:cNvSpPr txBox="1"/>
      </xdr:nvSpPr>
      <xdr:spPr>
        <a:xfrm>
          <a:off x="762000" y="1952625"/>
          <a:ext cx="7810500" cy="714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les hypothèses de solde migratoire en projection sont constantes </a:t>
          </a:r>
          <a:r>
            <a:rPr lang="fr-FR" sz="1000" i="1" baseline="0">
              <a:solidFill>
                <a:schemeClr val="dk1"/>
              </a:solidFill>
              <a:latin typeface="Times New Roman" panose="02020603050405020304" pitchFamily="18" charset="0"/>
              <a:ea typeface="+mn-ea"/>
              <a:cs typeface="Times New Roman" panose="02020603050405020304" pitchFamily="18" charset="0"/>
            </a:rPr>
            <a:t>à partir de</a:t>
          </a:r>
          <a:r>
            <a:rPr lang="fr-FR" sz="1000" i="1">
              <a:solidFill>
                <a:schemeClr val="dk1"/>
              </a:solidFill>
              <a:latin typeface="Times New Roman" panose="02020603050405020304" pitchFamily="18" charset="0"/>
              <a:ea typeface="+mn-ea"/>
              <a:cs typeface="Times New Roman" panose="02020603050405020304" pitchFamily="18" charset="0"/>
            </a:rPr>
            <a:t> 2020 jusqu’en 2070.</a:t>
          </a:r>
        </a:p>
        <a:p>
          <a:r>
            <a:rPr lang="fr-FR" sz="1000" i="1">
              <a:solidFill>
                <a:schemeClr val="dk1"/>
              </a:solidFill>
              <a:latin typeface="Times New Roman" panose="02020603050405020304" pitchFamily="18" charset="0"/>
              <a:ea typeface="+mn-ea"/>
              <a:cs typeface="Times New Roman" panose="02020603050405020304" pitchFamily="18" charset="0"/>
            </a:rPr>
            <a:t>Champ : France hors Mayotte jusqu'en 2014, y compris Mayotte à partir de 2014.</a:t>
          </a:r>
        </a:p>
        <a:p>
          <a:r>
            <a:rPr lang="fr-FR" sz="1000" i="1">
              <a:solidFill>
                <a:schemeClr val="dk1"/>
              </a:solidFill>
              <a:latin typeface="Times New Roman" panose="02020603050405020304" pitchFamily="18" charset="0"/>
              <a:ea typeface="+mn-ea"/>
              <a:cs typeface="Times New Roman" panose="02020603050405020304" pitchFamily="18" charset="0"/>
            </a:rPr>
            <a:t>Source : INSEE, bilan démographique 2016 et projections de population 2013–2070. </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xdr:col>
      <xdr:colOff>152400</xdr:colOff>
      <xdr:row>19</xdr:row>
      <xdr:rowOff>9525</xdr:rowOff>
    </xdr:from>
    <xdr:to>
      <xdr:col>14</xdr:col>
      <xdr:colOff>114300</xdr:colOff>
      <xdr:row>32</xdr:row>
      <xdr:rowOff>53025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133350</xdr:colOff>
      <xdr:row>33</xdr:row>
      <xdr:rowOff>19051</xdr:rowOff>
    </xdr:from>
    <xdr:to>
      <xdr:col>14</xdr:col>
      <xdr:colOff>133350</xdr:colOff>
      <xdr:row>46</xdr:row>
      <xdr:rowOff>62551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152400</xdr:colOff>
      <xdr:row>68</xdr:row>
      <xdr:rowOff>9525</xdr:rowOff>
    </xdr:from>
    <xdr:to>
      <xdr:col>14</xdr:col>
      <xdr:colOff>114300</xdr:colOff>
      <xdr:row>81</xdr:row>
      <xdr:rowOff>53025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133350</xdr:colOff>
      <xdr:row>82</xdr:row>
      <xdr:rowOff>19051</xdr:rowOff>
    </xdr:from>
    <xdr:to>
      <xdr:col>14</xdr:col>
      <xdr:colOff>133350</xdr:colOff>
      <xdr:row>95</xdr:row>
      <xdr:rowOff>62551</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704850</xdr:colOff>
      <xdr:row>14</xdr:row>
      <xdr:rowOff>19050</xdr:rowOff>
    </xdr:from>
    <xdr:to>
      <xdr:col>14</xdr:col>
      <xdr:colOff>409575</xdr:colOff>
      <xdr:row>17</xdr:row>
      <xdr:rowOff>104775</xdr:rowOff>
    </xdr:to>
    <xdr:sp macro="" textlink="">
      <xdr:nvSpPr>
        <xdr:cNvPr id="8" name="ZoneTexte 7"/>
        <xdr:cNvSpPr txBox="1"/>
      </xdr:nvSpPr>
      <xdr:spPr>
        <a:xfrm>
          <a:off x="704850" y="2743200"/>
          <a:ext cx="85725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5000"/>
            </a:lnSpc>
            <a:spcAft>
              <a:spcPts val="0"/>
            </a:spcAft>
          </a:pPr>
          <a:r>
            <a:rPr lang="fr-FR" sz="1000" i="1">
              <a:effectLst/>
              <a:latin typeface="Times New Roman"/>
              <a:ea typeface="Calibri"/>
              <a:cs typeface="Times New Roman"/>
            </a:rPr>
            <a:t>Note : activité et emploi au sens du BIT, âge atteint à la date de l'enquête. Données annuelles de 1975 à 2015 corrigées pour les ruptures de série.. </a:t>
          </a:r>
          <a:endParaRPr lang="fr-FR" sz="1100">
            <a:effectLst/>
            <a:latin typeface="+mn-lt"/>
            <a:ea typeface="Calibri"/>
            <a:cs typeface="Times New Roman"/>
          </a:endParaRPr>
        </a:p>
        <a:p>
          <a:pPr algn="just">
            <a:lnSpc>
              <a:spcPct val="115000"/>
            </a:lnSpc>
            <a:spcAft>
              <a:spcPts val="0"/>
            </a:spcAft>
          </a:pPr>
          <a:r>
            <a:rPr lang="fr-FR" sz="1000" i="1">
              <a:effectLst/>
              <a:latin typeface="Times New Roman"/>
              <a:ea typeface="Calibri"/>
              <a:cs typeface="Times New Roman"/>
            </a:rPr>
            <a:t>Champ : population des ménages ordinaires, France métropolitaine jusqu'en 1990, France entière hors Mayotte de 1991 à 2013, France entière à partir de 2014. </a:t>
          </a:r>
          <a:endParaRPr lang="fr-FR" sz="1100">
            <a:effectLst/>
            <a:latin typeface="+mn-lt"/>
            <a:ea typeface="Calibri"/>
            <a:cs typeface="Times New Roman"/>
          </a:endParaRPr>
        </a:p>
        <a:p>
          <a:r>
            <a:rPr lang="fr-FR" sz="1000" i="1">
              <a:effectLst/>
              <a:latin typeface="Times New Roman"/>
              <a:ea typeface="Calibri"/>
            </a:rPr>
            <a:t>Sources : INSEE, enquête Emploi et projections de population active 2016-2070.</a:t>
          </a:r>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47625</xdr:colOff>
      <xdr:row>62</xdr:row>
      <xdr:rowOff>161925</xdr:rowOff>
    </xdr:from>
    <xdr:to>
      <xdr:col>15</xdr:col>
      <xdr:colOff>47625</xdr:colOff>
      <xdr:row>66</xdr:row>
      <xdr:rowOff>57150</xdr:rowOff>
    </xdr:to>
    <xdr:sp macro="" textlink="">
      <xdr:nvSpPr>
        <xdr:cNvPr id="9" name="ZoneTexte 8"/>
        <xdr:cNvSpPr txBox="1"/>
      </xdr:nvSpPr>
      <xdr:spPr>
        <a:xfrm>
          <a:off x="809625" y="12115800"/>
          <a:ext cx="85725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5000"/>
            </a:lnSpc>
            <a:spcAft>
              <a:spcPts val="0"/>
            </a:spcAft>
          </a:pPr>
          <a:r>
            <a:rPr lang="fr-FR" sz="1000" i="1">
              <a:effectLst/>
              <a:latin typeface="Times New Roman"/>
              <a:ea typeface="Calibri"/>
              <a:cs typeface="Times New Roman"/>
            </a:rPr>
            <a:t>Note : activité et emploi au sens du BIT, âge atteint à la date de l'enquête. Données annuelles de 1975 à 2015 corrigées pour les ruptures de série.. </a:t>
          </a:r>
          <a:endParaRPr lang="fr-FR" sz="1100">
            <a:effectLst/>
            <a:latin typeface="+mn-lt"/>
            <a:ea typeface="Calibri"/>
            <a:cs typeface="Times New Roman"/>
          </a:endParaRPr>
        </a:p>
        <a:p>
          <a:pPr algn="just">
            <a:lnSpc>
              <a:spcPct val="115000"/>
            </a:lnSpc>
            <a:spcAft>
              <a:spcPts val="0"/>
            </a:spcAft>
          </a:pPr>
          <a:r>
            <a:rPr lang="fr-FR" sz="1000" i="1">
              <a:effectLst/>
              <a:latin typeface="Times New Roman"/>
              <a:ea typeface="Calibri"/>
              <a:cs typeface="Times New Roman"/>
            </a:rPr>
            <a:t>Champ : population des ménages ordinaires, France métropolitaine jusqu'en 1990, France entière hors Mayotte de 1991 à 2013, France entière à partir de 2014. </a:t>
          </a:r>
          <a:endParaRPr lang="fr-FR" sz="1100">
            <a:effectLst/>
            <a:latin typeface="+mn-lt"/>
            <a:ea typeface="Calibri"/>
            <a:cs typeface="Times New Roman"/>
          </a:endParaRPr>
        </a:p>
        <a:p>
          <a:r>
            <a:rPr lang="fr-FR" sz="1000" i="1">
              <a:effectLst/>
              <a:latin typeface="Times New Roman"/>
              <a:ea typeface="Calibri"/>
            </a:rPr>
            <a:t>Sources : INSEE, enquête Emploi et projections de population active 2016-2070.</a:t>
          </a:r>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285749</xdr:colOff>
      <xdr:row>24</xdr:row>
      <xdr:rowOff>138112</xdr:rowOff>
    </xdr:from>
    <xdr:to>
      <xdr:col>6</xdr:col>
      <xdr:colOff>390524</xdr:colOff>
      <xdr:row>43</xdr:row>
      <xdr:rowOff>133350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647700</xdr:colOff>
      <xdr:row>24</xdr:row>
      <xdr:rowOff>142875</xdr:rowOff>
    </xdr:from>
    <xdr:to>
      <xdr:col>15</xdr:col>
      <xdr:colOff>19050</xdr:colOff>
      <xdr:row>43</xdr:row>
      <xdr:rowOff>123825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15</xdr:row>
      <xdr:rowOff>133350</xdr:rowOff>
    </xdr:from>
    <xdr:to>
      <xdr:col>12</xdr:col>
      <xdr:colOff>657224</xdr:colOff>
      <xdr:row>20</xdr:row>
      <xdr:rowOff>161925</xdr:rowOff>
    </xdr:to>
    <xdr:sp macro="" textlink="">
      <xdr:nvSpPr>
        <xdr:cNvPr id="4" name="ZoneTexte 3"/>
        <xdr:cNvSpPr txBox="1"/>
      </xdr:nvSpPr>
      <xdr:spPr>
        <a:xfrm>
          <a:off x="771525" y="3124200"/>
          <a:ext cx="11353799"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000" i="1">
              <a:solidFill>
                <a:schemeClr val="dk1"/>
              </a:solidFill>
              <a:latin typeface="Times New Roman" panose="02020603050405020304" pitchFamily="18" charset="0"/>
              <a:ea typeface="+mn-ea"/>
              <a:cs typeface="Times New Roman" panose="02020603050405020304" pitchFamily="18" charset="0"/>
            </a:rPr>
            <a:t>Lecture : parmi les personnes résidant en France  (hors Mayotte) en 2014-2016 et âgées de 59 ans, 45,6 % étaient en emploi à temps complet et 12,7 % en emploi à temps partiel (graphique du haut) et 10,4 % étaient inactives au sens du BIT, sorties du marché du travail avant 50 ans ou n’ayant jamais travaillé (graphique du bas).</a:t>
          </a:r>
        </a:p>
        <a:p>
          <a:pPr marL="0" indent="0"/>
          <a:r>
            <a:rPr lang="fr-FR" sz="1000" i="1">
              <a:solidFill>
                <a:schemeClr val="dk1"/>
              </a:solidFill>
              <a:latin typeface="Times New Roman" panose="02020603050405020304" pitchFamily="18" charset="0"/>
              <a:ea typeface="+mn-ea"/>
              <a:cs typeface="Times New Roman" panose="02020603050405020304" pitchFamily="18" charset="0"/>
            </a:rPr>
            <a:t>Note : le « halo autour du chômage » désigne, selon l’INSEE, les personnes inactives mais proches du marché du travail (personnes déclarant souhaiter travailler, mais qui ne sont pas classées au chômage au sens du BIT, soit parce qu’elles ne sont pas disponibles dans les deux semaines pour travailler, soit parce qu’elles n’ont pas effectué de démarche active de recherche d’emploi dans le mois précédent).  </a:t>
          </a:r>
        </a:p>
        <a:p>
          <a:pPr marL="0" indent="0"/>
          <a:r>
            <a:rPr lang="fr-FR" sz="1000" i="1">
              <a:solidFill>
                <a:schemeClr val="dk1"/>
              </a:solidFill>
              <a:latin typeface="Times New Roman" panose="02020603050405020304" pitchFamily="18" charset="0"/>
              <a:ea typeface="+mn-ea"/>
              <a:cs typeface="Times New Roman" panose="02020603050405020304" pitchFamily="18" charset="0"/>
            </a:rPr>
            <a:t>Champ : France  entière (hors Mayotte)</a:t>
          </a:r>
          <a:r>
            <a:rPr lang="fr-FR" sz="1000" i="1">
              <a:solidFill>
                <a:schemeClr val="dk1"/>
              </a:solidFill>
              <a:effectLst/>
              <a:latin typeface="Times New Roman" panose="02020603050405020304" pitchFamily="18" charset="0"/>
              <a:ea typeface="+mn-ea"/>
              <a:cs typeface="Times New Roman" panose="02020603050405020304" pitchFamily="18" charset="0"/>
            </a:rPr>
            <a:t>, personnes de 15 ans et plus</a:t>
          </a:r>
          <a:r>
            <a:rPr lang="fr-FR" sz="1000" i="1">
              <a:solidFill>
                <a:schemeClr val="dk1"/>
              </a:solidFill>
              <a:latin typeface="Times New Roman" panose="02020603050405020304" pitchFamily="18" charset="0"/>
              <a:ea typeface="+mn-ea"/>
              <a:cs typeface="Times New Roman" panose="02020603050405020304" pitchFamily="18" charset="0"/>
            </a:rPr>
            <a:t> ; moyenne 2014-2016.</a:t>
          </a:r>
        </a:p>
        <a:p>
          <a:pPr marL="0" indent="0"/>
          <a:r>
            <a:rPr lang="fr-FR" sz="1000" i="1">
              <a:solidFill>
                <a:schemeClr val="dk1"/>
              </a:solidFill>
              <a:latin typeface="Times New Roman" panose="02020603050405020304" pitchFamily="18" charset="0"/>
              <a:ea typeface="+mn-ea"/>
              <a:cs typeface="Times New Roman" panose="02020603050405020304" pitchFamily="18" charset="0"/>
            </a:rPr>
            <a:t>Source : INSEE, Enquête Emploi ; calculs DARES. </a:t>
          </a:r>
        </a:p>
        <a:p>
          <a:pPr marL="0" indent="0"/>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742950</xdr:colOff>
      <xdr:row>8</xdr:row>
      <xdr:rowOff>0</xdr:rowOff>
    </xdr:from>
    <xdr:to>
      <xdr:col>13</xdr:col>
      <xdr:colOff>85725</xdr:colOff>
      <xdr:row>15</xdr:row>
      <xdr:rowOff>9525</xdr:rowOff>
    </xdr:to>
    <xdr:sp macro="" textlink="">
      <xdr:nvSpPr>
        <xdr:cNvPr id="2" name="ZoneTexte 1"/>
        <xdr:cNvSpPr txBox="1"/>
      </xdr:nvSpPr>
      <xdr:spPr>
        <a:xfrm>
          <a:off x="742950" y="1543050"/>
          <a:ext cx="7810500" cy="13430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a:t>
          </a:r>
          <a:r>
            <a:rPr lang="fr-FR" sz="1000" i="1" baseline="0">
              <a:solidFill>
                <a:schemeClr val="dk1"/>
              </a:solidFill>
              <a:effectLst/>
              <a:latin typeface="Times New Roman" panose="02020603050405020304" pitchFamily="18" charset="0"/>
              <a:ea typeface="+mn-ea"/>
              <a:cs typeface="Times New Roman" panose="02020603050405020304" pitchFamily="18" charset="0"/>
            </a:rPr>
            <a:t> : d</a:t>
          </a:r>
          <a:r>
            <a:rPr lang="fr-FR" sz="1000" i="1">
              <a:solidFill>
                <a:schemeClr val="dk1"/>
              </a:solidFill>
              <a:effectLst/>
              <a:latin typeface="Times New Roman" panose="02020603050405020304" pitchFamily="18" charset="0"/>
              <a:ea typeface="+mn-ea"/>
              <a:cs typeface="Times New Roman" panose="02020603050405020304" pitchFamily="18" charset="0"/>
            </a:rPr>
            <a:t>ans les conditions d’activité, d’emploi et de retraite prévalant en 2013, 8,8 années sont passées en emploi en moyenne entre 50 et 70 ans (cumul emploi-retraite compris), 9,4 années en activité au sens du BIT (c’est-à-dire en emploi ou au chômage au sens du BIT), et 11,2 années avant de liquider ses droits à la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les durées en activité et en emploi correspondent à la notion d’espérance apparente d’activité et d’emploi, telle que définie par l’INSEE. La durée avant la retraite est calculée à partir de l’âge conjoncturel de départ à la retraite (voir sous-partie 2.1).</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résidents en France métropolitaine, données au 4</a:t>
          </a:r>
          <a:r>
            <a:rPr lang="fr-FR" sz="1000" i="1" baseline="30000">
              <a:solidFill>
                <a:schemeClr val="dk1"/>
              </a:solidFill>
              <a:effectLst/>
              <a:latin typeface="Times New Roman" panose="02020603050405020304" pitchFamily="18" charset="0"/>
              <a:ea typeface="+mn-ea"/>
              <a:cs typeface="Times New Roman" panose="02020603050405020304" pitchFamily="18" charset="0"/>
            </a:rPr>
            <a:t>e</a:t>
          </a:r>
          <a:r>
            <a:rPr lang="fr-FR" sz="1000" i="1">
              <a:solidFill>
                <a:schemeClr val="dk1"/>
              </a:solidFill>
              <a:effectLst/>
              <a:latin typeface="Times New Roman" panose="02020603050405020304" pitchFamily="18" charset="0"/>
              <a:ea typeface="+mn-ea"/>
              <a:cs typeface="Times New Roman" panose="02020603050405020304" pitchFamily="18" charset="0"/>
            </a:rPr>
            <a:t> trimestre de l’année (pour la durée moyenne en emploi et en activité) ; résidents en France (pour la durée moyenne avant la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enquête Emploi ; DREES, EACR, EIR et modèle ANCETRE ; calculs SG-COR.</a:t>
          </a:r>
        </a:p>
        <a:p>
          <a:endParaRPr lang="fr-FR" sz="1000" i="1">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2552700</xdr:colOff>
      <xdr:row>15</xdr:row>
      <xdr:rowOff>161925</xdr:rowOff>
    </xdr:from>
    <xdr:to>
      <xdr:col>11</xdr:col>
      <xdr:colOff>51675</xdr:colOff>
      <xdr:row>27</xdr:row>
      <xdr:rowOff>35925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742950</xdr:colOff>
      <xdr:row>8</xdr:row>
      <xdr:rowOff>0</xdr:rowOff>
    </xdr:from>
    <xdr:to>
      <xdr:col>13</xdr:col>
      <xdr:colOff>85725</xdr:colOff>
      <xdr:row>15</xdr:row>
      <xdr:rowOff>9525</xdr:rowOff>
    </xdr:to>
    <xdr:sp macro="" textlink="">
      <xdr:nvSpPr>
        <xdr:cNvPr id="4" name="ZoneTexte 3"/>
        <xdr:cNvSpPr txBox="1"/>
      </xdr:nvSpPr>
      <xdr:spPr>
        <a:xfrm>
          <a:off x="742950" y="1543050"/>
          <a:ext cx="7810500" cy="13430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a:t>
          </a:r>
          <a:r>
            <a:rPr lang="fr-FR" sz="1000" i="1" baseline="0">
              <a:solidFill>
                <a:schemeClr val="dk1"/>
              </a:solidFill>
              <a:effectLst/>
              <a:latin typeface="Times New Roman" panose="02020603050405020304" pitchFamily="18" charset="0"/>
              <a:ea typeface="+mn-ea"/>
              <a:cs typeface="Times New Roman" panose="02020603050405020304" pitchFamily="18" charset="0"/>
            </a:rPr>
            <a:t> : d</a:t>
          </a:r>
          <a:r>
            <a:rPr lang="fr-FR" sz="1000" i="1">
              <a:solidFill>
                <a:schemeClr val="dk1"/>
              </a:solidFill>
              <a:effectLst/>
              <a:latin typeface="Times New Roman" panose="02020603050405020304" pitchFamily="18" charset="0"/>
              <a:ea typeface="+mn-ea"/>
              <a:cs typeface="Times New Roman" panose="02020603050405020304" pitchFamily="18" charset="0"/>
            </a:rPr>
            <a:t>ans les conditions d’activité, d’emploi et de retraite prévalant en 2015, 9,1 années sont passées en emploi en moyenne entre 50 et 69 ans (cumul emploi-retraite compris), 9,8 années en activité au sens du BIT (c’est-à-dire en emploi ou au chômage au sens du BIT), et 11,6 années avant de liquider ses droits à la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les durées en activité et en emploi correspondent à la notion d’espérance apparente d’activité et d’emploi, telle que définie par l’INSEE. La durée avant la retraite est calculée à partir de l’âge conjoncturel de départ à la retraite (voir sous-partie 2.1).</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résidents en France métropolitaine, données au 4</a:t>
          </a:r>
          <a:r>
            <a:rPr lang="fr-FR" sz="1000" i="1" baseline="30000">
              <a:solidFill>
                <a:schemeClr val="dk1"/>
              </a:solidFill>
              <a:effectLst/>
              <a:latin typeface="Times New Roman" panose="02020603050405020304" pitchFamily="18" charset="0"/>
              <a:ea typeface="+mn-ea"/>
              <a:cs typeface="Times New Roman" panose="02020603050405020304" pitchFamily="18" charset="0"/>
            </a:rPr>
            <a:t>e</a:t>
          </a:r>
          <a:r>
            <a:rPr lang="fr-FR" sz="1000" i="1">
              <a:solidFill>
                <a:schemeClr val="dk1"/>
              </a:solidFill>
              <a:effectLst/>
              <a:latin typeface="Times New Roman" panose="02020603050405020304" pitchFamily="18" charset="0"/>
              <a:ea typeface="+mn-ea"/>
              <a:cs typeface="Times New Roman" panose="02020603050405020304" pitchFamily="18" charset="0"/>
            </a:rPr>
            <a:t> trimestre de l’année (pour la durée moyenne en emploi et en activité) ; résidents en France (pour la durée moyenne avant la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enquête Emploi ; DREES, EACR, EIR et modèle ANCETRE ; calculs SG-COR.</a:t>
          </a:r>
        </a:p>
        <a:p>
          <a:endParaRPr lang="fr-FR" sz="1000" i="1">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2552700</xdr:colOff>
      <xdr:row>15</xdr:row>
      <xdr:rowOff>161925</xdr:rowOff>
    </xdr:from>
    <xdr:to>
      <xdr:col>11</xdr:col>
      <xdr:colOff>51675</xdr:colOff>
      <xdr:row>27</xdr:row>
      <xdr:rowOff>35925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752475</xdr:colOff>
      <xdr:row>18</xdr:row>
      <xdr:rowOff>161925</xdr:rowOff>
    </xdr:from>
    <xdr:to>
      <xdr:col>8</xdr:col>
      <xdr:colOff>409575</xdr:colOff>
      <xdr:row>37</xdr:row>
      <xdr:rowOff>142874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10</xdr:row>
      <xdr:rowOff>66675</xdr:rowOff>
    </xdr:from>
    <xdr:to>
      <xdr:col>9</xdr:col>
      <xdr:colOff>590549</xdr:colOff>
      <xdr:row>14</xdr:row>
      <xdr:rowOff>47625</xdr:rowOff>
    </xdr:to>
    <xdr:sp macro="" textlink="">
      <xdr:nvSpPr>
        <xdr:cNvPr id="3" name="ZoneTexte 2"/>
        <xdr:cNvSpPr txBox="1"/>
      </xdr:nvSpPr>
      <xdr:spPr>
        <a:xfrm>
          <a:off x="771525" y="2171700"/>
          <a:ext cx="7896224"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a:t>
          </a:r>
          <a:r>
            <a:rPr lang="fr-FR" sz="1000" i="1">
              <a:solidFill>
                <a:sysClr val="windowText" lastClr="000000"/>
              </a:solidFill>
              <a:latin typeface="Times New Roman" panose="02020603050405020304" pitchFamily="18" charset="0"/>
              <a:cs typeface="Times New Roman" panose="02020603050405020304" pitchFamily="18" charset="0"/>
            </a:rPr>
            <a:t>en 2016, 77 % </a:t>
          </a:r>
          <a:r>
            <a:rPr lang="fr-FR" sz="1000" i="1">
              <a:latin typeface="Times New Roman" panose="02020603050405020304" pitchFamily="18" charset="0"/>
              <a:cs typeface="Times New Roman" panose="02020603050405020304" pitchFamily="18" charset="0"/>
            </a:rPr>
            <a:t>des ressources du système de retraite provenaient de cotisations sociales.</a:t>
          </a:r>
        </a:p>
        <a:p>
          <a:r>
            <a:rPr lang="fr-FR" sz="1000" i="1">
              <a:latin typeface="Times New Roman" panose="02020603050405020304" pitchFamily="18" charset="0"/>
              <a:cs typeface="Times New Roman" panose="02020603050405020304" pitchFamily="18" charset="0"/>
            </a:rPr>
            <a:t>Note : y compris le FSV mais hors le RAFP qui est un régime par capitalisation. Les cotisations sociales incluent la cotisation au régime de la FPE des employeurs de fonctionnaires d’État. </a:t>
          </a:r>
          <a:r>
            <a:rPr lang="fr-FR" sz="1000" i="1">
              <a:solidFill>
                <a:schemeClr val="dk1"/>
              </a:solidFill>
              <a:effectLst/>
              <a:latin typeface="Times New Roman" panose="02020603050405020304" pitchFamily="18" charset="0"/>
              <a:ea typeface="+mn-ea"/>
              <a:cs typeface="Times New Roman" panose="02020603050405020304" pitchFamily="18" charset="0"/>
            </a:rPr>
            <a:t>Le besoin de financement est couvert par recours à la dette ou à l'utilisation de réserves.</a:t>
          </a:r>
          <a:endParaRPr lang="fr-FR" sz="1000" i="1">
            <a:latin typeface="Times New Roman" panose="02020603050405020304" pitchFamily="18" charset="0"/>
            <a:cs typeface="Times New Roman" panose="02020603050405020304" pitchFamily="18" charset="0"/>
          </a:endParaRPr>
        </a:p>
        <a:p>
          <a:r>
            <a:rPr lang="fr-FR" sz="1000" i="1">
              <a:latin typeface="Times New Roman" panose="02020603050405020304" pitchFamily="18" charset="0"/>
              <a:cs typeface="Times New Roman" panose="02020603050405020304" pitchFamily="18" charset="0"/>
            </a:rPr>
            <a:t>Source : rapports à la CCSS 2002-2016 ; calculs SG-COR.</a:t>
          </a:r>
        </a:p>
      </xdr:txBody>
    </xdr:sp>
    <xdr:clientData/>
  </xdr:twoCellAnchor>
</xdr:wsDr>
</file>

<file path=xl/drawings/drawing24.xml><?xml version="1.0" encoding="utf-8"?>
<c:userShapes xmlns:c="http://schemas.openxmlformats.org/drawingml/2006/chart">
  <cdr:relSizeAnchor xmlns:cdr="http://schemas.openxmlformats.org/drawingml/2006/chartDrawing">
    <cdr:from>
      <cdr:x>0.02516</cdr:x>
      <cdr:y>0.77136</cdr:y>
    </cdr:from>
    <cdr:to>
      <cdr:x>0.08301</cdr:x>
      <cdr:y>0.8476</cdr:y>
    </cdr:to>
    <cdr:sp macro="" textlink="">
      <cdr:nvSpPr>
        <cdr:cNvPr id="3" name="Ellipse 2"/>
        <cdr:cNvSpPr/>
      </cdr:nvSpPr>
      <cdr:spPr>
        <a:xfrm xmlns:a="http://schemas.openxmlformats.org/drawingml/2006/main">
          <a:off x="174464" y="2777228"/>
          <a:ext cx="401144" cy="274499"/>
        </a:xfrm>
        <a:prstGeom xmlns:a="http://schemas.openxmlformats.org/drawingml/2006/main" prst="ellipse">
          <a:avLst/>
        </a:prstGeom>
        <a:noFill xmlns:a="http://schemas.openxmlformats.org/drawingml/2006/main"/>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22412</xdr:colOff>
      <xdr:row>23</xdr:row>
      <xdr:rowOff>0</xdr:rowOff>
    </xdr:from>
    <xdr:to>
      <xdr:col>10</xdr:col>
      <xdr:colOff>773766</xdr:colOff>
      <xdr:row>28</xdr:row>
      <xdr:rowOff>22412</xdr:rowOff>
    </xdr:to>
    <xdr:sp macro="" textlink="">
      <xdr:nvSpPr>
        <xdr:cNvPr id="6" name="ZoneTexte 5"/>
        <xdr:cNvSpPr txBox="1"/>
      </xdr:nvSpPr>
      <xdr:spPr>
        <a:xfrm>
          <a:off x="784412" y="5289176"/>
          <a:ext cx="8427383" cy="1030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2016, 62 % des ressources de la CNAV proviennent de cotisations sociales.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les cotisations sociales incluent la cotisation au régime de la FPE des employeurs de fonctionnaires d’État. Les qualificatifs d’externe et d’interne pour les transferts entre organismes sont relatifs au périmètre du système de retraite incluant le FSV. Le montant des ressources du régime en 2016, y compris besoin de financement en cas de solde négatif, est mentionné entre parenthèses.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toutes les ressources, y compris les produits financiers.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rapport à la CCSS 2016 ; calculs SG-COR.</a:t>
          </a:r>
        </a:p>
      </xdr:txBody>
    </xdr:sp>
    <xdr:clientData/>
  </xdr:twoCellAnchor>
  <xdr:twoCellAnchor>
    <xdr:from>
      <xdr:col>14</xdr:col>
      <xdr:colOff>22410</xdr:colOff>
      <xdr:row>4</xdr:row>
      <xdr:rowOff>22413</xdr:rowOff>
    </xdr:from>
    <xdr:to>
      <xdr:col>19</xdr:col>
      <xdr:colOff>628870</xdr:colOff>
      <xdr:row>26</xdr:row>
      <xdr:rowOff>78441</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752474</xdr:colOff>
      <xdr:row>16</xdr:row>
      <xdr:rowOff>0</xdr:rowOff>
    </xdr:from>
    <xdr:to>
      <xdr:col>8</xdr:col>
      <xdr:colOff>647700</xdr:colOff>
      <xdr:row>23</xdr:row>
      <xdr:rowOff>114300</xdr:rowOff>
    </xdr:to>
    <xdr:sp macro="" textlink="">
      <xdr:nvSpPr>
        <xdr:cNvPr id="2" name="ZoneTexte 1"/>
        <xdr:cNvSpPr txBox="1"/>
      </xdr:nvSpPr>
      <xdr:spPr>
        <a:xfrm>
          <a:off x="752474" y="5924550"/>
          <a:ext cx="6734176"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2015, le taux de prélèvement d’équilibre, avec prise en compte du ratio démographique corrigé, pour les régimes de salariés du secteur privé est estimé à 19,3 %.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a:t>
          </a:r>
          <a:r>
            <a:rPr lang="fr-FR" sz="100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les rémunérations sont estimées à partir de sources statistiques diverses. Les cotisations et assiettes de cotisations sont relatives au risque vieillesse. Les cotisations « tous risques » sont incluses dans la masse des rémunérations superbrutes. Les salariés du secteur privé comprennent les non-titulaires de la fonction publique. </a:t>
          </a:r>
        </a:p>
        <a:p>
          <a:r>
            <a:rPr lang="fr-FR" sz="1000" i="1">
              <a:solidFill>
                <a:schemeClr val="dk1"/>
              </a:solidFill>
              <a:effectLst/>
              <a:latin typeface="Times New Roman" panose="02020603050405020304" pitchFamily="18" charset="0"/>
              <a:ea typeface="+mn-ea"/>
              <a:cs typeface="Times New Roman" panose="02020603050405020304" pitchFamily="18" charset="0"/>
            </a:rPr>
            <a:t>* Pour les professionnels libéraux, la population ne comprend pas les avocats </a:t>
          </a:r>
          <a:r>
            <a:rPr lang="fr-FR" sz="1000" i="1" baseline="0">
              <a:solidFill>
                <a:schemeClr val="dk1"/>
              </a:solidFill>
              <a:effectLst/>
              <a:latin typeface="Times New Roman" panose="02020603050405020304" pitchFamily="18" charset="0"/>
              <a:ea typeface="+mn-ea"/>
              <a:cs typeface="Times New Roman" panose="02020603050405020304" pitchFamily="18" charset="0"/>
            </a:rPr>
            <a:t> et les taux correspondent à 2013</a:t>
          </a:r>
          <a:r>
            <a:rPr lang="fr-FR" sz="1000" i="1">
              <a:solidFill>
                <a:schemeClr val="dk1"/>
              </a:solidFill>
              <a:effectLst/>
              <a:latin typeface="Times New Roman" panose="02020603050405020304" pitchFamily="18" charset="0"/>
              <a:ea typeface="+mn-ea"/>
              <a:cs typeface="Times New Roman" panose="02020603050405020304" pitchFamily="18" charset="0"/>
            </a:rPr>
            <a:t>.</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calculs SG-COR.</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xdr:colOff>
      <xdr:row>63</xdr:row>
      <xdr:rowOff>85725</xdr:rowOff>
    </xdr:from>
    <xdr:to>
      <xdr:col>10</xdr:col>
      <xdr:colOff>57150</xdr:colOff>
      <xdr:row>78</xdr:row>
      <xdr:rowOff>104775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95250</xdr:colOff>
      <xdr:row>63</xdr:row>
      <xdr:rowOff>85725</xdr:rowOff>
    </xdr:from>
    <xdr:to>
      <xdr:col>16</xdr:col>
      <xdr:colOff>52050</xdr:colOff>
      <xdr:row>78</xdr:row>
      <xdr:rowOff>104775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381000</xdr:colOff>
      <xdr:row>14</xdr:row>
      <xdr:rowOff>180975</xdr:rowOff>
    </xdr:from>
    <xdr:to>
      <xdr:col>12</xdr:col>
      <xdr:colOff>400050</xdr:colOff>
      <xdr:row>30</xdr:row>
      <xdr:rowOff>9525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428624</xdr:colOff>
      <xdr:row>14</xdr:row>
      <xdr:rowOff>180975</xdr:rowOff>
    </xdr:from>
    <xdr:to>
      <xdr:col>18</xdr:col>
      <xdr:colOff>438149</xdr:colOff>
      <xdr:row>30</xdr:row>
      <xdr:rowOff>9525</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16</xdr:row>
      <xdr:rowOff>9524</xdr:rowOff>
    </xdr:from>
    <xdr:to>
      <xdr:col>8</xdr:col>
      <xdr:colOff>114300</xdr:colOff>
      <xdr:row>28</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10</xdr:row>
      <xdr:rowOff>0</xdr:rowOff>
    </xdr:from>
    <xdr:to>
      <xdr:col>13</xdr:col>
      <xdr:colOff>28575</xdr:colOff>
      <xdr:row>13</xdr:row>
      <xdr:rowOff>171450</xdr:rowOff>
    </xdr:to>
    <xdr:sp macro="" textlink="">
      <xdr:nvSpPr>
        <xdr:cNvPr id="3" name="ZoneTexte 2"/>
        <xdr:cNvSpPr txBox="1"/>
      </xdr:nvSpPr>
      <xdr:spPr>
        <a:xfrm>
          <a:off x="762000" y="1847850"/>
          <a:ext cx="77724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la durée de vie sans limitation d’activité (ou espérance de vie « sans incapacité ») présentée ici exclut les périodes avec des limitations d’activité sévères ou modérées.</a:t>
          </a:r>
        </a:p>
        <a:p>
          <a:r>
            <a:rPr lang="fr-FR" sz="1000" i="1">
              <a:solidFill>
                <a:schemeClr val="dk1"/>
              </a:solidFill>
              <a:latin typeface="Times New Roman" panose="02020603050405020304" pitchFamily="18" charset="0"/>
              <a:ea typeface="+mn-ea"/>
              <a:cs typeface="Times New Roman" panose="02020603050405020304" pitchFamily="18" charset="0"/>
            </a:rPr>
            <a:t>Source : action conjointe européenne EHLEIS (données de l’enquête SRCV-SILC de l’INSEE, méthodologie</a:t>
          </a:r>
          <a:r>
            <a:rPr lang="fr-FR" sz="1000" i="1" baseline="0">
              <a:solidFill>
                <a:schemeClr val="dk1"/>
              </a:solidFill>
              <a:latin typeface="Times New Roman" panose="02020603050405020304" pitchFamily="18" charset="0"/>
              <a:ea typeface="+mn-ea"/>
              <a:cs typeface="Times New Roman" panose="02020603050405020304" pitchFamily="18" charset="0"/>
            </a:rPr>
            <a:t> EHEMU jusque 2014, calculs INED provisoires pour 2015</a:t>
          </a:r>
          <a:r>
            <a:rPr lang="fr-FR" sz="1000" i="1">
              <a:solidFill>
                <a:schemeClr val="dk1"/>
              </a:solidFill>
              <a:latin typeface="Times New Roman" panose="02020603050405020304" pitchFamily="18" charset="0"/>
              <a:ea typeface="+mn-ea"/>
              <a:cs typeface="Times New Roman" panose="02020603050405020304" pitchFamily="18" charset="0"/>
            </a:rPr>
            <a:t>).</a:t>
          </a:r>
        </a:p>
      </xdr:txBody>
    </xdr:sp>
    <xdr:clientData/>
  </xdr:twoCellAnchor>
  <xdr:twoCellAnchor>
    <xdr:from>
      <xdr:col>9</xdr:col>
      <xdr:colOff>0</xdr:colOff>
      <xdr:row>16</xdr:row>
      <xdr:rowOff>19050</xdr:rowOff>
    </xdr:from>
    <xdr:to>
      <xdr:col>15</xdr:col>
      <xdr:colOff>95250</xdr:colOff>
      <xdr:row>28</xdr:row>
      <xdr:rowOff>123826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133349</xdr:colOff>
      <xdr:row>54</xdr:row>
      <xdr:rowOff>66675</xdr:rowOff>
    </xdr:from>
    <xdr:to>
      <xdr:col>8</xdr:col>
      <xdr:colOff>219074</xdr:colOff>
      <xdr:row>68</xdr:row>
      <xdr:rowOff>99675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733425</xdr:colOff>
      <xdr:row>18</xdr:row>
      <xdr:rowOff>9525</xdr:rowOff>
    </xdr:from>
    <xdr:to>
      <xdr:col>13</xdr:col>
      <xdr:colOff>38100</xdr:colOff>
      <xdr:row>21</xdr:row>
      <xdr:rowOff>95250</xdr:rowOff>
    </xdr:to>
    <xdr:sp macro="" textlink="">
      <xdr:nvSpPr>
        <xdr:cNvPr id="3" name="ZoneTexte 2"/>
        <xdr:cNvSpPr txBox="1"/>
      </xdr:nvSpPr>
      <xdr:spPr>
        <a:xfrm>
          <a:off x="733425" y="3657600"/>
          <a:ext cx="110966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Source : action conjointe européenne EHLEIS (données de l’enquête SRCV-SILC de l’INSEE, méthodologie</a:t>
          </a:r>
          <a:r>
            <a:rPr lang="fr-FR" sz="1000" i="1" baseline="0">
              <a:solidFill>
                <a:schemeClr val="dk1"/>
              </a:solidFill>
              <a:effectLst/>
              <a:latin typeface="Times New Roman" panose="02020603050405020304" pitchFamily="18" charset="0"/>
              <a:ea typeface="+mn-ea"/>
              <a:cs typeface="Times New Roman" panose="02020603050405020304" pitchFamily="18" charset="0"/>
            </a:rPr>
            <a:t> EHEMU</a:t>
          </a:r>
          <a:r>
            <a:rPr lang="fr-FR" sz="1000" i="1">
              <a:solidFill>
                <a:schemeClr val="dk1"/>
              </a:solidFill>
              <a:effectLst/>
              <a:latin typeface="Times New Roman" panose="02020603050405020304" pitchFamily="18" charset="0"/>
              <a:ea typeface="+mn-ea"/>
              <a:cs typeface="Times New Roman" panose="02020603050405020304" pitchFamily="18" charset="0"/>
            </a:rPr>
            <a:t>)</a:t>
          </a:r>
        </a:p>
        <a:p>
          <a:endParaRPr lang="fr-FR" sz="800">
            <a:effectLst/>
            <a:latin typeface="Times New Roman" panose="02020603050405020304" pitchFamily="18" charset="0"/>
            <a:cs typeface="Times New Roman" panose="02020603050405020304" pitchFamily="18" charset="0"/>
          </a:endParaRPr>
        </a:p>
      </xdr:txBody>
    </xdr:sp>
    <xdr:clientData/>
  </xdr:twoCellAnchor>
  <xdr:twoCellAnchor>
    <xdr:from>
      <xdr:col>9</xdr:col>
      <xdr:colOff>114299</xdr:colOff>
      <xdr:row>54</xdr:row>
      <xdr:rowOff>57150</xdr:rowOff>
    </xdr:from>
    <xdr:to>
      <xdr:col>15</xdr:col>
      <xdr:colOff>200024</xdr:colOff>
      <xdr:row>68</xdr:row>
      <xdr:rowOff>90150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76200</xdr:colOff>
      <xdr:row>24</xdr:row>
      <xdr:rowOff>61912</xdr:rowOff>
    </xdr:from>
    <xdr:to>
      <xdr:col>5</xdr:col>
      <xdr:colOff>762000</xdr:colOff>
      <xdr:row>38</xdr:row>
      <xdr:rowOff>4762</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790575</xdr:colOff>
      <xdr:row>24</xdr:row>
      <xdr:rowOff>57151</xdr:rowOff>
    </xdr:from>
    <xdr:to>
      <xdr:col>9</xdr:col>
      <xdr:colOff>647700</xdr:colOff>
      <xdr:row>38</xdr:row>
      <xdr:rowOff>1</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381000</xdr:colOff>
      <xdr:row>17</xdr:row>
      <xdr:rowOff>104775</xdr:rowOff>
    </xdr:from>
    <xdr:to>
      <xdr:col>9</xdr:col>
      <xdr:colOff>485775</xdr:colOff>
      <xdr:row>31</xdr:row>
      <xdr:rowOff>180975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161925</xdr:colOff>
      <xdr:row>19</xdr:row>
      <xdr:rowOff>19050</xdr:rowOff>
    </xdr:from>
    <xdr:to>
      <xdr:col>6</xdr:col>
      <xdr:colOff>514347</xdr:colOff>
      <xdr:row>19</xdr:row>
      <xdr:rowOff>180978</xdr:rowOff>
    </xdr:to>
    <xdr:sp macro="" textlink="">
      <xdr:nvSpPr>
        <xdr:cNvPr id="6" name="Accolade fermante 5"/>
        <xdr:cNvSpPr/>
      </xdr:nvSpPr>
      <xdr:spPr>
        <a:xfrm rot="16200000">
          <a:off x="8077197" y="2714628"/>
          <a:ext cx="161928" cy="1628772"/>
        </a:xfrm>
        <a:prstGeom prst="rightBrace">
          <a:avLst>
            <a:gd name="adj1" fmla="val 52777"/>
            <a:gd name="adj2" fmla="val 50709"/>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wsDr>
</file>

<file path=xl/drawings/drawing7.xml><?xml version="1.0" encoding="utf-8"?>
<c:userShapes xmlns:c="http://schemas.openxmlformats.org/drawingml/2006/chart">
  <cdr:relSizeAnchor xmlns:cdr="http://schemas.openxmlformats.org/drawingml/2006/chartDrawing">
    <cdr:from>
      <cdr:x>0.24167</cdr:x>
      <cdr:y>0</cdr:y>
    </cdr:from>
    <cdr:to>
      <cdr:x>0.59375</cdr:x>
      <cdr:y>0.125</cdr:y>
    </cdr:to>
    <cdr:sp macro="" textlink="">
      <cdr:nvSpPr>
        <cdr:cNvPr id="3" name="ZoneTexte 2"/>
        <cdr:cNvSpPr txBox="1"/>
      </cdr:nvSpPr>
      <cdr:spPr>
        <a:xfrm xmlns:a="http://schemas.openxmlformats.org/drawingml/2006/main">
          <a:off x="1104915" y="0"/>
          <a:ext cx="1609710" cy="34290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000" tIns="0" rIns="36000" bIns="0" rtlCol="0" anchor="ctr"/>
        <a:lstStyle xmlns:a="http://schemas.openxmlformats.org/drawingml/2006/main"/>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fr-FR" sz="1000" baseline="0">
              <a:effectLst/>
              <a:latin typeface="Times New Roman" panose="02020603050405020304" pitchFamily="18" charset="0"/>
              <a:ea typeface="+mn-ea"/>
              <a:cs typeface="Times New Roman" panose="02020603050405020304" pitchFamily="18" charset="0"/>
            </a:rPr>
            <a:t>Baby-boom générations </a:t>
          </a:r>
          <a:br>
            <a:rPr lang="fr-FR" sz="1000" baseline="0">
              <a:effectLst/>
              <a:latin typeface="Times New Roman" panose="02020603050405020304" pitchFamily="18" charset="0"/>
              <a:ea typeface="+mn-ea"/>
              <a:cs typeface="Times New Roman" panose="02020603050405020304" pitchFamily="18" charset="0"/>
            </a:rPr>
          </a:br>
          <a:r>
            <a:rPr lang="fr-FR" sz="1000" baseline="0">
              <a:effectLst/>
              <a:latin typeface="Times New Roman" panose="02020603050405020304" pitchFamily="18" charset="0"/>
              <a:ea typeface="+mn-ea"/>
              <a:cs typeface="Times New Roman" panose="02020603050405020304" pitchFamily="18" charset="0"/>
            </a:rPr>
            <a:t>1946 à 1972</a:t>
          </a:r>
          <a:endParaRPr lang="fr-FR" sz="1000">
            <a:effectLst/>
            <a:latin typeface="Times New Roman" panose="02020603050405020304" pitchFamily="18" charset="0"/>
            <a:cs typeface="Times New Roman" panose="02020603050405020304" pitchFamily="18"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9</xdr:col>
      <xdr:colOff>57150</xdr:colOff>
      <xdr:row>15</xdr:row>
      <xdr:rowOff>0</xdr:rowOff>
    </xdr:from>
    <xdr:to>
      <xdr:col>17</xdr:col>
      <xdr:colOff>285750</xdr:colOff>
      <xdr:row>29</xdr:row>
      <xdr:rowOff>76200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209550</xdr:colOff>
      <xdr:row>16</xdr:row>
      <xdr:rowOff>114300</xdr:rowOff>
    </xdr:from>
    <xdr:to>
      <xdr:col>12</xdr:col>
      <xdr:colOff>228600</xdr:colOff>
      <xdr:row>18</xdr:row>
      <xdr:rowOff>19051</xdr:rowOff>
    </xdr:to>
    <xdr:sp macro="" textlink="">
      <xdr:nvSpPr>
        <xdr:cNvPr id="9" name="ZoneTexte 8"/>
        <xdr:cNvSpPr txBox="1"/>
      </xdr:nvSpPr>
      <xdr:spPr>
        <a:xfrm>
          <a:off x="8734425" y="3209925"/>
          <a:ext cx="1104900"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ratio 20-59/60+</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0.09861</cdr:x>
      <cdr:y>0.47338</cdr:y>
    </cdr:from>
    <cdr:to>
      <cdr:x>0.34028</cdr:x>
      <cdr:y>0.57755</cdr:y>
    </cdr:to>
    <cdr:sp macro="" textlink="">
      <cdr:nvSpPr>
        <cdr:cNvPr id="2" name="ZoneTexte 4"/>
        <cdr:cNvSpPr txBox="1"/>
      </cdr:nvSpPr>
      <cdr:spPr>
        <a:xfrm xmlns:a="http://schemas.openxmlformats.org/drawingml/2006/main">
          <a:off x="450850" y="1298575"/>
          <a:ext cx="1104900" cy="2857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1100"/>
            <a:t>ratio 20-64/65+</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Taux%20normalis&#233;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20-%20Documentation/Chiffres%20cl&#233;s/Chiffres%20cl&#233;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Structure%20finance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 val="2013 11 - Taux normalisés"/>
    </sheetNames>
    <sheetDataSet>
      <sheetData sheetId="0"/>
      <sheetData sheetId="1">
        <row r="8">
          <cell r="C8">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30"/>
  <sheetViews>
    <sheetView workbookViewId="0">
      <selection activeCell="C22" sqref="C22"/>
    </sheetView>
  </sheetViews>
  <sheetFormatPr baseColWidth="10" defaultRowHeight="15"/>
  <cols>
    <col min="1" max="1" width="11.42578125" style="25"/>
    <col min="2" max="2" width="38.42578125" style="25" customWidth="1"/>
    <col min="3" max="79" width="6.85546875" style="27" customWidth="1"/>
    <col min="80" max="16384" width="11.42578125" style="25"/>
  </cols>
  <sheetData>
    <row r="1" spans="1:79" s="3" customFormat="1" ht="15.75">
      <c r="A1" s="29" t="s">
        <v>70</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row>
    <row r="2" spans="1:79" s="3" customFormat="1" ht="15.75">
      <c r="B2" s="2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row>
    <row r="3" spans="1:79" s="3" customFormat="1" ht="15.75" thickBot="1">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row>
    <row r="4" spans="1:79" s="3" customFormat="1" ht="15.75" thickBot="1">
      <c r="B4" s="80"/>
      <c r="C4" s="81">
        <v>1994</v>
      </c>
      <c r="D4" s="82">
        <v>1995</v>
      </c>
      <c r="E4" s="82">
        <v>1996</v>
      </c>
      <c r="F4" s="82">
        <v>1997</v>
      </c>
      <c r="G4" s="82">
        <v>1998</v>
      </c>
      <c r="H4" s="82">
        <v>1999</v>
      </c>
      <c r="I4" s="82">
        <v>2000</v>
      </c>
      <c r="J4" s="82">
        <v>2001</v>
      </c>
      <c r="K4" s="82">
        <v>2002</v>
      </c>
      <c r="L4" s="82">
        <v>2003</v>
      </c>
      <c r="M4" s="82">
        <v>2004</v>
      </c>
      <c r="N4" s="82">
        <v>2005</v>
      </c>
      <c r="O4" s="82">
        <v>2006</v>
      </c>
      <c r="P4" s="83">
        <v>2007</v>
      </c>
      <c r="Q4" s="83">
        <v>2008</v>
      </c>
      <c r="R4" s="83">
        <v>2009</v>
      </c>
      <c r="S4" s="83">
        <v>2010</v>
      </c>
      <c r="T4" s="83">
        <v>2011</v>
      </c>
      <c r="U4" s="83">
        <v>2012</v>
      </c>
      <c r="V4" s="83">
        <v>2013</v>
      </c>
      <c r="W4" s="83">
        <v>2014</v>
      </c>
      <c r="X4" s="83">
        <v>2015</v>
      </c>
      <c r="Y4" s="83">
        <v>2016</v>
      </c>
      <c r="Z4" s="83">
        <v>2017</v>
      </c>
      <c r="AA4" s="83">
        <v>2018</v>
      </c>
      <c r="AB4" s="83">
        <v>2019</v>
      </c>
      <c r="AC4" s="83">
        <v>2020</v>
      </c>
      <c r="AD4" s="83">
        <v>2021</v>
      </c>
      <c r="AE4" s="83">
        <v>2022</v>
      </c>
      <c r="AF4" s="83">
        <v>2023</v>
      </c>
      <c r="AG4" s="83">
        <v>2024</v>
      </c>
      <c r="AH4" s="83">
        <v>2025</v>
      </c>
      <c r="AI4" s="83">
        <v>2026</v>
      </c>
      <c r="AJ4" s="83">
        <v>2027</v>
      </c>
      <c r="AK4" s="83">
        <v>2028</v>
      </c>
      <c r="AL4" s="83">
        <v>2029</v>
      </c>
      <c r="AM4" s="83">
        <v>2030</v>
      </c>
      <c r="AN4" s="83">
        <v>2031</v>
      </c>
      <c r="AO4" s="83">
        <v>2032</v>
      </c>
      <c r="AP4" s="83">
        <v>2033</v>
      </c>
      <c r="AQ4" s="83">
        <v>2034</v>
      </c>
      <c r="AR4" s="83">
        <v>2035</v>
      </c>
      <c r="AS4" s="83">
        <v>2036</v>
      </c>
      <c r="AT4" s="83">
        <v>2037</v>
      </c>
      <c r="AU4" s="83">
        <v>2038</v>
      </c>
      <c r="AV4" s="83">
        <v>2039</v>
      </c>
      <c r="AW4" s="83">
        <v>2040</v>
      </c>
      <c r="AX4" s="83">
        <v>2041</v>
      </c>
      <c r="AY4" s="83">
        <v>2042</v>
      </c>
      <c r="AZ4" s="83">
        <v>2043</v>
      </c>
      <c r="BA4" s="83">
        <v>2044</v>
      </c>
      <c r="BB4" s="83">
        <v>2045</v>
      </c>
      <c r="BC4" s="83">
        <v>2046</v>
      </c>
      <c r="BD4" s="83">
        <v>2047</v>
      </c>
      <c r="BE4" s="83">
        <v>2048</v>
      </c>
      <c r="BF4" s="83">
        <v>2049</v>
      </c>
      <c r="BG4" s="83">
        <v>2050</v>
      </c>
      <c r="BH4" s="83">
        <v>2051</v>
      </c>
      <c r="BI4" s="83">
        <v>2052</v>
      </c>
      <c r="BJ4" s="83">
        <v>2053</v>
      </c>
      <c r="BK4" s="83">
        <v>2054</v>
      </c>
      <c r="BL4" s="83">
        <v>2055</v>
      </c>
      <c r="BM4" s="83">
        <v>2056</v>
      </c>
      <c r="BN4" s="83">
        <v>2057</v>
      </c>
      <c r="BO4" s="83">
        <v>2058</v>
      </c>
      <c r="BP4" s="83">
        <v>2059</v>
      </c>
      <c r="BQ4" s="83">
        <v>2060</v>
      </c>
      <c r="BR4" s="83">
        <v>2061</v>
      </c>
      <c r="BS4" s="83">
        <v>2062</v>
      </c>
      <c r="BT4" s="83">
        <v>2063</v>
      </c>
      <c r="BU4" s="83">
        <v>2064</v>
      </c>
      <c r="BV4" s="83">
        <v>2065</v>
      </c>
      <c r="BW4" s="83">
        <v>2066</v>
      </c>
      <c r="BX4" s="83">
        <v>2067</v>
      </c>
      <c r="BY4" s="83">
        <v>2068</v>
      </c>
      <c r="BZ4" s="83">
        <v>2069</v>
      </c>
      <c r="CA4" s="84">
        <v>2070</v>
      </c>
    </row>
    <row r="5" spans="1:79" s="3" customFormat="1">
      <c r="B5" s="85" t="s">
        <v>71</v>
      </c>
      <c r="C5" s="86"/>
      <c r="D5" s="87"/>
      <c r="E5" s="87"/>
      <c r="F5" s="87"/>
      <c r="G5" s="87"/>
      <c r="H5" s="87"/>
      <c r="I5" s="87"/>
      <c r="J5" s="87"/>
      <c r="K5" s="87"/>
      <c r="L5" s="87"/>
      <c r="M5" s="87"/>
      <c r="N5" s="87"/>
      <c r="O5" s="87"/>
      <c r="P5" s="87"/>
      <c r="Q5" s="87"/>
      <c r="R5" s="87"/>
      <c r="S5" s="87"/>
      <c r="T5" s="87"/>
      <c r="U5" s="87"/>
      <c r="V5" s="87">
        <v>1.9888999999999999</v>
      </c>
      <c r="W5" s="87">
        <v>2.0023</v>
      </c>
      <c r="X5" s="87">
        <v>1.9614</v>
      </c>
      <c r="Y5" s="87">
        <v>1.95</v>
      </c>
      <c r="Z5" s="87">
        <v>1.95</v>
      </c>
      <c r="AA5" s="87">
        <v>1.95</v>
      </c>
      <c r="AB5" s="87">
        <v>1.95</v>
      </c>
      <c r="AC5" s="87">
        <v>1.95</v>
      </c>
      <c r="AD5" s="87">
        <v>1.95</v>
      </c>
      <c r="AE5" s="87">
        <v>1.95</v>
      </c>
      <c r="AF5" s="87">
        <v>1.95</v>
      </c>
      <c r="AG5" s="87">
        <v>1.95</v>
      </c>
      <c r="AH5" s="87">
        <v>1.95</v>
      </c>
      <c r="AI5" s="87">
        <v>1.95</v>
      </c>
      <c r="AJ5" s="87">
        <v>1.95</v>
      </c>
      <c r="AK5" s="87">
        <v>1.95</v>
      </c>
      <c r="AL5" s="87">
        <v>1.95</v>
      </c>
      <c r="AM5" s="87">
        <v>1.95</v>
      </c>
      <c r="AN5" s="87">
        <v>1.95</v>
      </c>
      <c r="AO5" s="87">
        <v>1.95</v>
      </c>
      <c r="AP5" s="87">
        <v>1.95</v>
      </c>
      <c r="AQ5" s="87">
        <v>1.95</v>
      </c>
      <c r="AR5" s="87">
        <v>1.95</v>
      </c>
      <c r="AS5" s="87">
        <v>1.95</v>
      </c>
      <c r="AT5" s="87">
        <v>1.95</v>
      </c>
      <c r="AU5" s="87">
        <v>1.95</v>
      </c>
      <c r="AV5" s="87">
        <v>1.95</v>
      </c>
      <c r="AW5" s="87">
        <v>1.95</v>
      </c>
      <c r="AX5" s="87">
        <v>1.95</v>
      </c>
      <c r="AY5" s="87">
        <v>1.95</v>
      </c>
      <c r="AZ5" s="87">
        <v>1.95</v>
      </c>
      <c r="BA5" s="87">
        <v>1.95</v>
      </c>
      <c r="BB5" s="87">
        <v>1.95</v>
      </c>
      <c r="BC5" s="87">
        <v>1.95</v>
      </c>
      <c r="BD5" s="87">
        <v>1.95</v>
      </c>
      <c r="BE5" s="87">
        <v>1.95</v>
      </c>
      <c r="BF5" s="87">
        <v>1.95</v>
      </c>
      <c r="BG5" s="87">
        <v>1.95</v>
      </c>
      <c r="BH5" s="87">
        <v>1.95</v>
      </c>
      <c r="BI5" s="87">
        <v>1.95</v>
      </c>
      <c r="BJ5" s="87">
        <v>1.95</v>
      </c>
      <c r="BK5" s="87">
        <v>1.95</v>
      </c>
      <c r="BL5" s="87">
        <v>1.95</v>
      </c>
      <c r="BM5" s="87">
        <v>1.95</v>
      </c>
      <c r="BN5" s="87">
        <v>1.95</v>
      </c>
      <c r="BO5" s="87">
        <v>1.95</v>
      </c>
      <c r="BP5" s="87">
        <v>1.95</v>
      </c>
      <c r="BQ5" s="87">
        <v>1.95</v>
      </c>
      <c r="BR5" s="87">
        <v>1.95</v>
      </c>
      <c r="BS5" s="87">
        <v>1.95</v>
      </c>
      <c r="BT5" s="87">
        <v>1.95</v>
      </c>
      <c r="BU5" s="87">
        <v>1.95</v>
      </c>
      <c r="BV5" s="87">
        <v>1.95</v>
      </c>
      <c r="BW5" s="87">
        <v>1.95</v>
      </c>
      <c r="BX5" s="87">
        <v>1.95</v>
      </c>
      <c r="BY5" s="87">
        <v>1.95</v>
      </c>
      <c r="BZ5" s="87">
        <v>1.95</v>
      </c>
      <c r="CA5" s="88">
        <v>1.95</v>
      </c>
    </row>
    <row r="6" spans="1:79" s="3" customFormat="1">
      <c r="B6" s="89" t="s">
        <v>72</v>
      </c>
      <c r="C6" s="90"/>
      <c r="D6" s="91"/>
      <c r="E6" s="91"/>
      <c r="F6" s="91"/>
      <c r="G6" s="91"/>
      <c r="H6" s="91"/>
      <c r="I6" s="91"/>
      <c r="J6" s="91"/>
      <c r="K6" s="91"/>
      <c r="L6" s="91"/>
      <c r="M6" s="91"/>
      <c r="N6" s="91"/>
      <c r="O6" s="91"/>
      <c r="P6" s="91"/>
      <c r="Q6" s="91"/>
      <c r="R6" s="91"/>
      <c r="S6" s="91"/>
      <c r="T6" s="91"/>
      <c r="U6" s="91"/>
      <c r="V6" s="91">
        <v>1.9888999999999999</v>
      </c>
      <c r="W6" s="91">
        <v>2.0023</v>
      </c>
      <c r="X6" s="91">
        <v>1.9614</v>
      </c>
      <c r="Y6" s="91">
        <v>1.9288000000000001</v>
      </c>
      <c r="Z6" s="91">
        <v>1.8968</v>
      </c>
      <c r="AA6" s="91">
        <v>1.8643000000000001</v>
      </c>
      <c r="AB6" s="91">
        <v>1.8327</v>
      </c>
      <c r="AC6" s="91">
        <v>1.8</v>
      </c>
      <c r="AD6" s="91">
        <v>1.8</v>
      </c>
      <c r="AE6" s="91">
        <v>1.8</v>
      </c>
      <c r="AF6" s="91">
        <v>1.8</v>
      </c>
      <c r="AG6" s="91">
        <v>1.8</v>
      </c>
      <c r="AH6" s="91">
        <v>1.8</v>
      </c>
      <c r="AI6" s="91">
        <v>1.8</v>
      </c>
      <c r="AJ6" s="91">
        <v>1.8</v>
      </c>
      <c r="AK6" s="91">
        <v>1.8</v>
      </c>
      <c r="AL6" s="91">
        <v>1.8</v>
      </c>
      <c r="AM6" s="91">
        <v>1.8</v>
      </c>
      <c r="AN6" s="91">
        <v>1.8</v>
      </c>
      <c r="AO6" s="91">
        <v>1.8</v>
      </c>
      <c r="AP6" s="91">
        <v>1.8</v>
      </c>
      <c r="AQ6" s="91">
        <v>1.8</v>
      </c>
      <c r="AR6" s="91">
        <v>1.8</v>
      </c>
      <c r="AS6" s="91">
        <v>1.8</v>
      </c>
      <c r="AT6" s="91">
        <v>1.8</v>
      </c>
      <c r="AU6" s="91">
        <v>1.8</v>
      </c>
      <c r="AV6" s="91">
        <v>1.8</v>
      </c>
      <c r="AW6" s="91">
        <v>1.8</v>
      </c>
      <c r="AX6" s="91">
        <v>1.8</v>
      </c>
      <c r="AY6" s="91">
        <v>1.8</v>
      </c>
      <c r="AZ6" s="91">
        <v>1.8</v>
      </c>
      <c r="BA6" s="91">
        <v>1.8</v>
      </c>
      <c r="BB6" s="91">
        <v>1.8</v>
      </c>
      <c r="BC6" s="91">
        <v>1.8</v>
      </c>
      <c r="BD6" s="91">
        <v>1.8</v>
      </c>
      <c r="BE6" s="91">
        <v>1.8</v>
      </c>
      <c r="BF6" s="91">
        <v>1.8</v>
      </c>
      <c r="BG6" s="91">
        <v>1.8</v>
      </c>
      <c r="BH6" s="91">
        <v>1.8</v>
      </c>
      <c r="BI6" s="91">
        <v>1.8</v>
      </c>
      <c r="BJ6" s="91">
        <v>1.8</v>
      </c>
      <c r="BK6" s="91">
        <v>1.8</v>
      </c>
      <c r="BL6" s="91">
        <v>1.8</v>
      </c>
      <c r="BM6" s="91">
        <v>1.8</v>
      </c>
      <c r="BN6" s="91">
        <v>1.8</v>
      </c>
      <c r="BO6" s="91">
        <v>1.8</v>
      </c>
      <c r="BP6" s="91">
        <v>1.8</v>
      </c>
      <c r="BQ6" s="91">
        <v>1.8</v>
      </c>
      <c r="BR6" s="91">
        <v>1.8</v>
      </c>
      <c r="BS6" s="91">
        <v>1.8</v>
      </c>
      <c r="BT6" s="91">
        <v>1.8</v>
      </c>
      <c r="BU6" s="91">
        <v>1.8</v>
      </c>
      <c r="BV6" s="91">
        <v>1.8</v>
      </c>
      <c r="BW6" s="91">
        <v>1.8</v>
      </c>
      <c r="BX6" s="91">
        <v>1.8</v>
      </c>
      <c r="BY6" s="91">
        <v>1.8</v>
      </c>
      <c r="BZ6" s="91">
        <v>1.8</v>
      </c>
      <c r="CA6" s="92">
        <v>1.8</v>
      </c>
    </row>
    <row r="7" spans="1:79" s="3" customFormat="1">
      <c r="B7" s="89" t="s">
        <v>73</v>
      </c>
      <c r="C7" s="90"/>
      <c r="D7" s="91"/>
      <c r="E7" s="91"/>
      <c r="F7" s="91"/>
      <c r="G7" s="91"/>
      <c r="H7" s="91"/>
      <c r="I7" s="91"/>
      <c r="J7" s="91"/>
      <c r="K7" s="91"/>
      <c r="L7" s="91"/>
      <c r="M7" s="91"/>
      <c r="N7" s="91"/>
      <c r="O7" s="91"/>
      <c r="P7" s="91"/>
      <c r="Q7" s="91"/>
      <c r="R7" s="91"/>
      <c r="S7" s="91"/>
      <c r="T7" s="91"/>
      <c r="U7" s="91"/>
      <c r="V7" s="91">
        <v>1.9888999999999999</v>
      </c>
      <c r="W7" s="91">
        <v>2.0023</v>
      </c>
      <c r="X7" s="91">
        <v>1.9614</v>
      </c>
      <c r="Y7" s="91">
        <v>1.9712000000000001</v>
      </c>
      <c r="Z7" s="91">
        <v>2.0032000000000001</v>
      </c>
      <c r="AA7" s="91">
        <v>2.0356999999999998</v>
      </c>
      <c r="AB7" s="91">
        <v>2.0672999999999999</v>
      </c>
      <c r="AC7" s="91">
        <v>2.1</v>
      </c>
      <c r="AD7" s="91">
        <v>2.1</v>
      </c>
      <c r="AE7" s="91">
        <v>2.1</v>
      </c>
      <c r="AF7" s="91">
        <v>2.1</v>
      </c>
      <c r="AG7" s="91">
        <v>2.1</v>
      </c>
      <c r="AH7" s="91">
        <v>2.1</v>
      </c>
      <c r="AI7" s="91">
        <v>2.1</v>
      </c>
      <c r="AJ7" s="91">
        <v>2.1</v>
      </c>
      <c r="AK7" s="91">
        <v>2.1</v>
      </c>
      <c r="AL7" s="91">
        <v>2.1</v>
      </c>
      <c r="AM7" s="91">
        <v>2.1</v>
      </c>
      <c r="AN7" s="91">
        <v>2.1</v>
      </c>
      <c r="AO7" s="91">
        <v>2.1</v>
      </c>
      <c r="AP7" s="91">
        <v>2.1</v>
      </c>
      <c r="AQ7" s="91">
        <v>2.1</v>
      </c>
      <c r="AR7" s="91">
        <v>2.1</v>
      </c>
      <c r="AS7" s="91">
        <v>2.1</v>
      </c>
      <c r="AT7" s="91">
        <v>2.1</v>
      </c>
      <c r="AU7" s="91">
        <v>2.1</v>
      </c>
      <c r="AV7" s="91">
        <v>2.1</v>
      </c>
      <c r="AW7" s="91">
        <v>2.1</v>
      </c>
      <c r="AX7" s="91">
        <v>2.1</v>
      </c>
      <c r="AY7" s="91">
        <v>2.1</v>
      </c>
      <c r="AZ7" s="91">
        <v>2.1</v>
      </c>
      <c r="BA7" s="91">
        <v>2.1</v>
      </c>
      <c r="BB7" s="91">
        <v>2.1</v>
      </c>
      <c r="BC7" s="91">
        <v>2.1</v>
      </c>
      <c r="BD7" s="91">
        <v>2.1</v>
      </c>
      <c r="BE7" s="91">
        <v>2.1</v>
      </c>
      <c r="BF7" s="91">
        <v>2.1</v>
      </c>
      <c r="BG7" s="91">
        <v>2.1</v>
      </c>
      <c r="BH7" s="91">
        <v>2.1</v>
      </c>
      <c r="BI7" s="91">
        <v>2.1</v>
      </c>
      <c r="BJ7" s="91">
        <v>2.1</v>
      </c>
      <c r="BK7" s="91">
        <v>2.1</v>
      </c>
      <c r="BL7" s="91">
        <v>2.1</v>
      </c>
      <c r="BM7" s="91">
        <v>2.1</v>
      </c>
      <c r="BN7" s="91">
        <v>2.1</v>
      </c>
      <c r="BO7" s="91">
        <v>2.1</v>
      </c>
      <c r="BP7" s="91">
        <v>2.1</v>
      </c>
      <c r="BQ7" s="91">
        <v>2.1</v>
      </c>
      <c r="BR7" s="91">
        <v>2.1</v>
      </c>
      <c r="BS7" s="91">
        <v>2.1</v>
      </c>
      <c r="BT7" s="91">
        <v>2.1</v>
      </c>
      <c r="BU7" s="91">
        <v>2.1</v>
      </c>
      <c r="BV7" s="91">
        <v>2.1</v>
      </c>
      <c r="BW7" s="91">
        <v>2.1</v>
      </c>
      <c r="BX7" s="91">
        <v>2.1</v>
      </c>
      <c r="BY7" s="91">
        <v>2.1</v>
      </c>
      <c r="BZ7" s="91">
        <v>2.1</v>
      </c>
      <c r="CA7" s="92">
        <v>2.1</v>
      </c>
    </row>
    <row r="8" spans="1:79" s="3" customFormat="1">
      <c r="B8" s="89" t="s">
        <v>74</v>
      </c>
      <c r="C8" s="90">
        <v>1.6830000000000001</v>
      </c>
      <c r="D8" s="91">
        <v>1.73</v>
      </c>
      <c r="E8" s="91">
        <v>1.75</v>
      </c>
      <c r="F8" s="91">
        <v>1.7450000000000001</v>
      </c>
      <c r="G8" s="91">
        <v>1.7790000000000001</v>
      </c>
      <c r="H8" s="91">
        <v>1.8080000000000001</v>
      </c>
      <c r="I8" s="91">
        <v>1.893</v>
      </c>
      <c r="J8" s="91">
        <v>1.895</v>
      </c>
      <c r="K8" s="91">
        <v>1.881</v>
      </c>
      <c r="L8" s="91">
        <v>1.891</v>
      </c>
      <c r="M8" s="91">
        <v>1.915</v>
      </c>
      <c r="N8" s="91">
        <v>1.9380000000000002</v>
      </c>
      <c r="O8" s="91">
        <v>1.9969999999999999</v>
      </c>
      <c r="P8" s="91">
        <v>1.9769999999999999</v>
      </c>
      <c r="Q8" s="91">
        <v>2.0069999999999997</v>
      </c>
      <c r="R8" s="91">
        <v>2.004</v>
      </c>
      <c r="S8" s="91">
        <v>2.0289999999999999</v>
      </c>
      <c r="T8" s="91">
        <v>2.0099999999999998</v>
      </c>
      <c r="U8" s="91">
        <v>2.008</v>
      </c>
      <c r="V8" s="91">
        <v>1.9880000000000002</v>
      </c>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2"/>
    </row>
    <row r="9" spans="1:79" s="3" customFormat="1" ht="15.75" thickBot="1">
      <c r="B9" s="93" t="s">
        <v>75</v>
      </c>
      <c r="C9" s="94"/>
      <c r="D9" s="95"/>
      <c r="E9" s="95"/>
      <c r="F9" s="95"/>
      <c r="G9" s="95"/>
      <c r="H9" s="95"/>
      <c r="I9" s="95"/>
      <c r="J9" s="95"/>
      <c r="K9" s="95"/>
      <c r="L9" s="95"/>
      <c r="M9" s="95"/>
      <c r="N9" s="95"/>
      <c r="O9" s="95"/>
      <c r="P9" s="95"/>
      <c r="Q9" s="95"/>
      <c r="R9" s="95"/>
      <c r="S9" s="95"/>
      <c r="T9" s="95"/>
      <c r="U9" s="95"/>
      <c r="V9" s="95">
        <v>1.9880000000000002</v>
      </c>
      <c r="W9" s="95">
        <v>1.9990000000000001</v>
      </c>
      <c r="X9" s="95">
        <v>1.9550000000000001</v>
      </c>
      <c r="Y9" s="95">
        <v>1.925</v>
      </c>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6"/>
    </row>
    <row r="11" spans="1:79">
      <c r="B11" s="97"/>
    </row>
    <row r="12" spans="1:79">
      <c r="B12" s="98"/>
    </row>
    <row r="16" spans="1:79">
      <c r="B16" s="524"/>
    </row>
    <row r="17" spans="2:22">
      <c r="B17" s="524"/>
    </row>
    <row r="18" spans="2:22">
      <c r="B18" s="525"/>
    </row>
    <row r="19" spans="2:22">
      <c r="B19" s="130"/>
    </row>
    <row r="20" spans="2:22">
      <c r="B20" s="163"/>
    </row>
    <row r="21" spans="2:22">
      <c r="B21" s="163"/>
    </row>
    <row r="22" spans="2:22">
      <c r="B22" s="163"/>
    </row>
    <row r="23" spans="2:22">
      <c r="B23" s="3"/>
    </row>
    <row r="30" spans="2:22">
      <c r="C30" s="99"/>
      <c r="D30" s="99"/>
      <c r="E30" s="99"/>
      <c r="F30" s="99"/>
      <c r="G30" s="99"/>
      <c r="H30" s="99"/>
      <c r="I30" s="99"/>
      <c r="J30" s="99"/>
      <c r="K30" s="99"/>
      <c r="L30" s="99"/>
      <c r="M30" s="99"/>
      <c r="N30" s="99"/>
      <c r="O30" s="99"/>
      <c r="P30" s="99"/>
      <c r="Q30" s="99"/>
      <c r="R30" s="99"/>
      <c r="S30" s="99"/>
      <c r="T30" s="99"/>
      <c r="U30" s="99"/>
      <c r="V30" s="99"/>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7"/>
  <sheetViews>
    <sheetView workbookViewId="0">
      <selection activeCell="C22" sqref="C22"/>
    </sheetView>
  </sheetViews>
  <sheetFormatPr baseColWidth="10" defaultRowHeight="15"/>
  <cols>
    <col min="1" max="1" width="11.42578125" style="163"/>
    <col min="2" max="2" width="38.42578125" style="163" customWidth="1"/>
    <col min="3" max="88" width="6.85546875" style="164" customWidth="1"/>
    <col min="89" max="16384" width="11.42578125" style="163"/>
  </cols>
  <sheetData>
    <row r="1" spans="1:90" ht="15.75">
      <c r="A1" s="162" t="s">
        <v>160</v>
      </c>
      <c r="E1" s="33"/>
      <c r="F1" s="33"/>
      <c r="G1" s="33"/>
    </row>
    <row r="2" spans="1:90" s="169" customFormat="1" ht="15.75">
      <c r="A2" s="165"/>
      <c r="B2" s="166"/>
      <c r="C2" s="167"/>
      <c r="D2" s="167"/>
      <c r="E2" s="167"/>
      <c r="F2" s="167"/>
      <c r="G2" s="167"/>
      <c r="H2" s="167"/>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68"/>
      <c r="CF2" s="168"/>
      <c r="CG2" s="168"/>
      <c r="CH2" s="168"/>
      <c r="CI2" s="168"/>
      <c r="CJ2" s="168"/>
    </row>
    <row r="3" spans="1:90" ht="15.75" thickBot="1"/>
    <row r="4" spans="1:90" ht="15.75" thickBot="1">
      <c r="B4" s="170"/>
      <c r="C4" s="171">
        <v>1975</v>
      </c>
      <c r="D4" s="172">
        <v>1976</v>
      </c>
      <c r="E4" s="172">
        <v>1977</v>
      </c>
      <c r="F4" s="172">
        <v>1978</v>
      </c>
      <c r="G4" s="172">
        <v>1979</v>
      </c>
      <c r="H4" s="172">
        <v>1980</v>
      </c>
      <c r="I4" s="172">
        <v>1981</v>
      </c>
      <c r="J4" s="172">
        <v>1982</v>
      </c>
      <c r="K4" s="172">
        <v>1983</v>
      </c>
      <c r="L4" s="172">
        <v>1984</v>
      </c>
      <c r="M4" s="172">
        <v>1985</v>
      </c>
      <c r="N4" s="172">
        <v>1986</v>
      </c>
      <c r="O4" s="172">
        <v>1987</v>
      </c>
      <c r="P4" s="173">
        <v>1988</v>
      </c>
      <c r="Q4" s="173">
        <v>1989</v>
      </c>
      <c r="R4" s="173">
        <v>1990</v>
      </c>
      <c r="S4" s="173">
        <v>1991</v>
      </c>
      <c r="T4" s="173">
        <v>1992</v>
      </c>
      <c r="U4" s="173">
        <v>1993</v>
      </c>
      <c r="V4" s="173">
        <v>1994</v>
      </c>
      <c r="W4" s="173">
        <v>1995</v>
      </c>
      <c r="X4" s="173">
        <v>1996</v>
      </c>
      <c r="Y4" s="173">
        <v>1997</v>
      </c>
      <c r="Z4" s="173">
        <v>1998</v>
      </c>
      <c r="AA4" s="173">
        <v>1999</v>
      </c>
      <c r="AB4" s="173">
        <v>2000</v>
      </c>
      <c r="AC4" s="173">
        <v>2001</v>
      </c>
      <c r="AD4" s="173">
        <v>2002</v>
      </c>
      <c r="AE4" s="173">
        <v>2003</v>
      </c>
      <c r="AF4" s="173">
        <v>2004</v>
      </c>
      <c r="AG4" s="173">
        <v>2005</v>
      </c>
      <c r="AH4" s="173">
        <v>2006</v>
      </c>
      <c r="AI4" s="173">
        <v>2007</v>
      </c>
      <c r="AJ4" s="173">
        <v>2008</v>
      </c>
      <c r="AK4" s="173">
        <v>2009</v>
      </c>
      <c r="AL4" s="173">
        <v>2010</v>
      </c>
      <c r="AM4" s="173">
        <v>2011</v>
      </c>
      <c r="AN4" s="173">
        <v>2012</v>
      </c>
      <c r="AO4" s="173">
        <v>2013</v>
      </c>
      <c r="AP4" s="173">
        <v>2014</v>
      </c>
      <c r="AQ4" s="173">
        <v>2015</v>
      </c>
      <c r="AR4" s="173">
        <v>2016</v>
      </c>
      <c r="AS4" s="173">
        <v>2017</v>
      </c>
      <c r="AT4" s="173">
        <v>2018</v>
      </c>
      <c r="AU4" s="173">
        <v>2019</v>
      </c>
      <c r="AV4" s="173">
        <v>2020</v>
      </c>
      <c r="AW4" s="173">
        <v>2021</v>
      </c>
      <c r="AX4" s="173">
        <v>2022</v>
      </c>
      <c r="AY4" s="173">
        <v>2023</v>
      </c>
      <c r="AZ4" s="173">
        <v>2024</v>
      </c>
      <c r="BA4" s="173">
        <v>2025</v>
      </c>
      <c r="BB4" s="173">
        <v>2026</v>
      </c>
      <c r="BC4" s="173">
        <v>2027</v>
      </c>
      <c r="BD4" s="173">
        <v>2028</v>
      </c>
      <c r="BE4" s="173">
        <v>2029</v>
      </c>
      <c r="BF4" s="173">
        <v>2030</v>
      </c>
      <c r="BG4" s="173">
        <v>2031</v>
      </c>
      <c r="BH4" s="173">
        <v>2032</v>
      </c>
      <c r="BI4" s="173">
        <v>2033</v>
      </c>
      <c r="BJ4" s="173">
        <v>2034</v>
      </c>
      <c r="BK4" s="173">
        <v>2035</v>
      </c>
      <c r="BL4" s="173">
        <v>2036</v>
      </c>
      <c r="BM4" s="173">
        <v>2037</v>
      </c>
      <c r="BN4" s="173">
        <v>2038</v>
      </c>
      <c r="BO4" s="173">
        <v>2039</v>
      </c>
      <c r="BP4" s="173">
        <v>2040</v>
      </c>
      <c r="BQ4" s="174">
        <v>2041</v>
      </c>
      <c r="BR4" s="175">
        <v>2042</v>
      </c>
      <c r="BS4" s="173">
        <v>2043</v>
      </c>
      <c r="BT4" s="173">
        <v>2044</v>
      </c>
      <c r="BU4" s="173">
        <v>2045</v>
      </c>
      <c r="BV4" s="173">
        <v>2046</v>
      </c>
      <c r="BW4" s="173">
        <v>2047</v>
      </c>
      <c r="BX4" s="173">
        <v>2048</v>
      </c>
      <c r="BY4" s="173">
        <v>2049</v>
      </c>
      <c r="BZ4" s="173">
        <v>2050</v>
      </c>
      <c r="CA4" s="173">
        <v>2051</v>
      </c>
      <c r="CB4" s="173">
        <v>2052</v>
      </c>
      <c r="CC4" s="173">
        <v>2053</v>
      </c>
      <c r="CD4" s="173">
        <v>2054</v>
      </c>
      <c r="CE4" s="173">
        <v>2055</v>
      </c>
      <c r="CF4" s="173">
        <v>2056</v>
      </c>
      <c r="CG4" s="173">
        <v>2057</v>
      </c>
      <c r="CH4" s="173">
        <v>2058</v>
      </c>
      <c r="CI4" s="173">
        <v>2059</v>
      </c>
      <c r="CJ4" s="176">
        <v>2060</v>
      </c>
    </row>
    <row r="5" spans="1:90" s="177" customFormat="1">
      <c r="B5" s="178" t="s">
        <v>155</v>
      </c>
      <c r="C5" s="179">
        <v>3.3</v>
      </c>
      <c r="D5" s="180">
        <v>3.6</v>
      </c>
      <c r="E5" s="180">
        <v>4.0999999999999996</v>
      </c>
      <c r="F5" s="180">
        <v>4.3</v>
      </c>
      <c r="G5" s="180">
        <v>4.8</v>
      </c>
      <c r="H5" s="180">
        <v>5.0999999999999996</v>
      </c>
      <c r="I5" s="180">
        <v>6</v>
      </c>
      <c r="J5" s="180">
        <v>6.6</v>
      </c>
      <c r="K5" s="180">
        <v>6.9</v>
      </c>
      <c r="L5" s="180">
        <v>8</v>
      </c>
      <c r="M5" s="180">
        <v>8.5</v>
      </c>
      <c r="N5" s="180">
        <v>8.6</v>
      </c>
      <c r="O5" s="180">
        <v>8.6999999999999993</v>
      </c>
      <c r="P5" s="180">
        <v>8.4</v>
      </c>
      <c r="Q5" s="180">
        <v>7.8</v>
      </c>
      <c r="R5" s="180">
        <v>7.6</v>
      </c>
      <c r="S5" s="180">
        <v>7.8</v>
      </c>
      <c r="T5" s="180">
        <v>8.6</v>
      </c>
      <c r="U5" s="180">
        <v>9.6</v>
      </c>
      <c r="V5" s="180">
        <v>10.199999999999999</v>
      </c>
      <c r="W5" s="180">
        <v>9.6</v>
      </c>
      <c r="X5" s="180">
        <v>10.1</v>
      </c>
      <c r="Y5" s="180">
        <v>10.3</v>
      </c>
      <c r="Z5" s="180">
        <v>9.9</v>
      </c>
      <c r="AA5" s="180">
        <v>9.6</v>
      </c>
      <c r="AB5" s="180">
        <v>8.1</v>
      </c>
      <c r="AC5" s="180">
        <v>7.4</v>
      </c>
      <c r="AD5" s="180">
        <v>7.5</v>
      </c>
      <c r="AE5" s="180">
        <v>8.1</v>
      </c>
      <c r="AF5" s="180">
        <v>8.5</v>
      </c>
      <c r="AG5" s="180">
        <v>8.5</v>
      </c>
      <c r="AH5" s="180">
        <v>8.4</v>
      </c>
      <c r="AI5" s="180">
        <v>7.7</v>
      </c>
      <c r="AJ5" s="180">
        <v>7.1</v>
      </c>
      <c r="AK5" s="180">
        <v>8.6999999999999993</v>
      </c>
      <c r="AL5" s="180">
        <v>8.9</v>
      </c>
      <c r="AM5" s="180">
        <v>8.8000000000000007</v>
      </c>
      <c r="AN5" s="180">
        <v>9.4</v>
      </c>
      <c r="AO5" s="180">
        <v>9.9</v>
      </c>
      <c r="AP5" s="180">
        <v>9.9</v>
      </c>
      <c r="AQ5" s="180">
        <v>10</v>
      </c>
      <c r="AR5" s="181">
        <v>9.75</v>
      </c>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c r="BY5" s="181"/>
      <c r="BZ5" s="181"/>
      <c r="CA5" s="181"/>
      <c r="CB5" s="181"/>
      <c r="CC5" s="181"/>
      <c r="CD5" s="181"/>
      <c r="CE5" s="181"/>
      <c r="CF5" s="181"/>
      <c r="CG5" s="181"/>
      <c r="CH5" s="181"/>
      <c r="CI5" s="181"/>
      <c r="CJ5" s="182"/>
    </row>
    <row r="6" spans="1:90" s="177" customFormat="1">
      <c r="B6" s="183" t="s">
        <v>156</v>
      </c>
      <c r="C6" s="184"/>
      <c r="D6" s="185"/>
      <c r="E6" s="185"/>
      <c r="F6" s="185"/>
      <c r="G6" s="185"/>
      <c r="H6" s="185"/>
      <c r="I6" s="185"/>
      <c r="J6" s="185"/>
      <c r="K6" s="185"/>
      <c r="L6" s="185"/>
      <c r="M6" s="185"/>
      <c r="N6" s="185"/>
      <c r="O6" s="185"/>
      <c r="P6" s="185"/>
      <c r="Q6" s="185"/>
      <c r="R6" s="185"/>
      <c r="S6" s="185"/>
      <c r="T6" s="185"/>
      <c r="U6" s="185"/>
      <c r="V6" s="185"/>
      <c r="W6" s="185"/>
      <c r="X6" s="185">
        <v>10.525</v>
      </c>
      <c r="Y6" s="185">
        <v>10.674999999999999</v>
      </c>
      <c r="Z6" s="185">
        <v>10.275</v>
      </c>
      <c r="AA6" s="185">
        <v>9.9749999999999996</v>
      </c>
      <c r="AB6" s="185">
        <v>8.5749999999999993</v>
      </c>
      <c r="AC6" s="185">
        <v>7.8000000000000007</v>
      </c>
      <c r="AD6" s="185">
        <v>7.9</v>
      </c>
      <c r="AE6" s="185">
        <v>8.5249999999999986</v>
      </c>
      <c r="AF6" s="185">
        <v>8.9</v>
      </c>
      <c r="AG6" s="185">
        <v>8.875</v>
      </c>
      <c r="AH6" s="185">
        <v>8.8249999999999993</v>
      </c>
      <c r="AI6" s="185">
        <v>8</v>
      </c>
      <c r="AJ6" s="185">
        <v>7.3999999999999995</v>
      </c>
      <c r="AK6" s="185">
        <v>9.125</v>
      </c>
      <c r="AL6" s="185">
        <v>9.2750000000000004</v>
      </c>
      <c r="AM6" s="185">
        <v>9.1999999999999993</v>
      </c>
      <c r="AN6" s="185">
        <v>9.7750000000000004</v>
      </c>
      <c r="AO6" s="185">
        <v>10.275</v>
      </c>
      <c r="AP6" s="185">
        <v>10.275</v>
      </c>
      <c r="AQ6" s="185">
        <v>10.350000000000001</v>
      </c>
      <c r="AR6" s="186">
        <v>10.050000000000001</v>
      </c>
      <c r="AS6" s="186"/>
      <c r="AT6" s="186"/>
      <c r="AU6" s="186"/>
      <c r="AV6" s="186"/>
      <c r="AW6" s="186"/>
      <c r="AX6" s="186"/>
      <c r="AY6" s="186"/>
      <c r="AZ6" s="186"/>
      <c r="BA6" s="186"/>
      <c r="BB6" s="186"/>
      <c r="BC6" s="186"/>
      <c r="BD6" s="186"/>
      <c r="BE6" s="186"/>
      <c r="BF6" s="186"/>
      <c r="BG6" s="186"/>
      <c r="BH6" s="186"/>
      <c r="BI6" s="186"/>
      <c r="BJ6" s="186"/>
      <c r="BK6" s="186"/>
      <c r="BL6" s="186"/>
      <c r="BM6" s="186"/>
      <c r="BN6" s="186"/>
      <c r="BO6" s="186"/>
      <c r="BP6" s="186"/>
      <c r="BQ6" s="186"/>
      <c r="BR6" s="186"/>
      <c r="BS6" s="186"/>
      <c r="BT6" s="186"/>
      <c r="BU6" s="186"/>
      <c r="BV6" s="186"/>
      <c r="BW6" s="186"/>
      <c r="BX6" s="186"/>
      <c r="BY6" s="186"/>
      <c r="BZ6" s="186"/>
      <c r="CA6" s="186"/>
      <c r="CB6" s="186"/>
      <c r="CC6" s="186"/>
      <c r="CD6" s="186"/>
      <c r="CE6" s="186"/>
      <c r="CF6" s="186"/>
      <c r="CG6" s="186"/>
      <c r="CH6" s="186"/>
      <c r="CI6" s="186"/>
      <c r="CJ6" s="187"/>
    </row>
    <row r="7" spans="1:90" s="177" customFormat="1">
      <c r="B7" s="188" t="s">
        <v>157</v>
      </c>
      <c r="C7" s="189"/>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1"/>
      <c r="AO7" s="191"/>
      <c r="AP7" s="191"/>
      <c r="AQ7" s="191"/>
      <c r="AR7" s="191"/>
      <c r="AS7" s="191">
        <v>9.9</v>
      </c>
      <c r="AT7" s="191">
        <v>9.9</v>
      </c>
      <c r="AU7" s="191">
        <v>9.9</v>
      </c>
      <c r="AV7" s="191">
        <v>9.6999999999999993</v>
      </c>
      <c r="AW7" s="191">
        <v>9.36</v>
      </c>
      <c r="AX7" s="191">
        <v>9.02</v>
      </c>
      <c r="AY7" s="191">
        <v>8.68</v>
      </c>
      <c r="AZ7" s="191">
        <v>8.34</v>
      </c>
      <c r="BA7" s="191">
        <v>8</v>
      </c>
      <c r="BB7" s="191">
        <v>7.86</v>
      </c>
      <c r="BC7" s="191">
        <v>7.71</v>
      </c>
      <c r="BD7" s="191">
        <v>7.57</v>
      </c>
      <c r="BE7" s="191">
        <v>7.43</v>
      </c>
      <c r="BF7" s="191">
        <v>7.29</v>
      </c>
      <c r="BG7" s="191">
        <v>7.14</v>
      </c>
      <c r="BH7" s="191">
        <v>7</v>
      </c>
      <c r="BI7" s="191">
        <v>7</v>
      </c>
      <c r="BJ7" s="191">
        <v>7</v>
      </c>
      <c r="BK7" s="191">
        <v>7</v>
      </c>
      <c r="BL7" s="191">
        <v>7</v>
      </c>
      <c r="BM7" s="191">
        <v>7</v>
      </c>
      <c r="BN7" s="191">
        <v>7</v>
      </c>
      <c r="BO7" s="191">
        <v>7</v>
      </c>
      <c r="BP7" s="191">
        <v>7</v>
      </c>
      <c r="BQ7" s="191">
        <v>7</v>
      </c>
      <c r="BR7" s="191">
        <v>7</v>
      </c>
      <c r="BS7" s="191">
        <v>7</v>
      </c>
      <c r="BT7" s="191">
        <v>7</v>
      </c>
      <c r="BU7" s="191">
        <v>7</v>
      </c>
      <c r="BV7" s="191">
        <v>7</v>
      </c>
      <c r="BW7" s="191">
        <v>7</v>
      </c>
      <c r="BX7" s="191">
        <v>7</v>
      </c>
      <c r="BY7" s="191">
        <v>7</v>
      </c>
      <c r="BZ7" s="191">
        <v>7</v>
      </c>
      <c r="CA7" s="191">
        <v>7</v>
      </c>
      <c r="CB7" s="191">
        <v>7</v>
      </c>
      <c r="CC7" s="191">
        <v>7</v>
      </c>
      <c r="CD7" s="191">
        <v>7</v>
      </c>
      <c r="CE7" s="191">
        <v>7</v>
      </c>
      <c r="CF7" s="191">
        <v>7</v>
      </c>
      <c r="CG7" s="191">
        <v>7</v>
      </c>
      <c r="CH7" s="191">
        <v>7</v>
      </c>
      <c r="CI7" s="191">
        <v>7</v>
      </c>
      <c r="CJ7" s="192">
        <v>7</v>
      </c>
    </row>
    <row r="8" spans="1:90" s="177" customFormat="1">
      <c r="B8" s="188" t="s">
        <v>158</v>
      </c>
      <c r="C8" s="189"/>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190"/>
      <c r="AM8" s="190"/>
      <c r="AN8" s="191"/>
      <c r="AO8" s="191"/>
      <c r="AP8" s="191"/>
      <c r="AQ8" s="191"/>
      <c r="AR8" s="191"/>
      <c r="AS8" s="191">
        <v>9.9</v>
      </c>
      <c r="AT8" s="191">
        <v>9.9</v>
      </c>
      <c r="AU8" s="191">
        <v>9.9</v>
      </c>
      <c r="AV8" s="191">
        <v>9.6999999999999993</v>
      </c>
      <c r="AW8" s="191">
        <v>9.15</v>
      </c>
      <c r="AX8" s="191">
        <v>8.6</v>
      </c>
      <c r="AY8" s="191">
        <v>8.0500000000000007</v>
      </c>
      <c r="AZ8" s="191">
        <v>7.51</v>
      </c>
      <c r="BA8" s="191">
        <v>6.96</v>
      </c>
      <c r="BB8" s="191">
        <v>6.61</v>
      </c>
      <c r="BC8" s="191">
        <v>6.26</v>
      </c>
      <c r="BD8" s="191">
        <v>5.9</v>
      </c>
      <c r="BE8" s="191">
        <v>5.55</v>
      </c>
      <c r="BF8" s="191">
        <v>5.2</v>
      </c>
      <c r="BG8" s="191">
        <v>4.8499999999999996</v>
      </c>
      <c r="BH8" s="191">
        <v>4.5</v>
      </c>
      <c r="BI8" s="191">
        <v>4.5</v>
      </c>
      <c r="BJ8" s="191">
        <v>4.5</v>
      </c>
      <c r="BK8" s="191">
        <v>4.5</v>
      </c>
      <c r="BL8" s="191">
        <v>4.5</v>
      </c>
      <c r="BM8" s="191">
        <v>4.5</v>
      </c>
      <c r="BN8" s="191">
        <v>4.5</v>
      </c>
      <c r="BO8" s="191">
        <v>4.5</v>
      </c>
      <c r="BP8" s="191">
        <v>4.5</v>
      </c>
      <c r="BQ8" s="191">
        <v>4.5</v>
      </c>
      <c r="BR8" s="191">
        <v>4.5</v>
      </c>
      <c r="BS8" s="191">
        <v>4.5</v>
      </c>
      <c r="BT8" s="191">
        <v>4.5</v>
      </c>
      <c r="BU8" s="191">
        <v>4.5</v>
      </c>
      <c r="BV8" s="191">
        <v>4.5</v>
      </c>
      <c r="BW8" s="191">
        <v>4.5</v>
      </c>
      <c r="BX8" s="191">
        <v>4.5</v>
      </c>
      <c r="BY8" s="191">
        <v>4.5</v>
      </c>
      <c r="BZ8" s="191">
        <v>4.5</v>
      </c>
      <c r="CA8" s="191">
        <v>4.5</v>
      </c>
      <c r="CB8" s="191">
        <v>4.5</v>
      </c>
      <c r="CC8" s="191">
        <v>4.5</v>
      </c>
      <c r="CD8" s="191">
        <v>4.5</v>
      </c>
      <c r="CE8" s="191">
        <v>4.5</v>
      </c>
      <c r="CF8" s="191">
        <v>4.5</v>
      </c>
      <c r="CG8" s="191">
        <v>4.5</v>
      </c>
      <c r="CH8" s="191">
        <v>4.5</v>
      </c>
      <c r="CI8" s="191">
        <v>4.5</v>
      </c>
      <c r="CJ8" s="192">
        <v>4.5</v>
      </c>
    </row>
    <row r="9" spans="1:90" s="177" customFormat="1" ht="15.75" thickBot="1">
      <c r="B9" s="193" t="s">
        <v>159</v>
      </c>
      <c r="C9" s="194"/>
      <c r="D9" s="195"/>
      <c r="E9" s="195"/>
      <c r="F9" s="195"/>
      <c r="G9" s="195"/>
      <c r="H9" s="195"/>
      <c r="I9" s="195"/>
      <c r="J9" s="195"/>
      <c r="K9" s="195"/>
      <c r="L9" s="195"/>
      <c r="M9" s="195"/>
      <c r="N9" s="195"/>
      <c r="O9" s="195"/>
      <c r="P9" s="195"/>
      <c r="Q9" s="195"/>
      <c r="R9" s="195"/>
      <c r="S9" s="195"/>
      <c r="T9" s="195"/>
      <c r="U9" s="195"/>
      <c r="V9" s="195"/>
      <c r="W9" s="195"/>
      <c r="X9" s="196"/>
      <c r="Y9" s="196"/>
      <c r="Z9" s="196"/>
      <c r="AA9" s="196"/>
      <c r="AB9" s="196"/>
      <c r="AC9" s="196"/>
      <c r="AD9" s="196"/>
      <c r="AE9" s="196"/>
      <c r="AF9" s="196"/>
      <c r="AG9" s="196"/>
      <c r="AH9" s="196"/>
      <c r="AI9" s="196"/>
      <c r="AJ9" s="196"/>
      <c r="AK9" s="196"/>
      <c r="AL9" s="196"/>
      <c r="AM9" s="196"/>
      <c r="AN9" s="196"/>
      <c r="AO9" s="196"/>
      <c r="AP9" s="196"/>
      <c r="AQ9" s="195"/>
      <c r="AR9" s="196"/>
      <c r="AS9" s="196">
        <v>9.9</v>
      </c>
      <c r="AT9" s="196">
        <v>9.9</v>
      </c>
      <c r="AU9" s="196">
        <v>9.9</v>
      </c>
      <c r="AV9" s="196">
        <v>9.6999999999999993</v>
      </c>
      <c r="AW9" s="196">
        <v>9.61</v>
      </c>
      <c r="AX9" s="196">
        <v>9.52</v>
      </c>
      <c r="AY9" s="196">
        <v>9.43</v>
      </c>
      <c r="AZ9" s="196">
        <v>9.34</v>
      </c>
      <c r="BA9" s="196">
        <v>9.25</v>
      </c>
      <c r="BB9" s="196">
        <v>9.36</v>
      </c>
      <c r="BC9" s="196">
        <v>9.4600000000000009</v>
      </c>
      <c r="BD9" s="196">
        <v>9.57</v>
      </c>
      <c r="BE9" s="196">
        <v>9.68</v>
      </c>
      <c r="BF9" s="196">
        <v>9.7899999999999991</v>
      </c>
      <c r="BG9" s="196">
        <v>9.89</v>
      </c>
      <c r="BH9" s="196">
        <v>10</v>
      </c>
      <c r="BI9" s="196">
        <v>10</v>
      </c>
      <c r="BJ9" s="196">
        <v>10</v>
      </c>
      <c r="BK9" s="196">
        <v>10</v>
      </c>
      <c r="BL9" s="196">
        <v>10</v>
      </c>
      <c r="BM9" s="196">
        <v>10</v>
      </c>
      <c r="BN9" s="196">
        <v>10</v>
      </c>
      <c r="BO9" s="196">
        <v>10</v>
      </c>
      <c r="BP9" s="196">
        <v>10</v>
      </c>
      <c r="BQ9" s="196">
        <v>10</v>
      </c>
      <c r="BR9" s="196">
        <v>10</v>
      </c>
      <c r="BS9" s="196">
        <v>10</v>
      </c>
      <c r="BT9" s="196">
        <v>10</v>
      </c>
      <c r="BU9" s="196">
        <v>10</v>
      </c>
      <c r="BV9" s="196">
        <v>10</v>
      </c>
      <c r="BW9" s="196">
        <v>10</v>
      </c>
      <c r="BX9" s="196">
        <v>10</v>
      </c>
      <c r="BY9" s="196">
        <v>10</v>
      </c>
      <c r="BZ9" s="196">
        <v>10</v>
      </c>
      <c r="CA9" s="196">
        <v>10</v>
      </c>
      <c r="CB9" s="196">
        <v>10</v>
      </c>
      <c r="CC9" s="196">
        <v>10</v>
      </c>
      <c r="CD9" s="196">
        <v>10</v>
      </c>
      <c r="CE9" s="196">
        <v>10</v>
      </c>
      <c r="CF9" s="196">
        <v>10</v>
      </c>
      <c r="CG9" s="196">
        <v>10</v>
      </c>
      <c r="CH9" s="196">
        <v>10</v>
      </c>
      <c r="CI9" s="196">
        <v>10</v>
      </c>
      <c r="CJ9" s="197">
        <v>10</v>
      </c>
    </row>
    <row r="10" spans="1:90">
      <c r="AP10" s="198"/>
      <c r="AQ10" s="198"/>
      <c r="AR10" s="198"/>
      <c r="AS10" s="198"/>
      <c r="AT10" s="198"/>
      <c r="AU10" s="198"/>
      <c r="AV10" s="198"/>
      <c r="AW10" s="198"/>
      <c r="AX10" s="198"/>
      <c r="AY10" s="198"/>
      <c r="AZ10" s="198"/>
      <c r="BA10" s="198"/>
      <c r="BB10" s="198"/>
      <c r="BC10" s="198"/>
      <c r="BD10" s="198"/>
      <c r="BE10" s="198"/>
      <c r="BF10" s="198"/>
      <c r="BG10" s="198"/>
      <c r="BH10" s="198"/>
      <c r="BI10" s="198"/>
      <c r="BJ10" s="198"/>
      <c r="BK10" s="198"/>
      <c r="BL10" s="198"/>
      <c r="BM10" s="198"/>
      <c r="BN10" s="198"/>
      <c r="BO10" s="198"/>
      <c r="BP10" s="198"/>
      <c r="BQ10" s="198"/>
      <c r="BR10" s="198"/>
      <c r="BS10" s="198"/>
      <c r="BT10" s="198"/>
      <c r="BU10" s="198"/>
      <c r="BV10" s="198"/>
      <c r="BW10" s="198"/>
      <c r="BX10" s="198"/>
      <c r="BY10" s="198"/>
      <c r="BZ10" s="198"/>
      <c r="CA10" s="198"/>
      <c r="CB10" s="198"/>
      <c r="CC10" s="198"/>
      <c r="CD10" s="198"/>
      <c r="CE10" s="198"/>
      <c r="CF10" s="198"/>
      <c r="CG10" s="198"/>
      <c r="CH10" s="198"/>
      <c r="CI10" s="198"/>
      <c r="CJ10" s="198"/>
      <c r="CK10" s="199"/>
      <c r="CL10" s="199"/>
    </row>
    <row r="11" spans="1:90">
      <c r="B11" s="200"/>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L11" s="198"/>
      <c r="BM11" s="198"/>
      <c r="BN11" s="198"/>
      <c r="BO11" s="198"/>
      <c r="BP11" s="198"/>
      <c r="BQ11" s="198"/>
      <c r="BR11" s="198"/>
      <c r="BS11" s="198"/>
      <c r="BT11" s="198"/>
      <c r="BU11" s="198"/>
      <c r="BV11" s="198"/>
      <c r="BW11" s="198"/>
      <c r="BX11" s="198"/>
      <c r="BY11" s="198"/>
      <c r="BZ11" s="198"/>
      <c r="CA11" s="198"/>
      <c r="CB11" s="198"/>
      <c r="CC11" s="198"/>
      <c r="CD11" s="198"/>
      <c r="CE11" s="198"/>
      <c r="CF11" s="198"/>
      <c r="CG11" s="198"/>
      <c r="CH11" s="198"/>
      <c r="CI11" s="198"/>
      <c r="CJ11" s="198"/>
      <c r="CK11" s="199"/>
      <c r="CL11" s="199"/>
    </row>
    <row r="12" spans="1:90">
      <c r="B12" s="200"/>
      <c r="AP12" s="198"/>
      <c r="AQ12" s="198"/>
      <c r="AR12" s="198"/>
      <c r="AS12" s="198"/>
      <c r="AT12" s="198"/>
      <c r="AU12" s="198"/>
      <c r="AV12" s="198"/>
      <c r="AW12" s="198"/>
      <c r="AX12" s="198"/>
      <c r="AY12" s="198"/>
      <c r="AZ12" s="198"/>
      <c r="BA12" s="198"/>
      <c r="BB12" s="198"/>
      <c r="BC12" s="198"/>
      <c r="BD12" s="198"/>
      <c r="BE12" s="198"/>
      <c r="BF12" s="198"/>
      <c r="BG12" s="198"/>
      <c r="BH12" s="198"/>
      <c r="BI12" s="198"/>
      <c r="BJ12" s="198"/>
      <c r="BK12" s="198"/>
      <c r="BL12" s="198"/>
      <c r="BM12" s="198"/>
      <c r="BN12" s="198"/>
      <c r="BO12" s="198"/>
      <c r="BP12" s="198"/>
      <c r="BQ12" s="198"/>
      <c r="BR12" s="198"/>
      <c r="BS12" s="198"/>
      <c r="BT12" s="198"/>
      <c r="BU12" s="198"/>
      <c r="BV12" s="198"/>
      <c r="BW12" s="198"/>
      <c r="BX12" s="198"/>
      <c r="BY12" s="198"/>
      <c r="BZ12" s="198"/>
      <c r="CA12" s="198"/>
      <c r="CB12" s="198"/>
      <c r="CC12" s="198"/>
      <c r="CD12" s="198"/>
      <c r="CE12" s="198"/>
      <c r="CF12" s="198"/>
      <c r="CG12" s="198"/>
      <c r="CH12" s="198"/>
      <c r="CI12" s="198"/>
      <c r="CJ12" s="198"/>
      <c r="CK12" s="199"/>
      <c r="CL12" s="199"/>
    </row>
    <row r="13" spans="1:90">
      <c r="B13" s="201"/>
      <c r="AP13" s="202"/>
      <c r="AQ13" s="202"/>
      <c r="AR13" s="202"/>
      <c r="AS13" s="202"/>
      <c r="AT13" s="202"/>
      <c r="AU13" s="202"/>
      <c r="AV13" s="202"/>
      <c r="AW13" s="202"/>
      <c r="AX13" s="202"/>
      <c r="AY13" s="202"/>
      <c r="AZ13" s="202"/>
      <c r="BA13" s="202"/>
      <c r="BB13" s="202"/>
      <c r="BC13" s="202"/>
      <c r="BD13" s="202"/>
      <c r="BE13" s="202"/>
      <c r="BF13" s="202"/>
      <c r="BG13" s="202"/>
      <c r="BH13" s="202"/>
      <c r="BI13" s="202"/>
      <c r="BJ13" s="202"/>
      <c r="BK13" s="202"/>
      <c r="BL13" s="202"/>
      <c r="BM13" s="202"/>
      <c r="BN13" s="202"/>
      <c r="BO13" s="202"/>
      <c r="BP13" s="202"/>
      <c r="BQ13" s="202"/>
      <c r="BR13" s="202"/>
      <c r="BS13" s="202"/>
      <c r="BT13" s="202"/>
      <c r="BU13" s="202"/>
      <c r="BV13" s="202"/>
      <c r="BW13" s="202"/>
      <c r="BX13" s="202"/>
      <c r="BY13" s="202"/>
      <c r="BZ13" s="202"/>
      <c r="CA13" s="202"/>
      <c r="CB13" s="202"/>
      <c r="CC13" s="202"/>
      <c r="CD13" s="202"/>
      <c r="CE13" s="202"/>
      <c r="CF13" s="202"/>
      <c r="CG13" s="202"/>
      <c r="CH13" s="202"/>
      <c r="CI13" s="202"/>
      <c r="CK13" s="199"/>
      <c r="CL13" s="199"/>
    </row>
    <row r="14" spans="1:90">
      <c r="AP14" s="202"/>
      <c r="AQ14" s="202"/>
      <c r="AR14" s="202"/>
      <c r="AS14" s="202"/>
      <c r="AT14" s="202"/>
      <c r="AU14" s="202"/>
      <c r="AV14" s="202"/>
      <c r="AW14" s="202"/>
      <c r="AX14" s="202"/>
      <c r="AY14" s="202"/>
      <c r="AZ14" s="202"/>
      <c r="BA14" s="202"/>
      <c r="BB14" s="202"/>
      <c r="BC14" s="202"/>
      <c r="BD14" s="202"/>
      <c r="BE14" s="202"/>
      <c r="BF14" s="202"/>
      <c r="BG14" s="202"/>
      <c r="BH14" s="202"/>
      <c r="BI14" s="202"/>
      <c r="BJ14" s="202"/>
      <c r="BK14" s="202"/>
      <c r="BL14" s="202"/>
      <c r="BM14" s="202"/>
      <c r="BN14" s="202"/>
      <c r="BO14" s="202"/>
      <c r="BP14" s="202"/>
      <c r="BQ14" s="202"/>
      <c r="BR14" s="202"/>
      <c r="BS14" s="202"/>
      <c r="BT14" s="202"/>
      <c r="BU14" s="202"/>
      <c r="BV14" s="202"/>
      <c r="BW14" s="202"/>
      <c r="BX14" s="202"/>
      <c r="BY14" s="202"/>
      <c r="BZ14" s="202"/>
      <c r="CA14" s="202"/>
      <c r="CB14" s="202"/>
      <c r="CC14" s="202"/>
      <c r="CD14" s="202"/>
      <c r="CE14" s="202"/>
      <c r="CF14" s="202"/>
      <c r="CG14" s="202"/>
      <c r="CH14" s="202"/>
      <c r="CI14" s="202"/>
      <c r="CK14" s="199"/>
      <c r="CL14" s="199"/>
    </row>
    <row r="15" spans="1:90">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2"/>
      <c r="BO15" s="202"/>
      <c r="BP15" s="202"/>
      <c r="BQ15" s="202"/>
      <c r="BR15" s="202"/>
      <c r="BS15" s="202"/>
      <c r="BT15" s="202"/>
      <c r="BU15" s="202"/>
      <c r="BV15" s="202"/>
      <c r="BW15" s="202"/>
      <c r="BX15" s="202"/>
      <c r="BY15" s="202"/>
      <c r="BZ15" s="202"/>
      <c r="CA15" s="202"/>
      <c r="CB15" s="202"/>
      <c r="CC15" s="202"/>
      <c r="CD15" s="202"/>
      <c r="CE15" s="202"/>
      <c r="CF15" s="202"/>
      <c r="CG15" s="202"/>
      <c r="CH15" s="202"/>
      <c r="CI15" s="202"/>
    </row>
    <row r="16" spans="1:90">
      <c r="AP16" s="202"/>
      <c r="AQ16" s="202"/>
      <c r="AR16" s="202"/>
      <c r="AS16" s="202"/>
      <c r="AT16" s="202"/>
      <c r="AU16" s="202"/>
      <c r="AV16" s="202"/>
      <c r="AW16" s="202"/>
      <c r="AX16" s="202"/>
      <c r="AY16" s="202"/>
      <c r="AZ16" s="202"/>
      <c r="BA16" s="202"/>
      <c r="BB16" s="202"/>
      <c r="BC16" s="202"/>
      <c r="BD16" s="202"/>
      <c r="BE16" s="202"/>
      <c r="BF16" s="202"/>
      <c r="BG16" s="202"/>
      <c r="BH16" s="202"/>
      <c r="BI16" s="202"/>
      <c r="BJ16" s="202"/>
      <c r="BK16" s="202"/>
      <c r="BL16" s="202"/>
      <c r="BM16" s="202"/>
      <c r="BN16" s="202"/>
      <c r="BO16" s="202"/>
      <c r="BP16" s="202"/>
      <c r="BQ16" s="202"/>
      <c r="BR16" s="202"/>
      <c r="BS16" s="202"/>
      <c r="BT16" s="202"/>
      <c r="BU16" s="202"/>
      <c r="BV16" s="202"/>
      <c r="BW16" s="202"/>
      <c r="BX16" s="202"/>
      <c r="BY16" s="202"/>
      <c r="BZ16" s="202"/>
      <c r="CA16" s="202"/>
      <c r="CB16" s="202"/>
      <c r="CC16" s="202"/>
      <c r="CD16" s="202"/>
      <c r="CE16" s="202"/>
      <c r="CF16" s="202"/>
      <c r="CG16" s="202"/>
      <c r="CH16" s="202"/>
      <c r="CI16" s="202"/>
    </row>
    <row r="17" spans="42:87">
      <c r="AP17" s="202"/>
      <c r="AQ17" s="202"/>
      <c r="AR17" s="202"/>
      <c r="AS17" s="202"/>
      <c r="AT17" s="202"/>
      <c r="AU17" s="202"/>
      <c r="AV17" s="202"/>
      <c r="AW17" s="202"/>
      <c r="AX17" s="202"/>
      <c r="AY17" s="202"/>
      <c r="AZ17" s="202"/>
      <c r="BA17" s="202"/>
      <c r="BB17" s="202"/>
      <c r="BC17" s="202"/>
      <c r="BD17" s="202"/>
      <c r="BE17" s="202"/>
      <c r="BF17" s="202"/>
      <c r="BG17" s="202"/>
      <c r="BH17" s="202"/>
      <c r="BI17" s="202"/>
      <c r="BJ17" s="202"/>
      <c r="BK17" s="202"/>
      <c r="BL17" s="202"/>
      <c r="BM17" s="202"/>
      <c r="BN17" s="202"/>
      <c r="BO17" s="202"/>
      <c r="BP17" s="202"/>
      <c r="BQ17" s="202"/>
      <c r="BR17" s="202"/>
      <c r="BS17" s="202"/>
      <c r="BT17" s="202"/>
      <c r="BU17" s="202"/>
      <c r="BV17" s="202"/>
      <c r="BW17" s="202"/>
      <c r="BX17" s="202"/>
      <c r="BY17" s="202"/>
      <c r="BZ17" s="202"/>
      <c r="CA17" s="202"/>
      <c r="CB17" s="202"/>
      <c r="CC17" s="202"/>
      <c r="CD17" s="202"/>
      <c r="CE17" s="202"/>
      <c r="CF17" s="202"/>
      <c r="CG17" s="202"/>
      <c r="CH17" s="202"/>
      <c r="CI17" s="202"/>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workbookViewId="0">
      <selection activeCell="C22" sqref="C22"/>
    </sheetView>
  </sheetViews>
  <sheetFormatPr baseColWidth="10" defaultRowHeight="15"/>
  <cols>
    <col min="1" max="1" width="11.42578125" style="163"/>
    <col min="2" max="2" width="22.5703125" style="163" customWidth="1"/>
    <col min="3" max="16384" width="11.42578125" style="163"/>
  </cols>
  <sheetData>
    <row r="1" spans="1:23" ht="15.75">
      <c r="A1" s="162" t="s">
        <v>167</v>
      </c>
    </row>
    <row r="2" spans="1:23" ht="15.75" thickBot="1"/>
    <row r="3" spans="1:23" s="164" customFormat="1">
      <c r="B3" s="450"/>
      <c r="C3" s="440">
        <v>1995</v>
      </c>
      <c r="D3" s="440">
        <v>1996</v>
      </c>
      <c r="E3" s="440">
        <v>1997</v>
      </c>
      <c r="F3" s="440">
        <v>1998</v>
      </c>
      <c r="G3" s="440">
        <v>1999</v>
      </c>
      <c r="H3" s="440">
        <v>2000</v>
      </c>
      <c r="I3" s="440">
        <v>2001</v>
      </c>
      <c r="J3" s="440">
        <v>2002</v>
      </c>
      <c r="K3" s="440">
        <v>2003</v>
      </c>
      <c r="L3" s="440">
        <v>2004</v>
      </c>
      <c r="M3" s="440">
        <v>2005</v>
      </c>
      <c r="N3" s="440">
        <v>2006</v>
      </c>
      <c r="O3" s="440">
        <v>2007</v>
      </c>
      <c r="P3" s="440">
        <v>2008</v>
      </c>
      <c r="Q3" s="440">
        <v>2009</v>
      </c>
      <c r="R3" s="440">
        <v>2010</v>
      </c>
      <c r="S3" s="440">
        <v>2011</v>
      </c>
      <c r="T3" s="440">
        <v>2012</v>
      </c>
      <c r="U3" s="440">
        <v>2013</v>
      </c>
      <c r="V3" s="440">
        <v>2014</v>
      </c>
      <c r="W3" s="441">
        <v>2015</v>
      </c>
    </row>
    <row r="4" spans="1:23" ht="15.75" thickBot="1">
      <c r="B4" s="451" t="s">
        <v>169</v>
      </c>
      <c r="C4" s="452">
        <v>1590.6959701109843</v>
      </c>
      <c r="D4" s="452">
        <v>1587.1092140303142</v>
      </c>
      <c r="E4" s="452">
        <v>1585.4906551971862</v>
      </c>
      <c r="F4" s="452">
        <v>1575.7296041045565</v>
      </c>
      <c r="G4" s="452">
        <v>1569.4117463599962</v>
      </c>
      <c r="H4" s="452">
        <v>1549.9761456532281</v>
      </c>
      <c r="I4" s="452">
        <v>1530.4732076075957</v>
      </c>
      <c r="J4" s="452">
        <v>1497.3107932388182</v>
      </c>
      <c r="K4" s="452">
        <v>1502.0979045807451</v>
      </c>
      <c r="L4" s="452">
        <v>1526.0086434010818</v>
      </c>
      <c r="M4" s="452">
        <v>1527.3493914951678</v>
      </c>
      <c r="N4" s="452">
        <v>1510.6067187892077</v>
      </c>
      <c r="O4" s="452">
        <v>1530.008352453139</v>
      </c>
      <c r="P4" s="452">
        <v>1537.7754793133324</v>
      </c>
      <c r="Q4" s="452">
        <v>1521.2647592133217</v>
      </c>
      <c r="R4" s="452">
        <v>1527.9641878646657</v>
      </c>
      <c r="S4" s="452">
        <v>1534.6192578125815</v>
      </c>
      <c r="T4" s="452">
        <v>1528.9081590193571</v>
      </c>
      <c r="U4" s="452">
        <v>1513.897665736934</v>
      </c>
      <c r="V4" s="452">
        <v>1508.9651467920269</v>
      </c>
      <c r="W4" s="453">
        <v>1509.428227367807</v>
      </c>
    </row>
    <row r="6" spans="1:23">
      <c r="B6" s="454" t="s">
        <v>170</v>
      </c>
      <c r="C6" s="455"/>
      <c r="D6" s="455"/>
      <c r="E6" s="455"/>
      <c r="F6" s="455"/>
      <c r="G6" s="455"/>
      <c r="H6" s="455"/>
      <c r="I6" s="455"/>
      <c r="J6" s="455"/>
      <c r="K6" s="455"/>
      <c r="L6" s="455"/>
      <c r="M6" s="455"/>
    </row>
    <row r="7" spans="1:23">
      <c r="B7" s="130" t="s">
        <v>267</v>
      </c>
      <c r="C7" s="455"/>
      <c r="D7" s="455"/>
      <c r="E7" s="455"/>
      <c r="F7" s="455"/>
      <c r="G7" s="455"/>
      <c r="H7" s="455"/>
      <c r="I7" s="455"/>
      <c r="J7" s="455"/>
      <c r="K7" s="455"/>
      <c r="L7" s="455"/>
      <c r="M7" s="455"/>
    </row>
    <row r="8" spans="1:23" ht="31.5" customHeight="1">
      <c r="B8" s="560" t="s">
        <v>171</v>
      </c>
      <c r="C8" s="560"/>
      <c r="D8" s="560"/>
      <c r="E8" s="560"/>
      <c r="F8" s="560"/>
      <c r="G8" s="560"/>
      <c r="H8" s="560"/>
      <c r="I8" s="560"/>
      <c r="J8" s="560"/>
      <c r="K8" s="560"/>
      <c r="L8" s="560"/>
      <c r="M8" s="560"/>
      <c r="N8" s="560"/>
      <c r="O8" s="560"/>
      <c r="P8" s="560"/>
    </row>
  </sheetData>
  <mergeCells count="1">
    <mergeCell ref="B8:P8"/>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workbookViewId="0">
      <selection activeCell="C22" sqref="C22"/>
    </sheetView>
  </sheetViews>
  <sheetFormatPr baseColWidth="10" defaultRowHeight="15"/>
  <cols>
    <col min="1" max="1" width="11.42578125" style="163"/>
    <col min="2" max="2" width="21.85546875" style="163" bestFit="1" customWidth="1"/>
    <col min="3" max="16384" width="11.42578125" style="163"/>
  </cols>
  <sheetData>
    <row r="1" spans="1:29" ht="15.75">
      <c r="A1" s="162" t="s">
        <v>168</v>
      </c>
    </row>
    <row r="2" spans="1:29" ht="15.75" thickBot="1"/>
    <row r="3" spans="1:29">
      <c r="B3" s="439"/>
      <c r="C3" s="440">
        <v>1995</v>
      </c>
      <c r="D3" s="440">
        <v>1996</v>
      </c>
      <c r="E3" s="440">
        <v>1997</v>
      </c>
      <c r="F3" s="440">
        <v>1998</v>
      </c>
      <c r="G3" s="440">
        <v>1999</v>
      </c>
      <c r="H3" s="440">
        <v>2000</v>
      </c>
      <c r="I3" s="440">
        <v>2001</v>
      </c>
      <c r="J3" s="440">
        <v>2002</v>
      </c>
      <c r="K3" s="440">
        <v>2003</v>
      </c>
      <c r="L3" s="440">
        <v>2004</v>
      </c>
      <c r="M3" s="440">
        <v>2005</v>
      </c>
      <c r="N3" s="440">
        <v>2006</v>
      </c>
      <c r="O3" s="440">
        <v>2007</v>
      </c>
      <c r="P3" s="440">
        <v>2008</v>
      </c>
      <c r="Q3" s="440">
        <v>2009</v>
      </c>
      <c r="R3" s="440">
        <v>2010</v>
      </c>
      <c r="S3" s="440">
        <v>2011</v>
      </c>
      <c r="T3" s="440">
        <v>2012</v>
      </c>
      <c r="U3" s="440">
        <v>2013</v>
      </c>
      <c r="V3" s="440">
        <v>2014</v>
      </c>
      <c r="W3" s="440">
        <v>2015</v>
      </c>
      <c r="X3" s="440">
        <v>2016</v>
      </c>
      <c r="Y3" s="440">
        <v>2017</v>
      </c>
      <c r="Z3" s="440">
        <v>2018</v>
      </c>
      <c r="AA3" s="440">
        <v>2019</v>
      </c>
      <c r="AB3" s="441">
        <v>2020</v>
      </c>
    </row>
    <row r="4" spans="1:29">
      <c r="B4" s="442" t="s">
        <v>172</v>
      </c>
      <c r="C4" s="443">
        <v>0.5670105478941756</v>
      </c>
      <c r="D4" s="443">
        <v>0.56924113612723004</v>
      </c>
      <c r="E4" s="443">
        <v>0.56518027953877559</v>
      </c>
      <c r="F4" s="443">
        <v>0.56098299686354702</v>
      </c>
      <c r="G4" s="443">
        <v>0.56605251072985241</v>
      </c>
      <c r="H4" s="443">
        <v>0.56374591756537051</v>
      </c>
      <c r="I4" s="443">
        <v>0.56487757516478543</v>
      </c>
      <c r="J4" s="443">
        <v>0.5692229925874035</v>
      </c>
      <c r="K4" s="443">
        <v>0.5702688390884153</v>
      </c>
      <c r="L4" s="443">
        <v>0.56589899553140066</v>
      </c>
      <c r="M4" s="443">
        <v>0.56725638376923315</v>
      </c>
      <c r="N4" s="443">
        <v>0.56762079172089219</v>
      </c>
      <c r="O4" s="443">
        <v>0.56097909064403795</v>
      </c>
      <c r="P4" s="443">
        <v>0.56238164397081247</v>
      </c>
      <c r="Q4" s="443">
        <v>0.57796558625161509</v>
      </c>
      <c r="R4" s="443">
        <v>0.57758044210585369</v>
      </c>
      <c r="S4" s="443">
        <v>0.57795628805442745</v>
      </c>
      <c r="T4" s="443">
        <v>0.58307187274813843</v>
      </c>
      <c r="U4" s="443">
        <v>0.58364364090122167</v>
      </c>
      <c r="V4" s="443">
        <v>0.58525428939457724</v>
      </c>
      <c r="W4" s="443">
        <v>0.58304086675641087</v>
      </c>
      <c r="X4" s="444"/>
      <c r="Y4" s="444"/>
      <c r="Z4" s="444"/>
      <c r="AA4" s="444"/>
      <c r="AB4" s="445"/>
    </row>
    <row r="5" spans="1:29" ht="15.75" thickBot="1">
      <c r="B5" s="446" t="s">
        <v>173</v>
      </c>
      <c r="C5" s="447">
        <v>0.5670105478941756</v>
      </c>
      <c r="D5" s="447">
        <v>0.56924113612723004</v>
      </c>
      <c r="E5" s="447">
        <v>0.56518027953877559</v>
      </c>
      <c r="F5" s="447">
        <v>0.56098299686354702</v>
      </c>
      <c r="G5" s="447">
        <v>0.56605251072985241</v>
      </c>
      <c r="H5" s="447">
        <v>0.56374591756537051</v>
      </c>
      <c r="I5" s="447">
        <v>0.56487757516478543</v>
      </c>
      <c r="J5" s="447">
        <v>0.5692229925874035</v>
      </c>
      <c r="K5" s="447">
        <v>0.5702688390884153</v>
      </c>
      <c r="L5" s="447">
        <v>0.56589899553140066</v>
      </c>
      <c r="M5" s="447">
        <v>0.56725638376923315</v>
      </c>
      <c r="N5" s="447">
        <v>0.56762079172089219</v>
      </c>
      <c r="O5" s="447">
        <v>0.56097909064403795</v>
      </c>
      <c r="P5" s="447">
        <v>0.56238164397081247</v>
      </c>
      <c r="Q5" s="447">
        <v>0.57796558625161509</v>
      </c>
      <c r="R5" s="447">
        <v>0.57758044210585369</v>
      </c>
      <c r="S5" s="447">
        <v>0.57795628805442745</v>
      </c>
      <c r="T5" s="447">
        <v>0.58307187274813843</v>
      </c>
      <c r="U5" s="447">
        <v>0.58364364090122167</v>
      </c>
      <c r="V5" s="447">
        <v>0.58525428939457724</v>
      </c>
      <c r="W5" s="447">
        <v>0.58304086675641087</v>
      </c>
      <c r="X5" s="447">
        <v>0.57957038540667027</v>
      </c>
      <c r="Y5" s="447">
        <v>0.57327574515233048</v>
      </c>
      <c r="Z5" s="447">
        <v>0.5681897158862127</v>
      </c>
      <c r="AA5" s="447">
        <v>0.56539350665448929</v>
      </c>
      <c r="AB5" s="448">
        <v>0.56205785174797307</v>
      </c>
      <c r="AC5" s="449"/>
    </row>
    <row r="7" spans="1:29">
      <c r="B7" s="204" t="s">
        <v>174</v>
      </c>
    </row>
    <row r="8" spans="1:29">
      <c r="B8" s="204" t="s">
        <v>268</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E21" sqref="E21"/>
    </sheetView>
  </sheetViews>
  <sheetFormatPr baseColWidth="10" defaultRowHeight="15"/>
  <cols>
    <col min="1" max="1" width="11.42578125" style="163"/>
    <col min="2" max="2" width="30.42578125" style="163" customWidth="1"/>
    <col min="3" max="5" width="15" style="164" customWidth="1"/>
    <col min="6" max="7" width="16.85546875" style="164" customWidth="1"/>
    <col min="8" max="16384" width="11.42578125" style="163"/>
  </cols>
  <sheetData>
    <row r="1" spans="1:7" ht="15.75">
      <c r="A1" s="162" t="s">
        <v>175</v>
      </c>
    </row>
    <row r="2" spans="1:7" ht="15.75" thickBot="1"/>
    <row r="3" spans="1:7" ht="16.5" thickBot="1">
      <c r="B3" s="564"/>
      <c r="C3" s="561" t="s">
        <v>176</v>
      </c>
      <c r="D3" s="562"/>
      <c r="E3" s="563"/>
      <c r="F3" s="561" t="s">
        <v>177</v>
      </c>
      <c r="G3" s="563"/>
    </row>
    <row r="4" spans="1:7" s="438" customFormat="1" ht="31.5">
      <c r="B4" s="565"/>
      <c r="C4" s="205" t="s">
        <v>178</v>
      </c>
      <c r="D4" s="206" t="s">
        <v>179</v>
      </c>
      <c r="E4" s="207" t="s">
        <v>180</v>
      </c>
      <c r="F4" s="205" t="s">
        <v>185</v>
      </c>
      <c r="G4" s="207" t="s">
        <v>184</v>
      </c>
    </row>
    <row r="5" spans="1:7" ht="31.5">
      <c r="B5" s="217" t="s">
        <v>181</v>
      </c>
      <c r="C5" s="214">
        <v>1.7195893302415222E-2</v>
      </c>
      <c r="D5" s="215">
        <v>1.2240084802274787E-2</v>
      </c>
      <c r="E5" s="216">
        <v>6.6795805350079451E-3</v>
      </c>
      <c r="F5" s="214">
        <v>1.4439678499412745E-2</v>
      </c>
      <c r="G5" s="216">
        <v>1.2260841004029244E-2</v>
      </c>
    </row>
    <row r="6" spans="1:7" ht="15.75">
      <c r="B6" s="218" t="s">
        <v>182</v>
      </c>
      <c r="C6" s="208">
        <v>9.1950638985605071E-3</v>
      </c>
      <c r="D6" s="209">
        <v>1.4045751131782414E-2</v>
      </c>
      <c r="E6" s="210">
        <v>3.7888666334118248E-3</v>
      </c>
      <c r="F6" s="208">
        <v>1.188701841235984E-2</v>
      </c>
      <c r="G6" s="210">
        <v>9.6129729604113034E-3</v>
      </c>
    </row>
    <row r="7" spans="1:7" ht="16.5" thickBot="1">
      <c r="B7" s="219" t="s">
        <v>183</v>
      </c>
      <c r="C7" s="211">
        <v>5.0043738580567432E-3</v>
      </c>
      <c r="D7" s="212">
        <v>1.1576364286445484E-2</v>
      </c>
      <c r="E7" s="213">
        <v>1.1243447822650854E-3</v>
      </c>
      <c r="F7" s="211">
        <v>8.6501906124507588E-3</v>
      </c>
      <c r="G7" s="213">
        <v>6.5372692586886938E-3</v>
      </c>
    </row>
    <row r="9" spans="1:7">
      <c r="B9" s="566" t="s">
        <v>186</v>
      </c>
      <c r="C9" s="566"/>
      <c r="D9" s="566"/>
      <c r="E9" s="566"/>
      <c r="F9" s="566"/>
      <c r="G9" s="566"/>
    </row>
    <row r="10" spans="1:7" ht="27.75" customHeight="1">
      <c r="B10" s="567" t="s">
        <v>187</v>
      </c>
      <c r="C10" s="567"/>
      <c r="D10" s="567"/>
      <c r="E10" s="567"/>
      <c r="F10" s="567"/>
      <c r="G10" s="567"/>
    </row>
    <row r="11" spans="1:7">
      <c r="B11" s="204" t="s">
        <v>188</v>
      </c>
    </row>
  </sheetData>
  <mergeCells count="5">
    <mergeCell ref="C3:E3"/>
    <mergeCell ref="F3:G3"/>
    <mergeCell ref="B3:B4"/>
    <mergeCell ref="B9:G9"/>
    <mergeCell ref="B10:G10"/>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2"/>
  <sheetViews>
    <sheetView workbookViewId="0">
      <selection activeCell="J15" sqref="J15"/>
    </sheetView>
  </sheetViews>
  <sheetFormatPr baseColWidth="10" defaultRowHeight="15"/>
  <cols>
    <col min="1" max="1" width="11.42578125" style="25"/>
    <col min="2" max="2" width="44.7109375" style="25" customWidth="1"/>
    <col min="3" max="72" width="6.85546875" style="27" customWidth="1"/>
    <col min="73" max="82" width="6.85546875" style="25" customWidth="1"/>
    <col min="83" max="16384" width="11.42578125" style="25"/>
  </cols>
  <sheetData>
    <row r="1" spans="1:82" s="163" customFormat="1" ht="15.75">
      <c r="A1" s="220" t="s">
        <v>276</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c r="AW1" s="164"/>
      <c r="AX1" s="164"/>
      <c r="AY1" s="164"/>
      <c r="AZ1" s="164"/>
      <c r="BA1" s="164"/>
      <c r="BB1" s="164"/>
      <c r="BC1" s="164"/>
      <c r="BD1" s="164"/>
      <c r="BE1" s="164"/>
      <c r="BF1" s="164"/>
      <c r="BG1" s="164"/>
      <c r="BH1" s="164"/>
      <c r="BI1" s="164"/>
      <c r="BJ1" s="164"/>
      <c r="BK1" s="164"/>
      <c r="BL1" s="164"/>
      <c r="BM1" s="164"/>
      <c r="BN1" s="164"/>
      <c r="BO1" s="164"/>
      <c r="BP1" s="164"/>
      <c r="BQ1" s="164"/>
      <c r="BR1" s="164"/>
      <c r="BS1" s="164"/>
      <c r="BT1" s="164"/>
    </row>
    <row r="2" spans="1:82" s="169" customFormat="1" ht="15.75">
      <c r="A2" s="165"/>
      <c r="B2" s="221"/>
      <c r="C2" s="167"/>
      <c r="D2" s="167"/>
      <c r="E2" s="167"/>
      <c r="F2" s="167"/>
      <c r="G2" s="167"/>
      <c r="H2" s="167"/>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c r="BT2" s="168"/>
    </row>
    <row r="3" spans="1:82" s="163" customFormat="1" ht="15.75" thickBot="1">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c r="BH3" s="164"/>
      <c r="BI3" s="164"/>
      <c r="BJ3" s="164"/>
      <c r="BK3" s="164"/>
      <c r="BL3" s="164"/>
      <c r="BM3" s="164"/>
      <c r="BN3" s="164"/>
      <c r="BO3" s="164"/>
      <c r="BP3" s="164"/>
      <c r="BQ3" s="164"/>
      <c r="BR3" s="164"/>
      <c r="BS3" s="164"/>
      <c r="BT3" s="164"/>
    </row>
    <row r="4" spans="1:82" s="163" customFormat="1" ht="15.75" thickBot="1">
      <c r="B4" s="222"/>
      <c r="C4" s="223">
        <v>1991</v>
      </c>
      <c r="D4" s="223">
        <v>1992</v>
      </c>
      <c r="E4" s="224">
        <v>1993</v>
      </c>
      <c r="F4" s="223">
        <v>1994</v>
      </c>
      <c r="G4" s="224">
        <v>1995</v>
      </c>
      <c r="H4" s="223">
        <v>1996</v>
      </c>
      <c r="I4" s="224">
        <v>1997</v>
      </c>
      <c r="J4" s="223">
        <v>1998</v>
      </c>
      <c r="K4" s="224">
        <v>1999</v>
      </c>
      <c r="L4" s="223">
        <v>2000</v>
      </c>
      <c r="M4" s="224">
        <v>2001</v>
      </c>
      <c r="N4" s="223">
        <v>2002</v>
      </c>
      <c r="O4" s="224">
        <v>2003</v>
      </c>
      <c r="P4" s="223">
        <v>2004</v>
      </c>
      <c r="Q4" s="224">
        <v>2005</v>
      </c>
      <c r="R4" s="223">
        <v>2006</v>
      </c>
      <c r="S4" s="224">
        <v>2007</v>
      </c>
      <c r="T4" s="224">
        <v>2008</v>
      </c>
      <c r="U4" s="224">
        <v>2009</v>
      </c>
      <c r="V4" s="224">
        <v>2010</v>
      </c>
      <c r="W4" s="224">
        <v>2011</v>
      </c>
      <c r="X4" s="224">
        <v>2012</v>
      </c>
      <c r="Y4" s="224">
        <v>2013</v>
      </c>
      <c r="Z4" s="224">
        <v>2014</v>
      </c>
      <c r="AA4" s="224">
        <v>2015</v>
      </c>
      <c r="AB4" s="224">
        <v>2016</v>
      </c>
      <c r="AC4" s="224">
        <v>2017</v>
      </c>
      <c r="AD4" s="224">
        <v>2018</v>
      </c>
      <c r="AE4" s="224">
        <v>2019</v>
      </c>
      <c r="AF4" s="224">
        <v>2020</v>
      </c>
      <c r="AG4" s="224">
        <v>2021</v>
      </c>
      <c r="AH4" s="224">
        <v>2022</v>
      </c>
      <c r="AI4" s="224">
        <v>2023</v>
      </c>
      <c r="AJ4" s="224">
        <v>2024</v>
      </c>
      <c r="AK4" s="224">
        <v>2025</v>
      </c>
      <c r="AL4" s="224">
        <v>2026</v>
      </c>
      <c r="AM4" s="224">
        <v>2027</v>
      </c>
      <c r="AN4" s="224">
        <v>2028</v>
      </c>
      <c r="AO4" s="224">
        <v>2029</v>
      </c>
      <c r="AP4" s="224">
        <v>2030</v>
      </c>
      <c r="AQ4" s="224">
        <v>2031</v>
      </c>
      <c r="AR4" s="224">
        <v>2032</v>
      </c>
      <c r="AS4" s="224">
        <v>2033</v>
      </c>
      <c r="AT4" s="224">
        <v>2034</v>
      </c>
      <c r="AU4" s="224">
        <v>2035</v>
      </c>
      <c r="AV4" s="224">
        <v>2036</v>
      </c>
      <c r="AW4" s="224">
        <v>2037</v>
      </c>
      <c r="AX4" s="224">
        <v>2038</v>
      </c>
      <c r="AY4" s="224">
        <v>2039</v>
      </c>
      <c r="AZ4" s="224">
        <v>2040</v>
      </c>
      <c r="BA4" s="224">
        <v>2041</v>
      </c>
      <c r="BB4" s="224">
        <v>2042</v>
      </c>
      <c r="BC4" s="224">
        <v>2043</v>
      </c>
      <c r="BD4" s="224">
        <v>2044</v>
      </c>
      <c r="BE4" s="224">
        <v>2045</v>
      </c>
      <c r="BF4" s="224">
        <v>2046</v>
      </c>
      <c r="BG4" s="224">
        <v>2047</v>
      </c>
      <c r="BH4" s="224">
        <v>2048</v>
      </c>
      <c r="BI4" s="224">
        <v>2049</v>
      </c>
      <c r="BJ4" s="224">
        <v>2050</v>
      </c>
      <c r="BK4" s="224">
        <v>2051</v>
      </c>
      <c r="BL4" s="224">
        <v>2052</v>
      </c>
      <c r="BM4" s="224">
        <v>2053</v>
      </c>
      <c r="BN4" s="224">
        <v>2054</v>
      </c>
      <c r="BO4" s="224">
        <v>2055</v>
      </c>
      <c r="BP4" s="224">
        <v>2056</v>
      </c>
      <c r="BQ4" s="224">
        <v>2057</v>
      </c>
      <c r="BR4" s="224">
        <v>2058</v>
      </c>
      <c r="BS4" s="224">
        <v>2059</v>
      </c>
      <c r="BT4" s="224">
        <v>2060</v>
      </c>
      <c r="BU4" s="224">
        <v>2061</v>
      </c>
      <c r="BV4" s="224">
        <v>2062</v>
      </c>
      <c r="BW4" s="224">
        <v>2063</v>
      </c>
      <c r="BX4" s="224">
        <v>2064</v>
      </c>
      <c r="BY4" s="224">
        <v>2065</v>
      </c>
      <c r="BZ4" s="224">
        <v>2066</v>
      </c>
      <c r="CA4" s="224">
        <v>2067</v>
      </c>
      <c r="CB4" s="224">
        <v>2068</v>
      </c>
      <c r="CC4" s="224">
        <v>2069</v>
      </c>
      <c r="CD4" s="225">
        <v>2070</v>
      </c>
    </row>
    <row r="5" spans="1:82" s="226" customFormat="1">
      <c r="B5" s="232" t="s">
        <v>189</v>
      </c>
      <c r="C5" s="233">
        <v>1.206E-2</v>
      </c>
      <c r="D5" s="233">
        <v>2.5510000000000001E-2</v>
      </c>
      <c r="E5" s="233">
        <v>8.6499999999999997E-3</v>
      </c>
      <c r="F5" s="233">
        <v>1.6390000000000002E-2</v>
      </c>
      <c r="G5" s="233">
        <v>2.5319999999999999E-2</v>
      </c>
      <c r="H5" s="233">
        <v>1.0880000000000001E-2</v>
      </c>
      <c r="I5" s="233">
        <v>1.5730000000000001E-2</v>
      </c>
      <c r="J5" s="233">
        <v>2.4820000000000002E-2</v>
      </c>
      <c r="K5" s="233">
        <v>1.3769999999999999E-2</v>
      </c>
      <c r="L5" s="233">
        <v>2.41E-2</v>
      </c>
      <c r="M5" s="233">
        <v>1.8260000000000002E-2</v>
      </c>
      <c r="N5" s="233">
        <v>2.8590000000000001E-2</v>
      </c>
      <c r="O5" s="233">
        <v>3.96E-3</v>
      </c>
      <c r="P5" s="233">
        <v>1.244E-2</v>
      </c>
      <c r="Q5" s="233">
        <v>6.3400000000000001E-3</v>
      </c>
      <c r="R5" s="233">
        <v>2.4029999999999999E-2</v>
      </c>
      <c r="S5" s="233">
        <v>-2.2200000000000002E-3</v>
      </c>
      <c r="T5" s="233">
        <v>-5.28E-3</v>
      </c>
      <c r="U5" s="233">
        <v>-5.2199999999999998E-3</v>
      </c>
      <c r="V5" s="233">
        <v>1.2070000000000001E-2</v>
      </c>
      <c r="W5" s="233">
        <v>8.7799999999999996E-3</v>
      </c>
      <c r="X5" s="233">
        <v>4.7499999999999999E-3</v>
      </c>
      <c r="Y5" s="233">
        <v>1.3680000000000001E-2</v>
      </c>
      <c r="Z5" s="233">
        <v>7.0099999999999997E-3</v>
      </c>
      <c r="AA5" s="233">
        <v>8.7100000000000007E-3</v>
      </c>
      <c r="AB5" s="180"/>
      <c r="AC5" s="180"/>
      <c r="AD5" s="180"/>
      <c r="AE5" s="180"/>
      <c r="AF5" s="180"/>
      <c r="AG5" s="180"/>
      <c r="AH5" s="180"/>
      <c r="AI5" s="180"/>
      <c r="AJ5" s="180"/>
      <c r="AK5" s="180"/>
      <c r="AL5" s="180"/>
      <c r="AM5" s="180"/>
      <c r="AN5" s="180"/>
      <c r="AO5" s="180"/>
      <c r="AP5" s="180"/>
      <c r="AQ5" s="180"/>
      <c r="AR5" s="180"/>
      <c r="AS5" s="180"/>
      <c r="AT5" s="180"/>
      <c r="AU5" s="180"/>
      <c r="AV5" s="180"/>
      <c r="AW5" s="180"/>
      <c r="AX5" s="180"/>
      <c r="AY5" s="180"/>
      <c r="AZ5" s="180"/>
      <c r="BA5" s="180"/>
      <c r="BB5" s="180"/>
      <c r="BC5" s="180"/>
      <c r="BD5" s="180"/>
      <c r="BE5" s="180"/>
      <c r="BF5" s="180"/>
      <c r="BG5" s="180"/>
      <c r="BH5" s="180"/>
      <c r="BI5" s="180"/>
      <c r="BJ5" s="180"/>
      <c r="BK5" s="180"/>
      <c r="BL5" s="180"/>
      <c r="BM5" s="180"/>
      <c r="BN5" s="180"/>
      <c r="BO5" s="180"/>
      <c r="BP5" s="180"/>
      <c r="BQ5" s="180"/>
      <c r="BR5" s="180"/>
      <c r="BS5" s="180"/>
      <c r="BT5" s="180"/>
      <c r="BU5" s="180"/>
      <c r="BV5" s="180"/>
      <c r="BW5" s="180"/>
      <c r="BX5" s="180"/>
      <c r="BY5" s="180"/>
      <c r="BZ5" s="180"/>
      <c r="CA5" s="180"/>
      <c r="CB5" s="180"/>
      <c r="CC5" s="180"/>
      <c r="CD5" s="234"/>
    </row>
    <row r="6" spans="1:82" s="226" customFormat="1">
      <c r="B6" s="227" t="s">
        <v>190</v>
      </c>
      <c r="C6" s="228"/>
      <c r="D6" s="228"/>
      <c r="E6" s="228"/>
      <c r="F6" s="228"/>
      <c r="G6" s="228"/>
      <c r="H6" s="228"/>
      <c r="I6" s="228"/>
      <c r="J6" s="228"/>
      <c r="K6" s="228"/>
      <c r="L6" s="228"/>
      <c r="M6" s="228"/>
      <c r="N6" s="228"/>
      <c r="O6" s="228"/>
      <c r="P6" s="228"/>
      <c r="Q6" s="228"/>
      <c r="R6" s="228"/>
      <c r="S6" s="228"/>
      <c r="T6" s="228"/>
      <c r="U6" s="228"/>
      <c r="V6" s="228"/>
      <c r="W6" s="228"/>
      <c r="X6" s="228"/>
      <c r="Y6" s="228"/>
      <c r="Z6" s="228"/>
      <c r="AA6" s="228">
        <f>AA5</f>
        <v>8.7100000000000007E-3</v>
      </c>
      <c r="AB6" s="228">
        <v>5.0000000000000001E-3</v>
      </c>
      <c r="AC6" s="228">
        <v>6.9999999999999993E-3</v>
      </c>
      <c r="AD6" s="228">
        <v>1.1000000000000001E-2</v>
      </c>
      <c r="AE6" s="228">
        <v>1.3000000000000001E-2</v>
      </c>
      <c r="AF6" s="228">
        <v>1.3000000000000001E-2</v>
      </c>
      <c r="AG6" s="228">
        <v>1.21E-2</v>
      </c>
      <c r="AH6" s="228">
        <v>1.29E-2</v>
      </c>
      <c r="AI6" s="228">
        <v>1.37E-2</v>
      </c>
      <c r="AJ6" s="228">
        <v>1.4499999999999999E-2</v>
      </c>
      <c r="AK6" s="228">
        <v>1.5300000000000001E-2</v>
      </c>
      <c r="AL6" s="228">
        <v>1.3100000000000001E-2</v>
      </c>
      <c r="AM6" s="228">
        <v>1.3899999999999999E-2</v>
      </c>
      <c r="AN6" s="228">
        <v>1.4800000000000001E-2</v>
      </c>
      <c r="AO6" s="228">
        <v>1.5600000000000001E-2</v>
      </c>
      <c r="AP6" s="228">
        <v>1.6399999999999998E-2</v>
      </c>
      <c r="AQ6" s="228">
        <v>1.72E-2</v>
      </c>
      <c r="AR6" s="228">
        <v>1.8000000000000002E-2</v>
      </c>
      <c r="AS6" s="228">
        <v>1.8000000000000002E-2</v>
      </c>
      <c r="AT6" s="228">
        <v>1.8000000000000002E-2</v>
      </c>
      <c r="AU6" s="228">
        <v>1.8000000000000002E-2</v>
      </c>
      <c r="AV6" s="228">
        <v>1.8000000000000002E-2</v>
      </c>
      <c r="AW6" s="228">
        <v>1.8000000000000002E-2</v>
      </c>
      <c r="AX6" s="228">
        <v>1.8000000000000002E-2</v>
      </c>
      <c r="AY6" s="228">
        <v>1.8000000000000002E-2</v>
      </c>
      <c r="AZ6" s="228">
        <v>1.8000000000000002E-2</v>
      </c>
      <c r="BA6" s="228">
        <v>1.8000000000000002E-2</v>
      </c>
      <c r="BB6" s="228">
        <v>1.8000000000000002E-2</v>
      </c>
      <c r="BC6" s="228">
        <v>1.8000000000000002E-2</v>
      </c>
      <c r="BD6" s="228">
        <v>1.8000000000000002E-2</v>
      </c>
      <c r="BE6" s="228">
        <v>1.8000000000000002E-2</v>
      </c>
      <c r="BF6" s="228">
        <v>1.8000000000000002E-2</v>
      </c>
      <c r="BG6" s="228">
        <v>1.8000000000000002E-2</v>
      </c>
      <c r="BH6" s="228">
        <v>1.8000000000000002E-2</v>
      </c>
      <c r="BI6" s="228">
        <v>1.8000000000000002E-2</v>
      </c>
      <c r="BJ6" s="228">
        <v>1.8000000000000002E-2</v>
      </c>
      <c r="BK6" s="228">
        <v>1.8000000000000002E-2</v>
      </c>
      <c r="BL6" s="228">
        <v>1.8000000000000002E-2</v>
      </c>
      <c r="BM6" s="228">
        <v>1.8000000000000002E-2</v>
      </c>
      <c r="BN6" s="228">
        <v>1.8000000000000002E-2</v>
      </c>
      <c r="BO6" s="228">
        <v>1.8000000000000002E-2</v>
      </c>
      <c r="BP6" s="228">
        <v>1.8000000000000002E-2</v>
      </c>
      <c r="BQ6" s="228">
        <v>1.8000000000000002E-2</v>
      </c>
      <c r="BR6" s="228">
        <v>1.8000000000000002E-2</v>
      </c>
      <c r="BS6" s="228">
        <v>1.8000000000000002E-2</v>
      </c>
      <c r="BT6" s="228">
        <v>1.8000000000000002E-2</v>
      </c>
      <c r="BU6" s="228">
        <v>1.8000000000000002E-2</v>
      </c>
      <c r="BV6" s="228">
        <v>1.8000000000000002E-2</v>
      </c>
      <c r="BW6" s="228">
        <v>1.8000000000000002E-2</v>
      </c>
      <c r="BX6" s="228">
        <v>1.8000000000000002E-2</v>
      </c>
      <c r="BY6" s="228">
        <v>1.8000000000000002E-2</v>
      </c>
      <c r="BZ6" s="228">
        <v>1.8000000000000002E-2</v>
      </c>
      <c r="CA6" s="228">
        <v>1.8000000000000002E-2</v>
      </c>
      <c r="CB6" s="228">
        <v>1.8000000000000002E-2</v>
      </c>
      <c r="CC6" s="228">
        <v>1.8000000000000002E-2</v>
      </c>
      <c r="CD6" s="229">
        <v>1.8000000000000002E-2</v>
      </c>
    </row>
    <row r="7" spans="1:82" s="226" customFormat="1">
      <c r="B7" s="227" t="s">
        <v>191</v>
      </c>
      <c r="C7" s="228"/>
      <c r="D7" s="228"/>
      <c r="E7" s="228"/>
      <c r="F7" s="228"/>
      <c r="G7" s="228"/>
      <c r="H7" s="228"/>
      <c r="I7" s="228"/>
      <c r="J7" s="228"/>
      <c r="K7" s="228"/>
      <c r="L7" s="228"/>
      <c r="M7" s="228"/>
      <c r="N7" s="228"/>
      <c r="O7" s="228"/>
      <c r="P7" s="228"/>
      <c r="Q7" s="228"/>
      <c r="R7" s="228"/>
      <c r="S7" s="228"/>
      <c r="T7" s="228"/>
      <c r="U7" s="228"/>
      <c r="V7" s="228"/>
      <c r="W7" s="228"/>
      <c r="X7" s="228"/>
      <c r="Y7" s="228"/>
      <c r="Z7" s="228"/>
      <c r="AA7" s="228">
        <f t="shared" ref="AA7:AA9" si="0">AA6</f>
        <v>8.7100000000000007E-3</v>
      </c>
      <c r="AB7" s="228">
        <v>5.0000000000000001E-3</v>
      </c>
      <c r="AC7" s="228">
        <v>6.9999999999999993E-3</v>
      </c>
      <c r="AD7" s="228">
        <v>1.1000000000000001E-2</v>
      </c>
      <c r="AE7" s="228">
        <v>1.3000000000000001E-2</v>
      </c>
      <c r="AF7" s="228">
        <v>1.3000000000000001E-2</v>
      </c>
      <c r="AG7" s="228">
        <v>1.1899999999999999E-2</v>
      </c>
      <c r="AH7" s="228">
        <v>1.24E-2</v>
      </c>
      <c r="AI7" s="228">
        <v>1.3000000000000001E-2</v>
      </c>
      <c r="AJ7" s="228">
        <v>1.3500000000000002E-2</v>
      </c>
      <c r="AK7" s="228">
        <v>1.41E-2</v>
      </c>
      <c r="AL7" s="228">
        <v>1.1599999999999999E-2</v>
      </c>
      <c r="AM7" s="228">
        <v>1.2199999999999999E-2</v>
      </c>
      <c r="AN7" s="228">
        <v>1.2800000000000001E-2</v>
      </c>
      <c r="AO7" s="228">
        <v>1.3300000000000001E-2</v>
      </c>
      <c r="AP7" s="228">
        <v>1.3899999999999999E-2</v>
      </c>
      <c r="AQ7" s="228">
        <v>1.44E-2</v>
      </c>
      <c r="AR7" s="228">
        <v>1.4999999999999999E-2</v>
      </c>
      <c r="AS7" s="228">
        <v>1.4999999999999999E-2</v>
      </c>
      <c r="AT7" s="228">
        <v>1.4999999999999999E-2</v>
      </c>
      <c r="AU7" s="228">
        <v>1.4999999999999999E-2</v>
      </c>
      <c r="AV7" s="228">
        <v>1.4999999999999999E-2</v>
      </c>
      <c r="AW7" s="228">
        <v>1.4999999999999999E-2</v>
      </c>
      <c r="AX7" s="228">
        <v>1.4999999999999999E-2</v>
      </c>
      <c r="AY7" s="228">
        <v>1.4999999999999999E-2</v>
      </c>
      <c r="AZ7" s="228">
        <v>1.4999999999999999E-2</v>
      </c>
      <c r="BA7" s="228">
        <v>1.4999999999999999E-2</v>
      </c>
      <c r="BB7" s="228">
        <v>1.4999999999999999E-2</v>
      </c>
      <c r="BC7" s="228">
        <v>1.4999999999999999E-2</v>
      </c>
      <c r="BD7" s="228">
        <v>1.4999999999999999E-2</v>
      </c>
      <c r="BE7" s="228">
        <v>1.4999999999999999E-2</v>
      </c>
      <c r="BF7" s="228">
        <v>1.4999999999999999E-2</v>
      </c>
      <c r="BG7" s="228">
        <v>1.4999999999999999E-2</v>
      </c>
      <c r="BH7" s="228">
        <v>1.4999999999999999E-2</v>
      </c>
      <c r="BI7" s="228">
        <v>1.4999999999999999E-2</v>
      </c>
      <c r="BJ7" s="228">
        <v>1.4999999999999999E-2</v>
      </c>
      <c r="BK7" s="228">
        <v>1.4999999999999999E-2</v>
      </c>
      <c r="BL7" s="228">
        <v>1.4999999999999999E-2</v>
      </c>
      <c r="BM7" s="228">
        <v>1.4999999999999999E-2</v>
      </c>
      <c r="BN7" s="228">
        <v>1.4999999999999999E-2</v>
      </c>
      <c r="BO7" s="228">
        <v>1.4999999999999999E-2</v>
      </c>
      <c r="BP7" s="228">
        <v>1.4999999999999999E-2</v>
      </c>
      <c r="BQ7" s="228">
        <v>1.4999999999999999E-2</v>
      </c>
      <c r="BR7" s="228">
        <v>1.4999999999999999E-2</v>
      </c>
      <c r="BS7" s="228">
        <v>1.4999999999999999E-2</v>
      </c>
      <c r="BT7" s="228">
        <v>1.4999999999999999E-2</v>
      </c>
      <c r="BU7" s="228">
        <v>1.4999999999999999E-2</v>
      </c>
      <c r="BV7" s="228">
        <v>1.4999999999999999E-2</v>
      </c>
      <c r="BW7" s="228">
        <v>1.4999999999999999E-2</v>
      </c>
      <c r="BX7" s="228">
        <v>1.4999999999999999E-2</v>
      </c>
      <c r="BY7" s="228">
        <v>1.4999999999999999E-2</v>
      </c>
      <c r="BZ7" s="228">
        <v>1.4999999999999999E-2</v>
      </c>
      <c r="CA7" s="228">
        <v>1.4999999999999999E-2</v>
      </c>
      <c r="CB7" s="228">
        <v>1.4999999999999999E-2</v>
      </c>
      <c r="CC7" s="228">
        <v>1.4999999999999999E-2</v>
      </c>
      <c r="CD7" s="229">
        <v>1.4999999999999999E-2</v>
      </c>
    </row>
    <row r="8" spans="1:82" s="226" customFormat="1">
      <c r="B8" s="227" t="s">
        <v>192</v>
      </c>
      <c r="C8" s="228"/>
      <c r="D8" s="228"/>
      <c r="E8" s="228"/>
      <c r="F8" s="228"/>
      <c r="G8" s="228"/>
      <c r="H8" s="228"/>
      <c r="I8" s="228"/>
      <c r="J8" s="228"/>
      <c r="K8" s="228"/>
      <c r="L8" s="228"/>
      <c r="M8" s="228"/>
      <c r="N8" s="228"/>
      <c r="O8" s="228"/>
      <c r="P8" s="228"/>
      <c r="Q8" s="228"/>
      <c r="R8" s="228"/>
      <c r="S8" s="228"/>
      <c r="T8" s="228"/>
      <c r="U8" s="228"/>
      <c r="V8" s="228"/>
      <c r="W8" s="228"/>
      <c r="X8" s="228"/>
      <c r="Y8" s="228"/>
      <c r="Z8" s="228"/>
      <c r="AA8" s="228">
        <f t="shared" si="0"/>
        <v>8.7100000000000007E-3</v>
      </c>
      <c r="AB8" s="228">
        <v>5.0000000000000001E-3</v>
      </c>
      <c r="AC8" s="228">
        <v>6.9999999999999993E-3</v>
      </c>
      <c r="AD8" s="228">
        <v>1.1000000000000001E-2</v>
      </c>
      <c r="AE8" s="228">
        <v>1.3000000000000001E-2</v>
      </c>
      <c r="AF8" s="228">
        <v>1.3000000000000001E-2</v>
      </c>
      <c r="AG8" s="228">
        <v>1.1699999999999999E-2</v>
      </c>
      <c r="AH8" s="228">
        <v>1.21E-2</v>
      </c>
      <c r="AI8" s="228">
        <v>1.2500000000000001E-2</v>
      </c>
      <c r="AJ8" s="228">
        <v>1.2800000000000001E-2</v>
      </c>
      <c r="AK8" s="228">
        <v>1.32E-2</v>
      </c>
      <c r="AL8" s="228">
        <v>1.06E-2</v>
      </c>
      <c r="AM8" s="228">
        <v>1.1000000000000001E-2</v>
      </c>
      <c r="AN8" s="228">
        <v>1.1399999999999999E-2</v>
      </c>
      <c r="AO8" s="228">
        <v>1.18E-2</v>
      </c>
      <c r="AP8" s="228">
        <v>1.2199999999999999E-2</v>
      </c>
      <c r="AQ8" s="228">
        <v>1.26E-2</v>
      </c>
      <c r="AR8" s="228">
        <v>1.3000000000000001E-2</v>
      </c>
      <c r="AS8" s="228">
        <v>1.3000000000000001E-2</v>
      </c>
      <c r="AT8" s="228">
        <v>1.3000000000000001E-2</v>
      </c>
      <c r="AU8" s="228">
        <v>1.3000000000000001E-2</v>
      </c>
      <c r="AV8" s="228">
        <v>1.3000000000000001E-2</v>
      </c>
      <c r="AW8" s="228">
        <v>1.3000000000000001E-2</v>
      </c>
      <c r="AX8" s="228">
        <v>1.3000000000000001E-2</v>
      </c>
      <c r="AY8" s="228">
        <v>1.3000000000000001E-2</v>
      </c>
      <c r="AZ8" s="228">
        <v>1.3000000000000001E-2</v>
      </c>
      <c r="BA8" s="228">
        <v>1.3000000000000001E-2</v>
      </c>
      <c r="BB8" s="228">
        <v>1.3000000000000001E-2</v>
      </c>
      <c r="BC8" s="228">
        <v>1.3000000000000001E-2</v>
      </c>
      <c r="BD8" s="228">
        <v>1.3000000000000001E-2</v>
      </c>
      <c r="BE8" s="228">
        <v>1.3000000000000001E-2</v>
      </c>
      <c r="BF8" s="228">
        <v>1.3000000000000001E-2</v>
      </c>
      <c r="BG8" s="228">
        <v>1.3000000000000001E-2</v>
      </c>
      <c r="BH8" s="228">
        <v>1.3000000000000001E-2</v>
      </c>
      <c r="BI8" s="228">
        <v>1.3000000000000001E-2</v>
      </c>
      <c r="BJ8" s="228">
        <v>1.3000000000000001E-2</v>
      </c>
      <c r="BK8" s="228">
        <v>1.3000000000000001E-2</v>
      </c>
      <c r="BL8" s="228">
        <v>1.3000000000000001E-2</v>
      </c>
      <c r="BM8" s="228">
        <v>1.3000000000000001E-2</v>
      </c>
      <c r="BN8" s="228">
        <v>1.3000000000000001E-2</v>
      </c>
      <c r="BO8" s="228">
        <v>1.3000000000000001E-2</v>
      </c>
      <c r="BP8" s="228">
        <v>1.3000000000000001E-2</v>
      </c>
      <c r="BQ8" s="228">
        <v>1.3000000000000001E-2</v>
      </c>
      <c r="BR8" s="228">
        <v>1.3000000000000001E-2</v>
      </c>
      <c r="BS8" s="228">
        <v>1.3000000000000001E-2</v>
      </c>
      <c r="BT8" s="228">
        <v>1.3000000000000001E-2</v>
      </c>
      <c r="BU8" s="228">
        <v>1.3000000000000001E-2</v>
      </c>
      <c r="BV8" s="228">
        <v>1.3000000000000001E-2</v>
      </c>
      <c r="BW8" s="228">
        <v>1.3000000000000001E-2</v>
      </c>
      <c r="BX8" s="228">
        <v>1.3000000000000001E-2</v>
      </c>
      <c r="BY8" s="228">
        <v>1.3000000000000001E-2</v>
      </c>
      <c r="BZ8" s="228">
        <v>1.3000000000000001E-2</v>
      </c>
      <c r="CA8" s="228">
        <v>1.3000000000000001E-2</v>
      </c>
      <c r="CB8" s="228">
        <v>1.3000000000000001E-2</v>
      </c>
      <c r="CC8" s="228">
        <v>1.3000000000000001E-2</v>
      </c>
      <c r="CD8" s="229">
        <v>1.3000000000000001E-2</v>
      </c>
    </row>
    <row r="9" spans="1:82" s="226" customFormat="1" ht="15.75" thickBot="1">
      <c r="B9" s="235" t="s">
        <v>193</v>
      </c>
      <c r="C9" s="236"/>
      <c r="D9" s="236"/>
      <c r="E9" s="236"/>
      <c r="F9" s="236"/>
      <c r="G9" s="236"/>
      <c r="H9" s="236"/>
      <c r="I9" s="236"/>
      <c r="J9" s="236"/>
      <c r="K9" s="236"/>
      <c r="L9" s="236"/>
      <c r="M9" s="236"/>
      <c r="N9" s="236"/>
      <c r="O9" s="236"/>
      <c r="P9" s="236"/>
      <c r="Q9" s="236"/>
      <c r="R9" s="236"/>
      <c r="S9" s="236"/>
      <c r="T9" s="236"/>
      <c r="U9" s="236"/>
      <c r="V9" s="236"/>
      <c r="W9" s="236"/>
      <c r="X9" s="236"/>
      <c r="Y9" s="236"/>
      <c r="Z9" s="236"/>
      <c r="AA9" s="236">
        <f t="shared" si="0"/>
        <v>8.7100000000000007E-3</v>
      </c>
      <c r="AB9" s="236">
        <v>5.0000000000000001E-3</v>
      </c>
      <c r="AC9" s="236">
        <v>6.9999999999999993E-3</v>
      </c>
      <c r="AD9" s="236">
        <v>1.1000000000000001E-2</v>
      </c>
      <c r="AE9" s="236">
        <v>1.3000000000000001E-2</v>
      </c>
      <c r="AF9" s="236">
        <v>1.3000000000000001E-2</v>
      </c>
      <c r="AG9" s="236">
        <v>1.1399999999999999E-2</v>
      </c>
      <c r="AH9" s="236">
        <v>1.1599999999999999E-2</v>
      </c>
      <c r="AI9" s="236">
        <v>1.1699999999999999E-2</v>
      </c>
      <c r="AJ9" s="236">
        <v>1.18E-2</v>
      </c>
      <c r="AK9" s="236">
        <v>1.2E-2</v>
      </c>
      <c r="AL9" s="236">
        <v>9.1000000000000004E-3</v>
      </c>
      <c r="AM9" s="236">
        <v>9.300000000000001E-3</v>
      </c>
      <c r="AN9" s="236">
        <v>9.3999999999999986E-3</v>
      </c>
      <c r="AO9" s="236">
        <v>9.5999999999999992E-3</v>
      </c>
      <c r="AP9" s="236">
        <v>9.7000000000000003E-3</v>
      </c>
      <c r="AQ9" s="236">
        <v>9.8999999999999991E-3</v>
      </c>
      <c r="AR9" s="236">
        <v>0.01</v>
      </c>
      <c r="AS9" s="236">
        <v>0.01</v>
      </c>
      <c r="AT9" s="236">
        <v>0.01</v>
      </c>
      <c r="AU9" s="236">
        <v>0.01</v>
      </c>
      <c r="AV9" s="236">
        <v>0.01</v>
      </c>
      <c r="AW9" s="236">
        <v>0.01</v>
      </c>
      <c r="AX9" s="236">
        <v>0.01</v>
      </c>
      <c r="AY9" s="236">
        <v>0.01</v>
      </c>
      <c r="AZ9" s="236">
        <v>0.01</v>
      </c>
      <c r="BA9" s="236">
        <v>0.01</v>
      </c>
      <c r="BB9" s="236">
        <v>0.01</v>
      </c>
      <c r="BC9" s="236">
        <v>0.01</v>
      </c>
      <c r="BD9" s="236">
        <v>0.01</v>
      </c>
      <c r="BE9" s="236">
        <v>0.01</v>
      </c>
      <c r="BF9" s="236">
        <v>0.01</v>
      </c>
      <c r="BG9" s="236">
        <v>0.01</v>
      </c>
      <c r="BH9" s="236">
        <v>0.01</v>
      </c>
      <c r="BI9" s="236">
        <v>0.01</v>
      </c>
      <c r="BJ9" s="236">
        <v>0.01</v>
      </c>
      <c r="BK9" s="236">
        <v>0.01</v>
      </c>
      <c r="BL9" s="236">
        <v>0.01</v>
      </c>
      <c r="BM9" s="236">
        <v>0.01</v>
      </c>
      <c r="BN9" s="236">
        <v>0.01</v>
      </c>
      <c r="BO9" s="236">
        <v>0.01</v>
      </c>
      <c r="BP9" s="236">
        <v>0.01</v>
      </c>
      <c r="BQ9" s="236">
        <v>0.01</v>
      </c>
      <c r="BR9" s="236">
        <v>0.01</v>
      </c>
      <c r="BS9" s="236">
        <v>0.01</v>
      </c>
      <c r="BT9" s="236">
        <v>0.01</v>
      </c>
      <c r="BU9" s="236">
        <v>0.01</v>
      </c>
      <c r="BV9" s="236">
        <v>0.01</v>
      </c>
      <c r="BW9" s="236">
        <v>0.01</v>
      </c>
      <c r="BX9" s="236">
        <v>0.01</v>
      </c>
      <c r="BY9" s="236">
        <v>0.01</v>
      </c>
      <c r="BZ9" s="236">
        <v>0.01</v>
      </c>
      <c r="CA9" s="236">
        <v>0.01</v>
      </c>
      <c r="CB9" s="236">
        <v>0.01</v>
      </c>
      <c r="CC9" s="236">
        <v>0.01</v>
      </c>
      <c r="CD9" s="237">
        <v>0.01</v>
      </c>
    </row>
    <row r="11" spans="1:82">
      <c r="B11" s="97"/>
      <c r="Z11" s="230"/>
      <c r="AA11" s="230"/>
      <c r="AB11" s="230"/>
      <c r="AC11" s="230"/>
      <c r="AD11" s="230"/>
      <c r="AE11" s="230"/>
      <c r="AF11" s="230"/>
      <c r="AG11" s="230"/>
      <c r="AH11" s="230"/>
      <c r="AI11" s="230"/>
      <c r="AJ11" s="230"/>
      <c r="AK11" s="230"/>
      <c r="AL11" s="230"/>
    </row>
    <row r="12" spans="1:82">
      <c r="B12" s="231"/>
      <c r="Z12" s="230"/>
      <c r="AA12" s="230"/>
      <c r="AB12" s="230"/>
      <c r="AC12" s="230"/>
      <c r="AD12" s="230"/>
      <c r="AE12" s="230"/>
      <c r="AF12" s="230"/>
      <c r="AG12" s="230"/>
      <c r="AH12" s="230"/>
      <c r="AI12" s="230"/>
      <c r="AJ12" s="230"/>
      <c r="AK12" s="230"/>
      <c r="AL12" s="230"/>
    </row>
    <row r="13" spans="1:82">
      <c r="Z13" s="230"/>
      <c r="AA13" s="230"/>
      <c r="AB13" s="230"/>
      <c r="AC13" s="230"/>
      <c r="AD13" s="230"/>
      <c r="AE13" s="230"/>
      <c r="AF13" s="230"/>
      <c r="AG13" s="230"/>
      <c r="AH13" s="230"/>
      <c r="AI13" s="230"/>
      <c r="AJ13" s="230"/>
      <c r="AK13" s="230"/>
      <c r="AL13" s="230"/>
    </row>
    <row r="14" spans="1:82">
      <c r="Z14" s="230"/>
      <c r="AA14" s="230"/>
      <c r="AB14" s="230"/>
      <c r="AC14" s="230"/>
      <c r="AD14" s="230"/>
      <c r="AE14" s="230"/>
      <c r="AF14" s="230"/>
      <c r="AG14" s="230"/>
      <c r="AH14" s="230"/>
      <c r="AI14" s="230"/>
      <c r="AJ14" s="230"/>
      <c r="AK14" s="230"/>
      <c r="AL14" s="230"/>
    </row>
    <row r="15" spans="1:82">
      <c r="C15" s="25"/>
      <c r="D15" s="25"/>
      <c r="E15" s="25"/>
      <c r="F15" s="25"/>
      <c r="G15" s="25"/>
      <c r="H15" s="25"/>
      <c r="I15" s="25"/>
      <c r="J15" s="25"/>
      <c r="K15" s="25"/>
      <c r="L15" s="25"/>
      <c r="M15" s="25"/>
      <c r="N15" s="25"/>
      <c r="O15" s="25"/>
      <c r="P15" s="25"/>
      <c r="Q15" s="25"/>
      <c r="R15" s="25"/>
      <c r="S15" s="25"/>
      <c r="T15" s="25"/>
      <c r="U15" s="25"/>
      <c r="V15" s="25"/>
      <c r="W15" s="25"/>
      <c r="X15" s="25"/>
      <c r="Y15" s="25"/>
      <c r="Z15" s="230"/>
      <c r="AA15" s="230"/>
      <c r="AB15" s="230"/>
      <c r="AC15" s="230"/>
      <c r="AD15" s="230"/>
      <c r="AE15" s="230"/>
      <c r="AF15" s="230"/>
      <c r="AG15" s="230"/>
      <c r="AH15" s="230"/>
      <c r="AI15" s="230"/>
      <c r="AJ15" s="230"/>
      <c r="AK15" s="230"/>
      <c r="AL15" s="230"/>
      <c r="BR15" s="25"/>
      <c r="BS15" s="25"/>
      <c r="BT15" s="25"/>
    </row>
    <row r="16" spans="1:82">
      <c r="C16" s="25"/>
      <c r="D16" s="25"/>
      <c r="E16" s="25"/>
      <c r="F16" s="25"/>
      <c r="G16" s="25"/>
      <c r="H16" s="25"/>
      <c r="I16" s="25"/>
      <c r="J16" s="25"/>
      <c r="K16" s="25"/>
      <c r="L16" s="25"/>
      <c r="M16" s="25"/>
      <c r="N16" s="25"/>
      <c r="O16" s="25"/>
      <c r="P16" s="25"/>
      <c r="Q16" s="25"/>
      <c r="R16" s="25"/>
      <c r="S16" s="25"/>
      <c r="T16" s="25"/>
      <c r="U16" s="25"/>
      <c r="V16" s="25"/>
      <c r="W16" s="25"/>
      <c r="X16" s="25"/>
      <c r="Y16" s="25"/>
      <c r="BR16" s="25"/>
      <c r="BS16" s="25"/>
      <c r="BT16" s="25"/>
    </row>
    <row r="17" spans="3:72">
      <c r="C17" s="25"/>
      <c r="D17" s="25"/>
      <c r="E17" s="25"/>
      <c r="F17" s="25"/>
      <c r="G17" s="25"/>
      <c r="H17" s="25"/>
      <c r="I17" s="25"/>
      <c r="J17" s="25"/>
      <c r="K17" s="25"/>
      <c r="L17" s="25"/>
      <c r="M17" s="25"/>
      <c r="N17" s="25"/>
      <c r="O17" s="25"/>
      <c r="P17" s="25"/>
      <c r="Q17" s="25"/>
      <c r="R17" s="25"/>
      <c r="S17" s="25"/>
      <c r="T17" s="25"/>
      <c r="U17" s="25"/>
      <c r="V17" s="25"/>
      <c r="W17" s="25"/>
      <c r="X17" s="25"/>
      <c r="Y17" s="25"/>
      <c r="BR17" s="25"/>
      <c r="BS17" s="25"/>
      <c r="BT17" s="25"/>
    </row>
    <row r="18" spans="3:72">
      <c r="C18" s="25"/>
      <c r="D18" s="25"/>
      <c r="E18" s="25"/>
      <c r="F18" s="25"/>
      <c r="G18" s="25"/>
      <c r="H18" s="25"/>
      <c r="I18" s="25"/>
      <c r="J18" s="25"/>
      <c r="K18" s="25"/>
      <c r="L18" s="25"/>
      <c r="M18" s="25"/>
      <c r="N18" s="25"/>
      <c r="O18" s="25"/>
      <c r="P18" s="25"/>
      <c r="Q18" s="25"/>
      <c r="R18" s="25"/>
      <c r="S18" s="25"/>
      <c r="T18" s="25"/>
      <c r="U18" s="25"/>
      <c r="V18" s="25"/>
      <c r="W18" s="25"/>
      <c r="X18" s="25"/>
      <c r="Y18" s="25"/>
      <c r="BR18" s="25"/>
      <c r="BS18" s="25"/>
      <c r="BT18" s="25"/>
    </row>
    <row r="19" spans="3:72">
      <c r="C19" s="25"/>
      <c r="D19" s="25"/>
      <c r="E19" s="25"/>
      <c r="F19" s="25"/>
      <c r="G19" s="25"/>
      <c r="H19" s="25"/>
      <c r="I19" s="25"/>
      <c r="J19" s="25"/>
      <c r="K19" s="25"/>
      <c r="L19" s="25"/>
      <c r="M19" s="25"/>
      <c r="N19" s="25"/>
      <c r="O19" s="25"/>
      <c r="P19" s="25"/>
      <c r="Q19" s="25"/>
      <c r="R19" s="25"/>
      <c r="S19" s="25"/>
      <c r="T19" s="25"/>
      <c r="U19" s="25"/>
      <c r="V19" s="25"/>
      <c r="W19" s="25"/>
      <c r="X19" s="25"/>
      <c r="Y19" s="25"/>
      <c r="BR19" s="25"/>
      <c r="BS19" s="25"/>
      <c r="BT19" s="25"/>
    </row>
    <row r="20" spans="3:72">
      <c r="C20" s="25"/>
      <c r="D20" s="25"/>
      <c r="E20" s="25"/>
      <c r="F20" s="25"/>
      <c r="G20" s="25"/>
      <c r="H20" s="25"/>
      <c r="I20" s="25"/>
      <c r="J20" s="25"/>
      <c r="K20" s="25"/>
      <c r="L20" s="25"/>
      <c r="M20" s="25"/>
      <c r="N20" s="25"/>
      <c r="O20" s="25"/>
      <c r="P20" s="25"/>
      <c r="Q20" s="25"/>
      <c r="R20" s="25"/>
      <c r="S20" s="25"/>
      <c r="T20" s="25"/>
      <c r="U20" s="25"/>
      <c r="V20" s="25"/>
      <c r="W20" s="25"/>
      <c r="X20" s="25"/>
      <c r="Y20" s="25"/>
      <c r="BR20" s="25"/>
      <c r="BS20" s="25"/>
      <c r="BT20" s="25"/>
    </row>
    <row r="21" spans="3:72">
      <c r="C21" s="25"/>
      <c r="D21" s="25"/>
      <c r="E21" s="25"/>
      <c r="F21" s="25"/>
      <c r="G21" s="25"/>
      <c r="H21" s="25"/>
      <c r="I21" s="25"/>
      <c r="J21" s="25"/>
      <c r="K21" s="25"/>
      <c r="L21" s="25"/>
      <c r="M21" s="25"/>
      <c r="N21" s="25"/>
      <c r="O21" s="25"/>
      <c r="P21" s="25"/>
      <c r="Q21" s="25"/>
      <c r="R21" s="25"/>
      <c r="S21" s="25"/>
      <c r="T21" s="25"/>
      <c r="U21" s="25"/>
      <c r="V21" s="25"/>
      <c r="W21" s="25"/>
      <c r="X21" s="25"/>
      <c r="Y21" s="25"/>
      <c r="BR21" s="25"/>
      <c r="BS21" s="25"/>
      <c r="BT21" s="25"/>
    </row>
    <row r="22" spans="3:72">
      <c r="C22" s="25"/>
      <c r="D22" s="25"/>
      <c r="E22" s="25"/>
      <c r="F22" s="25"/>
      <c r="G22" s="25"/>
      <c r="H22" s="25"/>
      <c r="I22" s="25"/>
      <c r="J22" s="25"/>
      <c r="K22" s="25"/>
      <c r="L22" s="25"/>
      <c r="M22" s="25"/>
      <c r="N22" s="25"/>
      <c r="O22" s="25"/>
      <c r="P22" s="25"/>
      <c r="Q22" s="25"/>
      <c r="R22" s="25"/>
      <c r="S22" s="25"/>
      <c r="T22" s="25"/>
      <c r="U22" s="25"/>
      <c r="V22" s="25"/>
      <c r="W22" s="25"/>
      <c r="X22" s="25"/>
      <c r="Y22" s="25"/>
      <c r="BR22" s="25"/>
      <c r="BS22" s="25"/>
      <c r="BT22" s="25"/>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0"/>
  <sheetViews>
    <sheetView workbookViewId="0"/>
  </sheetViews>
  <sheetFormatPr baseColWidth="10" defaultRowHeight="15.75"/>
  <cols>
    <col min="1" max="1" width="11.42578125" style="310"/>
    <col min="2" max="2" width="28.5703125" style="310" customWidth="1"/>
    <col min="3" max="16384" width="11.42578125" style="310"/>
  </cols>
  <sheetData>
    <row r="1" spans="1:49">
      <c r="A1" s="162" t="s">
        <v>293</v>
      </c>
    </row>
    <row r="2" spans="1:49" ht="16.5" thickBot="1">
      <c r="A2" s="162"/>
    </row>
    <row r="3" spans="1:49">
      <c r="B3" s="528"/>
      <c r="C3" s="529">
        <v>2014</v>
      </c>
      <c r="D3" s="529">
        <v>2015</v>
      </c>
      <c r="E3" s="529">
        <v>2016</v>
      </c>
      <c r="F3" s="529">
        <v>2017</v>
      </c>
      <c r="G3" s="529">
        <v>2018</v>
      </c>
      <c r="H3" s="529">
        <v>2019</v>
      </c>
      <c r="I3" s="529">
        <v>2020</v>
      </c>
      <c r="J3" s="529">
        <v>2021</v>
      </c>
      <c r="K3" s="529">
        <v>2022</v>
      </c>
      <c r="L3" s="529">
        <v>2023</v>
      </c>
      <c r="M3" s="529">
        <v>2024</v>
      </c>
      <c r="N3" s="529">
        <v>2025</v>
      </c>
      <c r="O3" s="529">
        <v>2026</v>
      </c>
      <c r="P3" s="529">
        <v>2027</v>
      </c>
      <c r="Q3" s="529">
        <v>2028</v>
      </c>
      <c r="R3" s="529">
        <v>2029</v>
      </c>
      <c r="S3" s="529">
        <v>2030</v>
      </c>
      <c r="T3" s="529">
        <v>2031</v>
      </c>
      <c r="U3" s="529">
        <v>2032</v>
      </c>
      <c r="V3" s="529">
        <v>2033</v>
      </c>
      <c r="W3" s="529">
        <v>2034</v>
      </c>
      <c r="X3" s="529">
        <v>2035</v>
      </c>
      <c r="Y3" s="529">
        <v>2036</v>
      </c>
      <c r="Z3" s="529">
        <v>2037</v>
      </c>
      <c r="AA3" s="529">
        <v>2038</v>
      </c>
      <c r="AB3" s="529">
        <v>2039</v>
      </c>
      <c r="AC3" s="530">
        <v>2040</v>
      </c>
    </row>
    <row r="4" spans="1:49">
      <c r="B4" s="531" t="s">
        <v>278</v>
      </c>
      <c r="C4" s="527">
        <v>0.6</v>
      </c>
      <c r="D4" s="527">
        <v>1.3</v>
      </c>
      <c r="E4" s="527">
        <v>1.2</v>
      </c>
      <c r="F4" s="527">
        <v>1.5</v>
      </c>
      <c r="G4" s="527">
        <v>1.5</v>
      </c>
      <c r="H4" s="527">
        <v>1.6</v>
      </c>
      <c r="I4" s="527">
        <v>1.7</v>
      </c>
      <c r="J4" s="527">
        <v>1.79</v>
      </c>
      <c r="K4" s="527">
        <v>1.8</v>
      </c>
      <c r="L4" s="527">
        <v>1.85</v>
      </c>
      <c r="M4" s="527">
        <v>1.95</v>
      </c>
      <c r="N4" s="527">
        <v>2.0699999999999998</v>
      </c>
      <c r="O4" s="527">
        <v>1.7</v>
      </c>
      <c r="P4" s="527">
        <v>1.79</v>
      </c>
      <c r="Q4" s="527">
        <v>1.85</v>
      </c>
      <c r="R4" s="527">
        <v>1.92</v>
      </c>
      <c r="S4" s="527">
        <v>2.06</v>
      </c>
      <c r="T4" s="527">
        <v>2.14</v>
      </c>
      <c r="U4" s="527">
        <v>2.21</v>
      </c>
      <c r="V4" s="527">
        <v>2.0499999999999998</v>
      </c>
      <c r="W4" s="527">
        <v>2.0499999999999998</v>
      </c>
      <c r="X4" s="527">
        <v>2.0099999999999998</v>
      </c>
      <c r="Y4" s="527">
        <v>1.96</v>
      </c>
      <c r="Z4" s="527">
        <v>1.9</v>
      </c>
      <c r="AA4" s="527">
        <v>1.9</v>
      </c>
      <c r="AB4" s="527">
        <v>1.95</v>
      </c>
      <c r="AC4" s="532">
        <v>1.97</v>
      </c>
      <c r="AD4" s="526">
        <v>1.97</v>
      </c>
      <c r="AE4" s="526">
        <v>1.95</v>
      </c>
      <c r="AF4" s="526">
        <v>1.9</v>
      </c>
      <c r="AG4" s="526">
        <v>1.9</v>
      </c>
      <c r="AH4" s="526">
        <v>1.85</v>
      </c>
      <c r="AI4" s="526">
        <v>1.81</v>
      </c>
      <c r="AJ4" s="526">
        <v>1.83</v>
      </c>
      <c r="AK4" s="526">
        <v>1.86</v>
      </c>
      <c r="AL4" s="526">
        <v>1.88</v>
      </c>
      <c r="AM4" s="526">
        <v>1.84</v>
      </c>
      <c r="AN4" s="526">
        <v>1.82</v>
      </c>
      <c r="AO4" s="526">
        <v>1.84</v>
      </c>
      <c r="AP4" s="526">
        <v>1.87</v>
      </c>
      <c r="AQ4" s="526">
        <v>1.88</v>
      </c>
      <c r="AR4" s="526">
        <v>1.88</v>
      </c>
      <c r="AS4" s="526">
        <v>1.9</v>
      </c>
      <c r="AT4" s="526">
        <v>1.94</v>
      </c>
      <c r="AU4" s="526">
        <v>1.98</v>
      </c>
      <c r="AV4" s="526">
        <v>2.04</v>
      </c>
      <c r="AW4" s="526">
        <v>2.02</v>
      </c>
    </row>
    <row r="5" spans="1:49">
      <c r="B5" s="531" t="s">
        <v>279</v>
      </c>
      <c r="C5" s="527">
        <v>0.6</v>
      </c>
      <c r="D5" s="527">
        <v>1.3</v>
      </c>
      <c r="E5" s="527">
        <v>1.2</v>
      </c>
      <c r="F5" s="527">
        <v>1.5</v>
      </c>
      <c r="G5" s="527">
        <v>1.5</v>
      </c>
      <c r="H5" s="527">
        <v>1.6</v>
      </c>
      <c r="I5" s="527">
        <v>1.7</v>
      </c>
      <c r="J5" s="527">
        <v>1.77</v>
      </c>
      <c r="K5" s="527">
        <v>1.75</v>
      </c>
      <c r="L5" s="527">
        <v>1.77</v>
      </c>
      <c r="M5" s="527">
        <v>1.85</v>
      </c>
      <c r="N5" s="527">
        <v>1.94</v>
      </c>
      <c r="O5" s="527">
        <v>1.55</v>
      </c>
      <c r="P5" s="527">
        <v>1.62</v>
      </c>
      <c r="Q5" s="527">
        <v>1.65</v>
      </c>
      <c r="R5" s="527">
        <v>1.7</v>
      </c>
      <c r="S5" s="527">
        <v>1.8</v>
      </c>
      <c r="T5" s="527">
        <v>1.87</v>
      </c>
      <c r="U5" s="527">
        <v>1.91</v>
      </c>
      <c r="V5" s="527">
        <v>1.75</v>
      </c>
      <c r="W5" s="527">
        <v>1.75</v>
      </c>
      <c r="X5" s="527">
        <v>1.71</v>
      </c>
      <c r="Y5" s="527">
        <v>1.66</v>
      </c>
      <c r="Z5" s="527">
        <v>1.6</v>
      </c>
      <c r="AA5" s="527">
        <v>1.59</v>
      </c>
      <c r="AB5" s="527">
        <v>1.65</v>
      </c>
      <c r="AC5" s="532">
        <v>1.67</v>
      </c>
      <c r="AD5" s="526">
        <v>1.67</v>
      </c>
      <c r="AE5" s="526">
        <v>1.65</v>
      </c>
      <c r="AF5" s="526">
        <v>1.6</v>
      </c>
      <c r="AG5" s="526">
        <v>1.6</v>
      </c>
      <c r="AH5" s="526">
        <v>1.55</v>
      </c>
      <c r="AI5" s="526">
        <v>1.51</v>
      </c>
      <c r="AJ5" s="526">
        <v>1.53</v>
      </c>
      <c r="AK5" s="526">
        <v>1.56</v>
      </c>
      <c r="AL5" s="526">
        <v>1.58</v>
      </c>
      <c r="AM5" s="526">
        <v>1.54</v>
      </c>
      <c r="AN5" s="526">
        <v>1.52</v>
      </c>
      <c r="AO5" s="526">
        <v>1.54</v>
      </c>
      <c r="AP5" s="526">
        <v>1.57</v>
      </c>
      <c r="AQ5" s="526">
        <v>1.58</v>
      </c>
      <c r="AR5" s="526">
        <v>1.58</v>
      </c>
      <c r="AS5" s="526">
        <v>1.6</v>
      </c>
      <c r="AT5" s="526">
        <v>1.63</v>
      </c>
      <c r="AU5" s="526">
        <v>1.68</v>
      </c>
      <c r="AV5" s="526">
        <v>1.73</v>
      </c>
      <c r="AW5" s="526">
        <v>1.72</v>
      </c>
    </row>
    <row r="6" spans="1:49">
      <c r="B6" s="531" t="s">
        <v>280</v>
      </c>
      <c r="C6" s="527">
        <v>0.6</v>
      </c>
      <c r="D6" s="527">
        <v>1.3</v>
      </c>
      <c r="E6" s="527">
        <v>1.2</v>
      </c>
      <c r="F6" s="527">
        <v>1.5</v>
      </c>
      <c r="G6" s="527">
        <v>1.5</v>
      </c>
      <c r="H6" s="527">
        <v>1.6</v>
      </c>
      <c r="I6" s="527">
        <v>1.7</v>
      </c>
      <c r="J6" s="527">
        <v>1.75</v>
      </c>
      <c r="K6" s="527">
        <v>1.72</v>
      </c>
      <c r="L6" s="527">
        <v>1.72</v>
      </c>
      <c r="M6" s="527">
        <v>1.78</v>
      </c>
      <c r="N6" s="527">
        <v>1.86</v>
      </c>
      <c r="O6" s="527">
        <v>1.45</v>
      </c>
      <c r="P6" s="527">
        <v>1.5</v>
      </c>
      <c r="Q6" s="527">
        <v>1.51</v>
      </c>
      <c r="R6" s="527">
        <v>1.55</v>
      </c>
      <c r="S6" s="527">
        <v>1.64</v>
      </c>
      <c r="T6" s="527">
        <v>1.68</v>
      </c>
      <c r="U6" s="527">
        <v>1.71</v>
      </c>
      <c r="V6" s="527">
        <v>1.55</v>
      </c>
      <c r="W6" s="527">
        <v>1.55</v>
      </c>
      <c r="X6" s="527">
        <v>1.51</v>
      </c>
      <c r="Y6" s="527">
        <v>1.46</v>
      </c>
      <c r="Z6" s="527">
        <v>1.4</v>
      </c>
      <c r="AA6" s="527">
        <v>1.39</v>
      </c>
      <c r="AB6" s="527">
        <v>1.45</v>
      </c>
      <c r="AC6" s="532">
        <v>1.47</v>
      </c>
      <c r="AD6" s="526">
        <v>1.47</v>
      </c>
      <c r="AE6" s="526">
        <v>1.45</v>
      </c>
      <c r="AF6" s="526">
        <v>1.4</v>
      </c>
      <c r="AG6" s="526">
        <v>1.4</v>
      </c>
      <c r="AH6" s="526">
        <v>1.35</v>
      </c>
      <c r="AI6" s="526">
        <v>1.31</v>
      </c>
      <c r="AJ6" s="526">
        <v>1.33</v>
      </c>
      <c r="AK6" s="526">
        <v>1.36</v>
      </c>
      <c r="AL6" s="526">
        <v>1.38</v>
      </c>
      <c r="AM6" s="526">
        <v>1.34</v>
      </c>
      <c r="AN6" s="526">
        <v>1.32</v>
      </c>
      <c r="AO6" s="526">
        <v>1.34</v>
      </c>
      <c r="AP6" s="526">
        <v>1.37</v>
      </c>
      <c r="AQ6" s="526">
        <v>1.38</v>
      </c>
      <c r="AR6" s="526">
        <v>1.38</v>
      </c>
      <c r="AS6" s="526">
        <v>1.4</v>
      </c>
      <c r="AT6" s="526">
        <v>1.43</v>
      </c>
      <c r="AU6" s="526">
        <v>1.48</v>
      </c>
      <c r="AV6" s="526">
        <v>1.53</v>
      </c>
      <c r="AW6" s="526">
        <v>1.52</v>
      </c>
    </row>
    <row r="7" spans="1:49" ht="16.5" thickBot="1">
      <c r="B7" s="533" t="s">
        <v>281</v>
      </c>
      <c r="C7" s="534">
        <v>0.6</v>
      </c>
      <c r="D7" s="534">
        <v>1.3</v>
      </c>
      <c r="E7" s="534">
        <v>1.2</v>
      </c>
      <c r="F7" s="534">
        <v>1.5</v>
      </c>
      <c r="G7" s="534">
        <v>1.5</v>
      </c>
      <c r="H7" s="534">
        <v>1.6</v>
      </c>
      <c r="I7" s="534">
        <v>1.7</v>
      </c>
      <c r="J7" s="534">
        <v>1.73</v>
      </c>
      <c r="K7" s="534">
        <v>1.67</v>
      </c>
      <c r="L7" s="534">
        <v>1.64</v>
      </c>
      <c r="M7" s="534">
        <v>1.68</v>
      </c>
      <c r="N7" s="534">
        <v>1.73</v>
      </c>
      <c r="O7" s="534">
        <v>1.3</v>
      </c>
      <c r="P7" s="534">
        <v>1.32</v>
      </c>
      <c r="Q7" s="534">
        <v>1.31</v>
      </c>
      <c r="R7" s="534">
        <v>1.32</v>
      </c>
      <c r="S7" s="534">
        <v>1.39</v>
      </c>
      <c r="T7" s="534">
        <v>1.41</v>
      </c>
      <c r="U7" s="534">
        <v>1.4</v>
      </c>
      <c r="V7" s="534">
        <v>1.25</v>
      </c>
      <c r="W7" s="534">
        <v>1.25</v>
      </c>
      <c r="X7" s="534">
        <v>1.21</v>
      </c>
      <c r="Y7" s="534">
        <v>1.1599999999999999</v>
      </c>
      <c r="Z7" s="534">
        <v>1.1000000000000001</v>
      </c>
      <c r="AA7" s="534">
        <v>1.0900000000000001</v>
      </c>
      <c r="AB7" s="534">
        <v>1.1499999999999999</v>
      </c>
      <c r="AC7" s="535">
        <v>1.17</v>
      </c>
      <c r="AD7" s="526">
        <v>1.17</v>
      </c>
      <c r="AE7" s="526">
        <v>1.1499999999999999</v>
      </c>
      <c r="AF7" s="526">
        <v>1.1000000000000001</v>
      </c>
      <c r="AG7" s="526">
        <v>1.1000000000000001</v>
      </c>
      <c r="AH7" s="526">
        <v>1.05</v>
      </c>
      <c r="AI7" s="526">
        <v>1.01</v>
      </c>
      <c r="AJ7" s="526">
        <v>1.03</v>
      </c>
      <c r="AK7" s="526">
        <v>1.06</v>
      </c>
      <c r="AL7" s="526">
        <v>1.08</v>
      </c>
      <c r="AM7" s="526">
        <v>1.04</v>
      </c>
      <c r="AN7" s="526">
        <v>1.02</v>
      </c>
      <c r="AO7" s="526">
        <v>1.04</v>
      </c>
      <c r="AP7" s="526">
        <v>1.07</v>
      </c>
      <c r="AQ7" s="526">
        <v>1.08</v>
      </c>
      <c r="AR7" s="526">
        <v>1.08</v>
      </c>
      <c r="AS7" s="526">
        <v>1.1000000000000001</v>
      </c>
      <c r="AT7" s="526">
        <v>1.1299999999999999</v>
      </c>
      <c r="AU7" s="526">
        <v>1.18</v>
      </c>
      <c r="AV7" s="526">
        <v>1.23</v>
      </c>
      <c r="AW7" s="526">
        <v>1.22</v>
      </c>
    </row>
    <row r="9" spans="1:49">
      <c r="B9" s="538" t="s">
        <v>291</v>
      </c>
    </row>
    <row r="10" spans="1:49">
      <c r="B10" s="200" t="s">
        <v>292</v>
      </c>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workbookViewId="0">
      <selection activeCell="C10" sqref="C10"/>
    </sheetView>
  </sheetViews>
  <sheetFormatPr baseColWidth="10" defaultRowHeight="15"/>
  <cols>
    <col min="1" max="1" width="25.28515625" style="163" customWidth="1"/>
    <col min="2" max="2" width="18.42578125" style="163" customWidth="1"/>
    <col min="3" max="8" width="17.140625" style="163" customWidth="1"/>
    <col min="9" max="16384" width="11.42578125" style="163"/>
  </cols>
  <sheetData>
    <row r="1" spans="1:9" ht="15.75">
      <c r="A1" s="162" t="s">
        <v>290</v>
      </c>
      <c r="G1" s="33"/>
      <c r="H1" s="33"/>
      <c r="I1" s="33"/>
    </row>
    <row r="2" spans="1:9" s="169" customFormat="1" ht="15.75">
      <c r="A2" s="162"/>
      <c r="B2" s="165"/>
      <c r="C2" s="221"/>
      <c r="D2" s="167"/>
      <c r="E2" s="167"/>
      <c r="F2" s="167"/>
      <c r="G2" s="167"/>
      <c r="H2" s="167"/>
      <c r="I2" s="167"/>
    </row>
    <row r="3" spans="1:9" ht="15.75" thickBot="1"/>
    <row r="4" spans="1:9" ht="48" thickBot="1">
      <c r="B4" s="249"/>
      <c r="C4" s="250" t="s">
        <v>194</v>
      </c>
      <c r="D4" s="251" t="s">
        <v>195</v>
      </c>
      <c r="E4" s="251" t="s">
        <v>196</v>
      </c>
      <c r="F4" s="251" t="s">
        <v>197</v>
      </c>
      <c r="G4" s="251" t="s">
        <v>198</v>
      </c>
      <c r="H4" s="252" t="s">
        <v>199</v>
      </c>
    </row>
    <row r="5" spans="1:9" ht="15.75">
      <c r="B5" s="253" t="s">
        <v>202</v>
      </c>
      <c r="C5" s="568">
        <v>1.1390448787516938E-2</v>
      </c>
      <c r="D5" s="254">
        <v>1.8877106366749885E-2</v>
      </c>
      <c r="E5" s="254">
        <v>1.9999596119809171E-2</v>
      </c>
      <c r="F5" s="254">
        <v>1.86888077010674E-2</v>
      </c>
      <c r="G5" s="254">
        <v>1.927755786443397E-2</v>
      </c>
      <c r="H5" s="255">
        <v>1.8922111242681616E-2</v>
      </c>
    </row>
    <row r="6" spans="1:9" ht="15.75">
      <c r="B6" s="253" t="s">
        <v>203</v>
      </c>
      <c r="C6" s="569"/>
      <c r="D6" s="254">
        <v>1.7366028902551234E-2</v>
      </c>
      <c r="E6" s="254">
        <v>1.6988472399814825E-2</v>
      </c>
      <c r="F6" s="254">
        <v>1.5688807461297971E-2</v>
      </c>
      <c r="G6" s="254">
        <v>1.6255347740619319E-2</v>
      </c>
      <c r="H6" s="255">
        <v>1.5922110914980969E-2</v>
      </c>
    </row>
    <row r="7" spans="1:9" ht="15.75">
      <c r="B7" s="253" t="s">
        <v>204</v>
      </c>
      <c r="C7" s="569"/>
      <c r="D7" s="254">
        <v>1.6365784563751706E-2</v>
      </c>
      <c r="E7" s="254">
        <v>1.4988471579646001E-2</v>
      </c>
      <c r="F7" s="254">
        <v>1.3688807300663353E-2</v>
      </c>
      <c r="G7" s="254">
        <v>1.4255347330911716E-2</v>
      </c>
      <c r="H7" s="255">
        <v>1.3922110695436585E-2</v>
      </c>
    </row>
    <row r="8" spans="1:9" ht="15.75">
      <c r="B8" s="256" t="s">
        <v>205</v>
      </c>
      <c r="C8" s="570"/>
      <c r="D8" s="257">
        <v>1.4842886737321592E-2</v>
      </c>
      <c r="E8" s="257">
        <v>1.1977381881463911E-2</v>
      </c>
      <c r="F8" s="257">
        <v>1.0688807058519156E-2</v>
      </c>
      <c r="G8" s="257">
        <v>1.1255346713312298E-2</v>
      </c>
      <c r="H8" s="258">
        <v>1.0922110364491422E-2</v>
      </c>
    </row>
    <row r="9" spans="1:9" ht="16.5" thickBot="1">
      <c r="B9" s="259" t="s">
        <v>200</v>
      </c>
      <c r="C9" s="260">
        <v>4.5621032845708509E-3</v>
      </c>
      <c r="D9" s="261">
        <v>1.8225191921135142E-3</v>
      </c>
      <c r="E9" s="261">
        <v>1.7866613713515278E-3</v>
      </c>
      <c r="F9" s="261">
        <v>6.8479635449647525E-4</v>
      </c>
      <c r="G9" s="261">
        <v>1.2481425909853794E-3</v>
      </c>
      <c r="H9" s="262">
        <v>9.1224594921457403E-4</v>
      </c>
    </row>
    <row r="11" spans="1:9">
      <c r="B11" s="204" t="s">
        <v>201</v>
      </c>
    </row>
    <row r="16" spans="1:9">
      <c r="B16" s="437"/>
    </row>
  </sheetData>
  <mergeCells count="1">
    <mergeCell ref="C5:C8"/>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A2" sqref="A2"/>
    </sheetView>
  </sheetViews>
  <sheetFormatPr baseColWidth="10" defaultRowHeight="15"/>
  <cols>
    <col min="1" max="1" width="7.42578125" customWidth="1"/>
    <col min="2" max="2" width="28.5703125" customWidth="1"/>
  </cols>
  <sheetData>
    <row r="1" spans="1:10" ht="15.75">
      <c r="A1" s="162" t="s">
        <v>289</v>
      </c>
    </row>
    <row r="2" spans="1:10" ht="15.75">
      <c r="A2" s="162"/>
    </row>
    <row r="3" spans="1:10" ht="15.75" thickBot="1"/>
    <row r="4" spans="1:10" ht="15.75" thickBot="1">
      <c r="B4" s="388"/>
      <c r="C4" s="389">
        <v>2009</v>
      </c>
      <c r="D4" s="390">
        <v>2010</v>
      </c>
      <c r="E4" s="390">
        <v>2011</v>
      </c>
      <c r="F4" s="391">
        <v>2012</v>
      </c>
      <c r="G4" s="391">
        <v>2013</v>
      </c>
      <c r="H4" s="392">
        <v>2014</v>
      </c>
    </row>
    <row r="5" spans="1:10">
      <c r="B5" s="393" t="s">
        <v>259</v>
      </c>
      <c r="C5" s="394">
        <v>0.17505000000000001</v>
      </c>
      <c r="D5" s="395">
        <v>0.18464</v>
      </c>
      <c r="E5" s="395">
        <v>0.19391000000000003</v>
      </c>
      <c r="F5" s="396">
        <v>0.19456000000000004</v>
      </c>
      <c r="G5" s="396">
        <v>0.19461000000000001</v>
      </c>
      <c r="H5" s="397">
        <v>0.19605</v>
      </c>
      <c r="J5" s="73"/>
    </row>
    <row r="6" spans="1:10">
      <c r="B6" s="398" t="s">
        <v>260</v>
      </c>
      <c r="C6" s="399">
        <v>0.15286</v>
      </c>
      <c r="D6" s="400">
        <v>0.16006999999999996</v>
      </c>
      <c r="E6" s="400">
        <v>0.16907</v>
      </c>
      <c r="F6" s="401">
        <v>0.16947999999999999</v>
      </c>
      <c r="G6" s="401">
        <v>0.16950999999999999</v>
      </c>
      <c r="H6" s="402">
        <v>0.17175000000000004</v>
      </c>
    </row>
    <row r="7" spans="1:10" ht="15.75" thickBot="1">
      <c r="B7" s="403" t="s">
        <v>261</v>
      </c>
      <c r="C7" s="404">
        <v>0.19972999999999999</v>
      </c>
      <c r="D7" s="405">
        <v>0.21274999999999999</v>
      </c>
      <c r="E7" s="405">
        <v>0.22242000000000003</v>
      </c>
      <c r="F7" s="406">
        <v>0.22328999999999999</v>
      </c>
      <c r="G7" s="406">
        <v>0.22389000000000003</v>
      </c>
      <c r="H7" s="407">
        <v>0.22503000000000001</v>
      </c>
    </row>
    <row r="8" spans="1:10">
      <c r="B8" s="393" t="s">
        <v>262</v>
      </c>
      <c r="C8" s="394">
        <v>0.23518</v>
      </c>
      <c r="D8" s="395">
        <v>0.24518999999999999</v>
      </c>
      <c r="E8" s="395">
        <v>0.25126999999999994</v>
      </c>
      <c r="F8" s="396">
        <v>0.25503999999999993</v>
      </c>
      <c r="G8" s="396">
        <v>0.25621000000000005</v>
      </c>
      <c r="H8" s="397">
        <v>0.25770999999999999</v>
      </c>
    </row>
    <row r="9" spans="1:10">
      <c r="B9" s="408" t="s">
        <v>263</v>
      </c>
      <c r="C9" s="399">
        <v>0.11108999999999999</v>
      </c>
      <c r="D9" s="400">
        <v>0.11210000000000001</v>
      </c>
      <c r="E9" s="400">
        <v>0.11903</v>
      </c>
      <c r="F9" s="401">
        <v>0.11739999999999998</v>
      </c>
      <c r="G9" s="401">
        <v>0.11441</v>
      </c>
      <c r="H9" s="402">
        <v>0.11781999999999998</v>
      </c>
    </row>
    <row r="10" spans="1:10">
      <c r="B10" s="408" t="s">
        <v>264</v>
      </c>
      <c r="C10" s="399">
        <v>0.38995999999999992</v>
      </c>
      <c r="D10" s="400">
        <v>0.40667999999999999</v>
      </c>
      <c r="E10" s="400">
        <v>0.42016999999999999</v>
      </c>
      <c r="F10" s="401">
        <v>0.41664000000000001</v>
      </c>
      <c r="G10" s="401">
        <v>0.42254999999999998</v>
      </c>
      <c r="H10" s="402">
        <v>0.41948000000000002</v>
      </c>
    </row>
    <row r="11" spans="1:10" ht="26.25" thickBot="1">
      <c r="B11" s="409" t="s">
        <v>265</v>
      </c>
      <c r="C11" s="404">
        <v>0.30835000000000001</v>
      </c>
      <c r="D11" s="405">
        <v>0.31929999999999992</v>
      </c>
      <c r="E11" s="405">
        <v>0.32190999999999992</v>
      </c>
      <c r="F11" s="406">
        <v>0.32051000000000002</v>
      </c>
      <c r="G11" s="406">
        <v>0.31735999999999992</v>
      </c>
      <c r="H11" s="407">
        <v>0.31669000000000003</v>
      </c>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45"/>
  <sheetViews>
    <sheetView workbookViewId="0">
      <selection activeCell="A2" sqref="A2"/>
    </sheetView>
  </sheetViews>
  <sheetFormatPr baseColWidth="10" defaultRowHeight="15"/>
  <cols>
    <col min="1" max="1" width="11.42578125" style="25"/>
    <col min="2" max="2" width="37.5703125" style="25" customWidth="1"/>
    <col min="3" max="98" width="7" style="25" customWidth="1"/>
    <col min="99" max="16384" width="11.42578125" style="25"/>
  </cols>
  <sheetData>
    <row r="1" spans="1:99" ht="15.75">
      <c r="A1" s="29" t="s">
        <v>288</v>
      </c>
      <c r="F1" s="263"/>
      <c r="G1" s="263"/>
      <c r="H1" s="263"/>
      <c r="I1" s="263"/>
    </row>
    <row r="2" spans="1:99" ht="15.75" thickBot="1"/>
    <row r="3" spans="1:99" ht="15.75" thickBot="1">
      <c r="B3" s="264" t="s">
        <v>206</v>
      </c>
      <c r="C3" s="112">
        <v>1975</v>
      </c>
      <c r="D3" s="113">
        <v>1976</v>
      </c>
      <c r="E3" s="113">
        <v>1977</v>
      </c>
      <c r="F3" s="113">
        <v>1978</v>
      </c>
      <c r="G3" s="113">
        <v>1979</v>
      </c>
      <c r="H3" s="113">
        <v>1980</v>
      </c>
      <c r="I3" s="113">
        <v>1981</v>
      </c>
      <c r="J3" s="113">
        <v>1982</v>
      </c>
      <c r="K3" s="113">
        <v>1983</v>
      </c>
      <c r="L3" s="113">
        <v>1984</v>
      </c>
      <c r="M3" s="113">
        <v>1985</v>
      </c>
      <c r="N3" s="113">
        <v>1986</v>
      </c>
      <c r="O3" s="113">
        <v>1987</v>
      </c>
      <c r="P3" s="113">
        <v>1988</v>
      </c>
      <c r="Q3" s="113">
        <v>1989</v>
      </c>
      <c r="R3" s="113">
        <v>1990</v>
      </c>
      <c r="S3" s="113">
        <v>1991</v>
      </c>
      <c r="T3" s="113">
        <v>1992</v>
      </c>
      <c r="U3" s="113">
        <v>1993</v>
      </c>
      <c r="V3" s="113">
        <v>1994</v>
      </c>
      <c r="W3" s="113">
        <v>1995</v>
      </c>
      <c r="X3" s="113">
        <v>1996</v>
      </c>
      <c r="Y3" s="113">
        <v>1997</v>
      </c>
      <c r="Z3" s="113">
        <v>1998</v>
      </c>
      <c r="AA3" s="113">
        <v>1999</v>
      </c>
      <c r="AB3" s="113">
        <v>2000</v>
      </c>
      <c r="AC3" s="113">
        <v>2001</v>
      </c>
      <c r="AD3" s="113">
        <v>2002</v>
      </c>
      <c r="AE3" s="113">
        <v>2003</v>
      </c>
      <c r="AF3" s="113">
        <v>2004</v>
      </c>
      <c r="AG3" s="113">
        <v>2005</v>
      </c>
      <c r="AH3" s="113">
        <v>2006</v>
      </c>
      <c r="AI3" s="265">
        <v>2007</v>
      </c>
      <c r="AJ3" s="265">
        <v>2008</v>
      </c>
      <c r="AK3" s="265">
        <v>2009</v>
      </c>
      <c r="AL3" s="265">
        <v>2010</v>
      </c>
      <c r="AM3" s="265">
        <v>2011</v>
      </c>
      <c r="AN3" s="265">
        <v>2012</v>
      </c>
      <c r="AO3" s="265">
        <v>2013</v>
      </c>
      <c r="AP3" s="265">
        <v>2014</v>
      </c>
      <c r="AQ3" s="265">
        <v>2015</v>
      </c>
      <c r="AR3" s="265">
        <v>2016</v>
      </c>
      <c r="AS3" s="265">
        <v>2017</v>
      </c>
      <c r="AT3" s="265">
        <v>2018</v>
      </c>
      <c r="AU3" s="265">
        <v>2019</v>
      </c>
      <c r="AV3" s="265">
        <v>2020</v>
      </c>
      <c r="AW3" s="265">
        <v>2021</v>
      </c>
      <c r="AX3" s="265">
        <v>2022</v>
      </c>
      <c r="AY3" s="265">
        <v>2023</v>
      </c>
      <c r="AZ3" s="265">
        <v>2024</v>
      </c>
      <c r="BA3" s="265">
        <v>2025</v>
      </c>
      <c r="BB3" s="265">
        <v>2026</v>
      </c>
      <c r="BC3" s="265">
        <v>2027</v>
      </c>
      <c r="BD3" s="265">
        <v>2028</v>
      </c>
      <c r="BE3" s="265">
        <v>2029</v>
      </c>
      <c r="BF3" s="265">
        <v>2030</v>
      </c>
      <c r="BG3" s="265">
        <v>2031</v>
      </c>
      <c r="BH3" s="265">
        <v>2032</v>
      </c>
      <c r="BI3" s="265">
        <v>2033</v>
      </c>
      <c r="BJ3" s="265">
        <v>2034</v>
      </c>
      <c r="BK3" s="265">
        <v>2035</v>
      </c>
      <c r="BL3" s="265">
        <v>2036</v>
      </c>
      <c r="BM3" s="265">
        <v>2037</v>
      </c>
      <c r="BN3" s="265">
        <v>2038</v>
      </c>
      <c r="BO3" s="265">
        <v>2039</v>
      </c>
      <c r="BP3" s="265">
        <v>2040</v>
      </c>
      <c r="BQ3" s="265">
        <v>2041</v>
      </c>
      <c r="BR3" s="265">
        <v>2042</v>
      </c>
      <c r="BS3" s="265">
        <v>2043</v>
      </c>
      <c r="BT3" s="265">
        <v>2044</v>
      </c>
      <c r="BU3" s="265">
        <v>2045</v>
      </c>
      <c r="BV3" s="265">
        <v>2046</v>
      </c>
      <c r="BW3" s="265">
        <v>2047</v>
      </c>
      <c r="BX3" s="265">
        <v>2048</v>
      </c>
      <c r="BY3" s="265">
        <v>2049</v>
      </c>
      <c r="BZ3" s="265">
        <v>2050</v>
      </c>
      <c r="CA3" s="265">
        <v>2051</v>
      </c>
      <c r="CB3" s="265">
        <v>2052</v>
      </c>
      <c r="CC3" s="265">
        <v>2053</v>
      </c>
      <c r="CD3" s="265">
        <v>2054</v>
      </c>
      <c r="CE3" s="265">
        <v>2055</v>
      </c>
      <c r="CF3" s="265">
        <v>2056</v>
      </c>
      <c r="CG3" s="265">
        <v>2057</v>
      </c>
      <c r="CH3" s="265">
        <v>2058</v>
      </c>
      <c r="CI3" s="265">
        <v>2059</v>
      </c>
      <c r="CJ3" s="265">
        <v>2060</v>
      </c>
      <c r="CK3" s="265">
        <v>2061</v>
      </c>
      <c r="CL3" s="265">
        <v>2062</v>
      </c>
      <c r="CM3" s="265">
        <v>2063</v>
      </c>
      <c r="CN3" s="265">
        <v>2064</v>
      </c>
      <c r="CO3" s="265">
        <v>2065</v>
      </c>
      <c r="CP3" s="265">
        <v>2066</v>
      </c>
      <c r="CQ3" s="265">
        <v>2067</v>
      </c>
      <c r="CR3" s="265">
        <v>2068</v>
      </c>
      <c r="CS3" s="265">
        <v>2069</v>
      </c>
      <c r="CT3" s="266">
        <v>2070</v>
      </c>
    </row>
    <row r="4" spans="1:99">
      <c r="B4" s="267" t="s">
        <v>207</v>
      </c>
      <c r="C4" s="268">
        <v>54.3</v>
      </c>
      <c r="D4" s="269">
        <v>53.3</v>
      </c>
      <c r="E4" s="269">
        <v>52</v>
      </c>
      <c r="F4" s="269">
        <v>50.8</v>
      </c>
      <c r="G4" s="269">
        <v>50.2</v>
      </c>
      <c r="H4" s="269">
        <v>48.5</v>
      </c>
      <c r="I4" s="269">
        <v>46.4</v>
      </c>
      <c r="J4" s="269">
        <v>45.8</v>
      </c>
      <c r="K4" s="269">
        <v>44.8</v>
      </c>
      <c r="L4" s="269">
        <v>41.8</v>
      </c>
      <c r="M4" s="269">
        <v>41.3</v>
      </c>
      <c r="N4" s="269">
        <v>41.4</v>
      </c>
      <c r="O4" s="269">
        <v>40.700000000000003</v>
      </c>
      <c r="P4" s="269">
        <v>38.9</v>
      </c>
      <c r="Q4" s="269">
        <v>38.799999999999997</v>
      </c>
      <c r="R4" s="269">
        <v>37.299999999999997</v>
      </c>
      <c r="S4" s="269">
        <v>35.1</v>
      </c>
      <c r="T4" s="269">
        <v>34</v>
      </c>
      <c r="U4" s="269">
        <v>31.7</v>
      </c>
      <c r="V4" s="269">
        <v>29.8</v>
      </c>
      <c r="W4" s="269">
        <v>29.8</v>
      </c>
      <c r="X4" s="269">
        <v>29</v>
      </c>
      <c r="Y4" s="269">
        <v>27.8</v>
      </c>
      <c r="Z4" s="269">
        <v>28.3</v>
      </c>
      <c r="AA4" s="269">
        <v>28.5</v>
      </c>
      <c r="AB4" s="269">
        <v>31</v>
      </c>
      <c r="AC4" s="269">
        <v>31.2</v>
      </c>
      <c r="AD4" s="269">
        <v>31.3</v>
      </c>
      <c r="AE4" s="269">
        <v>31.2</v>
      </c>
      <c r="AF4" s="269">
        <v>30.6</v>
      </c>
      <c r="AG4" s="269">
        <v>30.3</v>
      </c>
      <c r="AH4" s="269">
        <v>30</v>
      </c>
      <c r="AI4" s="269">
        <v>31.2</v>
      </c>
      <c r="AJ4" s="269">
        <v>31.4</v>
      </c>
      <c r="AK4" s="269">
        <v>30.5</v>
      </c>
      <c r="AL4" s="269">
        <v>30.1</v>
      </c>
      <c r="AM4" s="269">
        <v>29.6</v>
      </c>
      <c r="AN4" s="269">
        <v>28.6</v>
      </c>
      <c r="AO4" s="269">
        <v>28.4</v>
      </c>
      <c r="AP4" s="269">
        <v>28.4</v>
      </c>
      <c r="AQ4" s="269">
        <v>28.4</v>
      </c>
      <c r="AR4" s="270">
        <v>28.25</v>
      </c>
      <c r="AS4" s="270"/>
      <c r="AT4" s="270"/>
      <c r="AU4" s="270"/>
      <c r="AV4" s="270"/>
      <c r="AW4" s="270"/>
      <c r="AX4" s="270"/>
      <c r="AY4" s="270"/>
      <c r="AZ4" s="270"/>
      <c r="BA4" s="270"/>
      <c r="BB4" s="270"/>
      <c r="BC4" s="270"/>
      <c r="BD4" s="270"/>
      <c r="BE4" s="270"/>
      <c r="BF4" s="270"/>
      <c r="BG4" s="270"/>
      <c r="BH4" s="270"/>
      <c r="BI4" s="270"/>
      <c r="BJ4" s="270"/>
      <c r="BK4" s="270"/>
      <c r="BL4" s="270"/>
      <c r="BM4" s="270"/>
      <c r="BN4" s="270"/>
      <c r="BO4" s="270"/>
      <c r="BP4" s="270"/>
      <c r="BQ4" s="270"/>
      <c r="BR4" s="270"/>
      <c r="BS4" s="270"/>
      <c r="BT4" s="270"/>
      <c r="BU4" s="270"/>
      <c r="BV4" s="270"/>
      <c r="BW4" s="270"/>
      <c r="BX4" s="270"/>
      <c r="BY4" s="270"/>
      <c r="BZ4" s="270"/>
      <c r="CA4" s="270"/>
      <c r="CB4" s="270"/>
      <c r="CC4" s="270"/>
      <c r="CD4" s="270"/>
      <c r="CE4" s="270"/>
      <c r="CF4" s="270"/>
      <c r="CG4" s="270"/>
      <c r="CH4" s="270"/>
      <c r="CI4" s="270"/>
      <c r="CJ4" s="270"/>
      <c r="CK4" s="270"/>
      <c r="CL4" s="270"/>
      <c r="CM4" s="270"/>
      <c r="CN4" s="270"/>
      <c r="CO4" s="270"/>
      <c r="CP4" s="270"/>
      <c r="CQ4" s="270"/>
      <c r="CR4" s="270"/>
      <c r="CS4" s="270"/>
      <c r="CT4" s="271"/>
    </row>
    <row r="5" spans="1:99">
      <c r="B5" s="272" t="s">
        <v>208</v>
      </c>
      <c r="C5" s="273">
        <v>58.1</v>
      </c>
      <c r="D5" s="274">
        <v>57.7</v>
      </c>
      <c r="E5" s="274">
        <v>57.1</v>
      </c>
      <c r="F5" s="274">
        <v>55.9</v>
      </c>
      <c r="G5" s="274">
        <v>56.1</v>
      </c>
      <c r="H5" s="274">
        <v>54.9</v>
      </c>
      <c r="I5" s="274">
        <v>53.9</v>
      </c>
      <c r="J5" s="274">
        <v>53.9</v>
      </c>
      <c r="K5" s="274">
        <v>53.4</v>
      </c>
      <c r="L5" s="274">
        <v>51.9</v>
      </c>
      <c r="M5" s="274">
        <v>51.4</v>
      </c>
      <c r="N5" s="274">
        <v>50.9</v>
      </c>
      <c r="O5" s="274">
        <v>49.5</v>
      </c>
      <c r="P5" s="274">
        <v>46.7</v>
      </c>
      <c r="Q5" s="274">
        <v>45.7</v>
      </c>
      <c r="R5" s="274">
        <v>43.9</v>
      </c>
      <c r="S5" s="274">
        <v>41.6</v>
      </c>
      <c r="T5" s="274">
        <v>41.1</v>
      </c>
      <c r="U5" s="274">
        <v>39.700000000000003</v>
      </c>
      <c r="V5" s="274">
        <v>38.1</v>
      </c>
      <c r="W5" s="274">
        <v>37.299999999999997</v>
      </c>
      <c r="X5" s="274">
        <v>36.799999999999997</v>
      </c>
      <c r="Y5" s="274">
        <v>35.5</v>
      </c>
      <c r="Z5" s="274">
        <v>35.6</v>
      </c>
      <c r="AA5" s="274">
        <v>35.700000000000003</v>
      </c>
      <c r="AB5" s="274">
        <v>36.9</v>
      </c>
      <c r="AC5" s="274">
        <v>36.799999999999997</v>
      </c>
      <c r="AD5" s="274">
        <v>37.299999999999997</v>
      </c>
      <c r="AE5" s="274">
        <v>38.1</v>
      </c>
      <c r="AF5" s="274">
        <v>38.1</v>
      </c>
      <c r="AG5" s="274">
        <v>38.1</v>
      </c>
      <c r="AH5" s="274">
        <v>38.1</v>
      </c>
      <c r="AI5" s="274">
        <v>38.4</v>
      </c>
      <c r="AJ5" s="274">
        <v>38.5</v>
      </c>
      <c r="AK5" s="274">
        <v>39.6</v>
      </c>
      <c r="AL5" s="274">
        <v>38.9</v>
      </c>
      <c r="AM5" s="274">
        <v>37.9</v>
      </c>
      <c r="AN5" s="274">
        <v>37.4</v>
      </c>
      <c r="AO5" s="274">
        <v>37.4</v>
      </c>
      <c r="AP5" s="274">
        <v>37.1</v>
      </c>
      <c r="AQ5" s="274">
        <v>37.299999999999997</v>
      </c>
      <c r="AR5" s="275">
        <v>37.200000000000003</v>
      </c>
      <c r="AS5" s="275"/>
      <c r="AT5" s="275"/>
      <c r="AU5" s="275"/>
      <c r="AV5" s="275"/>
      <c r="AW5" s="275"/>
      <c r="AX5" s="275"/>
      <c r="AY5" s="275"/>
      <c r="AZ5" s="275"/>
      <c r="BA5" s="275"/>
      <c r="BB5" s="275"/>
      <c r="BC5" s="275"/>
      <c r="BD5" s="275"/>
      <c r="BE5" s="275"/>
      <c r="BF5" s="275"/>
      <c r="BG5" s="275"/>
      <c r="BH5" s="275"/>
      <c r="BI5" s="275"/>
      <c r="BJ5" s="275"/>
      <c r="BK5" s="275"/>
      <c r="BL5" s="275"/>
      <c r="BM5" s="275"/>
      <c r="BN5" s="275"/>
      <c r="BO5" s="275"/>
      <c r="BP5" s="275"/>
      <c r="BQ5" s="275"/>
      <c r="BR5" s="275"/>
      <c r="BS5" s="275"/>
      <c r="BT5" s="275"/>
      <c r="BU5" s="275"/>
      <c r="BV5" s="275"/>
      <c r="BW5" s="275"/>
      <c r="BX5" s="275"/>
      <c r="BY5" s="275"/>
      <c r="BZ5" s="275"/>
      <c r="CA5" s="275"/>
      <c r="CB5" s="275"/>
      <c r="CC5" s="275"/>
      <c r="CD5" s="275"/>
      <c r="CE5" s="275"/>
      <c r="CF5" s="275"/>
      <c r="CG5" s="275"/>
      <c r="CH5" s="275"/>
      <c r="CI5" s="275"/>
      <c r="CJ5" s="275"/>
      <c r="CK5" s="275"/>
      <c r="CL5" s="275"/>
      <c r="CM5" s="275"/>
      <c r="CN5" s="275"/>
      <c r="CO5" s="275"/>
      <c r="CP5" s="275"/>
      <c r="CQ5" s="275"/>
      <c r="CR5" s="275"/>
      <c r="CS5" s="275"/>
      <c r="CT5" s="276"/>
    </row>
    <row r="6" spans="1:99" ht="15.75" thickBot="1">
      <c r="B6" s="277" t="s">
        <v>209</v>
      </c>
      <c r="C6" s="278">
        <v>56.891632421625367</v>
      </c>
      <c r="D6" s="279">
        <v>56.699440925442616</v>
      </c>
      <c r="E6" s="279">
        <v>56.332936485321916</v>
      </c>
      <c r="F6" s="279">
        <v>56.805248022504806</v>
      </c>
      <c r="G6" s="279">
        <v>56.121782175178538</v>
      </c>
      <c r="H6" s="279">
        <v>55.232967028705581</v>
      </c>
      <c r="I6" s="279">
        <v>54.817089824299636</v>
      </c>
      <c r="J6" s="279">
        <v>54.218356947532584</v>
      </c>
      <c r="K6" s="279">
        <v>53.325871438814929</v>
      </c>
      <c r="L6" s="279">
        <v>52.291361092817347</v>
      </c>
      <c r="M6" s="279">
        <v>51.188116180517454</v>
      </c>
      <c r="N6" s="279">
        <v>50.319804440700366</v>
      </c>
      <c r="O6" s="279">
        <v>48.435085536871028</v>
      </c>
      <c r="P6" s="279">
        <v>46.686021113443886</v>
      </c>
      <c r="Q6" s="279">
        <v>45.095375427450321</v>
      </c>
      <c r="R6" s="279">
        <v>43.077000019774687</v>
      </c>
      <c r="S6" s="279">
        <v>41.333181190732468</v>
      </c>
      <c r="T6" s="279">
        <v>40.601067148091246</v>
      </c>
      <c r="U6" s="279">
        <v>40.092329241080222</v>
      </c>
      <c r="V6" s="279">
        <v>39.676336525376769</v>
      </c>
      <c r="W6" s="279">
        <v>38.932252581110966</v>
      </c>
      <c r="X6" s="279">
        <v>38.448837376199585</v>
      </c>
      <c r="Y6" s="279">
        <v>37.38124867185909</v>
      </c>
      <c r="Z6" s="279">
        <v>36.969921795845977</v>
      </c>
      <c r="AA6" s="279">
        <v>36.645388326402681</v>
      </c>
      <c r="AB6" s="279">
        <v>36.783345283151704</v>
      </c>
      <c r="AC6" s="279">
        <v>37.017915956020005</v>
      </c>
      <c r="AD6" s="279">
        <v>36.843556793330798</v>
      </c>
      <c r="AE6" s="279">
        <v>36.901050002899964</v>
      </c>
      <c r="AF6" s="279">
        <v>36.90475644930499</v>
      </c>
      <c r="AG6" s="279">
        <v>37.190367846130833</v>
      </c>
      <c r="AH6" s="279">
        <v>37.102129307855101</v>
      </c>
      <c r="AI6" s="279">
        <v>37.194948738795333</v>
      </c>
      <c r="AJ6" s="279">
        <v>37.517753343352815</v>
      </c>
      <c r="AK6" s="279">
        <v>37.917505522972633</v>
      </c>
      <c r="AL6" s="279">
        <v>37.652699827544495</v>
      </c>
      <c r="AM6" s="279">
        <v>37.647457816664804</v>
      </c>
      <c r="AN6" s="279">
        <v>37.793775878740789</v>
      </c>
      <c r="AO6" s="279">
        <v>37.524345878186544</v>
      </c>
      <c r="AP6" s="279">
        <v>36.768451366733863</v>
      </c>
      <c r="AQ6" s="279">
        <v>36.456566337877177</v>
      </c>
      <c r="AR6" s="279">
        <v>36.172220867490857</v>
      </c>
      <c r="AS6" s="279">
        <v>35.991502637067263</v>
      </c>
      <c r="AT6" s="279">
        <v>35.953395186224341</v>
      </c>
      <c r="AU6" s="279">
        <v>36.042048062444096</v>
      </c>
      <c r="AV6" s="279">
        <v>36.215242079645925</v>
      </c>
      <c r="AW6" s="279">
        <v>36.377131313320575</v>
      </c>
      <c r="AX6" s="279">
        <v>36.444022066699425</v>
      </c>
      <c r="AY6" s="279">
        <v>36.459132429274945</v>
      </c>
      <c r="AZ6" s="279">
        <v>36.442136871628755</v>
      </c>
      <c r="BA6" s="279">
        <v>36.388546590786092</v>
      </c>
      <c r="BB6" s="279">
        <v>36.385712915042994</v>
      </c>
      <c r="BC6" s="279">
        <v>36.489919361951166</v>
      </c>
      <c r="BD6" s="279">
        <v>36.631543372793743</v>
      </c>
      <c r="BE6" s="279">
        <v>36.7833791706528</v>
      </c>
      <c r="BF6" s="279">
        <v>36.951302680215584</v>
      </c>
      <c r="BG6" s="279">
        <v>37.093542139988799</v>
      </c>
      <c r="BH6" s="279">
        <v>37.146875248542692</v>
      </c>
      <c r="BI6" s="279">
        <v>37.161860835508897</v>
      </c>
      <c r="BJ6" s="279">
        <v>37.182715645719689</v>
      </c>
      <c r="BK6" s="279">
        <v>37.160527958274699</v>
      </c>
      <c r="BL6" s="279">
        <v>37.084589613915078</v>
      </c>
      <c r="BM6" s="279">
        <v>37.033244513309576</v>
      </c>
      <c r="BN6" s="279">
        <v>36.996654135061149</v>
      </c>
      <c r="BO6" s="279">
        <v>36.944024493884044</v>
      </c>
      <c r="BP6" s="279">
        <v>36.899403418559935</v>
      </c>
      <c r="BQ6" s="279">
        <v>36.876030576056756</v>
      </c>
      <c r="BR6" s="279">
        <v>36.848690374668983</v>
      </c>
      <c r="BS6" s="279">
        <v>36.810871053521453</v>
      </c>
      <c r="BT6" s="279">
        <v>36.76418229400614</v>
      </c>
      <c r="BU6" s="279">
        <v>36.711864243195002</v>
      </c>
      <c r="BV6" s="279">
        <v>36.658051009831972</v>
      </c>
      <c r="BW6" s="279">
        <v>36.606981177042293</v>
      </c>
      <c r="BX6" s="279">
        <v>36.562259101955277</v>
      </c>
      <c r="BY6" s="279">
        <v>36.526418364057925</v>
      </c>
      <c r="BZ6" s="279">
        <v>36.500760663010105</v>
      </c>
      <c r="CA6" s="279">
        <v>36.485484242534213</v>
      </c>
      <c r="CB6" s="279">
        <v>36.479810176042236</v>
      </c>
      <c r="CC6" s="279">
        <v>36.482688640865689</v>
      </c>
      <c r="CD6" s="279">
        <v>36.493252160327309</v>
      </c>
      <c r="CE6" s="279">
        <v>36.511194660105438</v>
      </c>
      <c r="CF6" s="279">
        <v>36.537294702609515</v>
      </c>
      <c r="CG6" s="279">
        <v>36.572426932387749</v>
      </c>
      <c r="CH6" s="279">
        <v>36.616254114862109</v>
      </c>
      <c r="CI6" s="279">
        <v>36.66744318739709</v>
      </c>
      <c r="CJ6" s="279">
        <v>36.723680596070615</v>
      </c>
      <c r="CK6" s="279">
        <v>36.780775635357315</v>
      </c>
      <c r="CL6" s="279">
        <v>36.833976580990551</v>
      </c>
      <c r="CM6" s="279">
        <v>36.879947555922769</v>
      </c>
      <c r="CN6" s="279">
        <v>36.916463660495154</v>
      </c>
      <c r="CO6" s="279">
        <v>36.942266930172444</v>
      </c>
      <c r="CP6" s="279">
        <v>36.957547618476283</v>
      </c>
      <c r="CQ6" s="279">
        <v>36.963426087427152</v>
      </c>
      <c r="CR6" s="279">
        <v>36.961093589568854</v>
      </c>
      <c r="CS6" s="279">
        <v>36.951790509602056</v>
      </c>
      <c r="CT6" s="280">
        <v>36.936534926916508</v>
      </c>
      <c r="CU6" s="281">
        <v>36.690729726790558</v>
      </c>
    </row>
    <row r="7" spans="1:99" ht="15.75" thickBot="1">
      <c r="B7" s="264" t="s">
        <v>210</v>
      </c>
      <c r="C7" s="112">
        <v>1975</v>
      </c>
      <c r="D7" s="113">
        <v>1976</v>
      </c>
      <c r="E7" s="113">
        <v>1977</v>
      </c>
      <c r="F7" s="113">
        <v>1978</v>
      </c>
      <c r="G7" s="113">
        <v>1979</v>
      </c>
      <c r="H7" s="113">
        <v>1980</v>
      </c>
      <c r="I7" s="113">
        <v>1981</v>
      </c>
      <c r="J7" s="113">
        <v>1982</v>
      </c>
      <c r="K7" s="113">
        <v>1983</v>
      </c>
      <c r="L7" s="113">
        <v>1984</v>
      </c>
      <c r="M7" s="113">
        <v>1985</v>
      </c>
      <c r="N7" s="113">
        <v>1986</v>
      </c>
      <c r="O7" s="113">
        <v>1987</v>
      </c>
      <c r="P7" s="113">
        <v>1988</v>
      </c>
      <c r="Q7" s="113">
        <v>1989</v>
      </c>
      <c r="R7" s="113">
        <v>1990</v>
      </c>
      <c r="S7" s="113">
        <v>1991</v>
      </c>
      <c r="T7" s="113">
        <v>1992</v>
      </c>
      <c r="U7" s="113">
        <v>1993</v>
      </c>
      <c r="V7" s="113">
        <v>1994</v>
      </c>
      <c r="W7" s="113">
        <v>1995</v>
      </c>
      <c r="X7" s="113">
        <v>1996</v>
      </c>
      <c r="Y7" s="113">
        <v>1997</v>
      </c>
      <c r="Z7" s="113">
        <v>1998</v>
      </c>
      <c r="AA7" s="113">
        <v>1999</v>
      </c>
      <c r="AB7" s="113">
        <v>2000</v>
      </c>
      <c r="AC7" s="113">
        <v>2001</v>
      </c>
      <c r="AD7" s="113">
        <v>2002</v>
      </c>
      <c r="AE7" s="113">
        <v>2003</v>
      </c>
      <c r="AF7" s="113">
        <v>2004</v>
      </c>
      <c r="AG7" s="113">
        <v>2005</v>
      </c>
      <c r="AH7" s="113">
        <v>2006</v>
      </c>
      <c r="AI7" s="265">
        <v>2007</v>
      </c>
      <c r="AJ7" s="265">
        <v>2008</v>
      </c>
      <c r="AK7" s="265">
        <v>2009</v>
      </c>
      <c r="AL7" s="265">
        <v>2010</v>
      </c>
      <c r="AM7" s="265">
        <v>2011</v>
      </c>
      <c r="AN7" s="265">
        <v>2012</v>
      </c>
      <c r="AO7" s="265">
        <v>2013</v>
      </c>
      <c r="AP7" s="265">
        <v>2014</v>
      </c>
      <c r="AQ7" s="265">
        <v>2015</v>
      </c>
      <c r="AR7" s="265">
        <v>2016</v>
      </c>
      <c r="AS7" s="113">
        <v>2017</v>
      </c>
      <c r="AT7" s="113">
        <v>2018</v>
      </c>
      <c r="AU7" s="113">
        <v>2019</v>
      </c>
      <c r="AV7" s="113">
        <v>2020</v>
      </c>
      <c r="AW7" s="113">
        <v>2021</v>
      </c>
      <c r="AX7" s="113">
        <v>2022</v>
      </c>
      <c r="AY7" s="113">
        <v>2023</v>
      </c>
      <c r="AZ7" s="113">
        <v>2024</v>
      </c>
      <c r="BA7" s="113">
        <v>2025</v>
      </c>
      <c r="BB7" s="113">
        <v>2026</v>
      </c>
      <c r="BC7" s="113">
        <v>2027</v>
      </c>
      <c r="BD7" s="113">
        <v>2028</v>
      </c>
      <c r="BE7" s="113">
        <v>2029</v>
      </c>
      <c r="BF7" s="113">
        <v>2030</v>
      </c>
      <c r="BG7" s="113">
        <v>2031</v>
      </c>
      <c r="BH7" s="113">
        <v>2032</v>
      </c>
      <c r="BI7" s="113">
        <v>2033</v>
      </c>
      <c r="BJ7" s="113">
        <v>2034</v>
      </c>
      <c r="BK7" s="113">
        <v>2035</v>
      </c>
      <c r="BL7" s="113">
        <v>2036</v>
      </c>
      <c r="BM7" s="113">
        <v>2037</v>
      </c>
      <c r="BN7" s="113">
        <v>2038</v>
      </c>
      <c r="BO7" s="113">
        <v>2039</v>
      </c>
      <c r="BP7" s="113">
        <v>2040</v>
      </c>
      <c r="BQ7" s="113">
        <v>2041</v>
      </c>
      <c r="BR7" s="113">
        <v>2042</v>
      </c>
      <c r="BS7" s="113">
        <v>2043</v>
      </c>
      <c r="BT7" s="113">
        <v>2044</v>
      </c>
      <c r="BU7" s="113">
        <v>2045</v>
      </c>
      <c r="BV7" s="113">
        <v>2046</v>
      </c>
      <c r="BW7" s="113">
        <v>2047</v>
      </c>
      <c r="BX7" s="113">
        <v>2048</v>
      </c>
      <c r="BY7" s="113">
        <v>2049</v>
      </c>
      <c r="BZ7" s="113">
        <v>2050</v>
      </c>
      <c r="CA7" s="113">
        <v>2051</v>
      </c>
      <c r="CB7" s="113">
        <v>2052</v>
      </c>
      <c r="CC7" s="113">
        <v>2053</v>
      </c>
      <c r="CD7" s="113">
        <v>2054</v>
      </c>
      <c r="CE7" s="113">
        <v>2055</v>
      </c>
      <c r="CF7" s="113">
        <v>2056</v>
      </c>
      <c r="CG7" s="113">
        <v>2057</v>
      </c>
      <c r="CH7" s="113">
        <v>2058</v>
      </c>
      <c r="CI7" s="113">
        <v>2059</v>
      </c>
      <c r="CJ7" s="113">
        <v>2060</v>
      </c>
      <c r="CK7" s="113">
        <v>2061</v>
      </c>
      <c r="CL7" s="113">
        <v>2062</v>
      </c>
      <c r="CM7" s="113">
        <v>2063</v>
      </c>
      <c r="CN7" s="113">
        <v>2064</v>
      </c>
      <c r="CO7" s="113">
        <v>2065</v>
      </c>
      <c r="CP7" s="113">
        <v>2066</v>
      </c>
      <c r="CQ7" s="113">
        <v>2067</v>
      </c>
      <c r="CR7" s="113">
        <v>2068</v>
      </c>
      <c r="CS7" s="113">
        <v>2069</v>
      </c>
      <c r="CT7" s="114">
        <v>2070</v>
      </c>
    </row>
    <row r="8" spans="1:99" s="281" customFormat="1">
      <c r="B8" s="267" t="s">
        <v>211</v>
      </c>
      <c r="C8" s="268">
        <v>47.9</v>
      </c>
      <c r="D8" s="269">
        <v>47.3</v>
      </c>
      <c r="E8" s="269">
        <v>46.3</v>
      </c>
      <c r="F8" s="269">
        <v>45</v>
      </c>
      <c r="G8" s="269">
        <v>44.1</v>
      </c>
      <c r="H8" s="269">
        <v>41.8</v>
      </c>
      <c r="I8" s="269">
        <v>40.1</v>
      </c>
      <c r="J8" s="269">
        <v>39.5</v>
      </c>
      <c r="K8" s="269">
        <v>38.700000000000003</v>
      </c>
      <c r="L8" s="269">
        <v>36.5</v>
      </c>
      <c r="M8" s="269">
        <v>36.200000000000003</v>
      </c>
      <c r="N8" s="269">
        <v>36.6</v>
      </c>
      <c r="O8" s="269">
        <v>36</v>
      </c>
      <c r="P8" s="269">
        <v>34.299999999999997</v>
      </c>
      <c r="Q8" s="269">
        <v>34.299999999999997</v>
      </c>
      <c r="R8" s="269">
        <v>33.200000000000003</v>
      </c>
      <c r="S8" s="269">
        <v>31</v>
      </c>
      <c r="T8" s="269">
        <v>29.8</v>
      </c>
      <c r="U8" s="269">
        <v>28.3</v>
      </c>
      <c r="V8" s="269">
        <v>26.3</v>
      </c>
      <c r="W8" s="269">
        <v>26.2</v>
      </c>
      <c r="X8" s="269">
        <v>25</v>
      </c>
      <c r="Y8" s="269">
        <v>24.1</v>
      </c>
      <c r="Z8" s="269">
        <v>25.1</v>
      </c>
      <c r="AA8" s="269">
        <v>24.8</v>
      </c>
      <c r="AB8" s="269">
        <v>27.5</v>
      </c>
      <c r="AC8" s="269">
        <v>27.8</v>
      </c>
      <c r="AD8" s="269">
        <v>28</v>
      </c>
      <c r="AE8" s="269">
        <v>27.8</v>
      </c>
      <c r="AF8" s="269">
        <v>27.4</v>
      </c>
      <c r="AG8" s="269">
        <v>26.9</v>
      </c>
      <c r="AH8" s="269">
        <v>26.4</v>
      </c>
      <c r="AI8" s="269">
        <v>28.1</v>
      </c>
      <c r="AJ8" s="269">
        <v>28.5</v>
      </c>
      <c r="AK8" s="269">
        <v>28.3</v>
      </c>
      <c r="AL8" s="269">
        <v>27.1</v>
      </c>
      <c r="AM8" s="269">
        <v>26.7</v>
      </c>
      <c r="AN8" s="269">
        <v>26.1</v>
      </c>
      <c r="AO8" s="269">
        <v>25.6</v>
      </c>
      <c r="AP8" s="269">
        <v>26.2</v>
      </c>
      <c r="AQ8" s="269">
        <v>26.4</v>
      </c>
      <c r="AR8" s="282">
        <v>26.25</v>
      </c>
      <c r="AS8" s="282"/>
      <c r="AT8" s="282"/>
      <c r="AU8" s="282"/>
      <c r="AV8" s="282"/>
      <c r="AW8" s="282"/>
      <c r="AX8" s="282"/>
      <c r="AY8" s="282"/>
      <c r="AZ8" s="282"/>
      <c r="BA8" s="282"/>
      <c r="BB8" s="282"/>
      <c r="BC8" s="282"/>
      <c r="BD8" s="282"/>
      <c r="BE8" s="282"/>
      <c r="BF8" s="282"/>
      <c r="BG8" s="282"/>
      <c r="BH8" s="282"/>
      <c r="BI8" s="282"/>
      <c r="BJ8" s="282"/>
      <c r="BK8" s="282"/>
      <c r="BL8" s="282"/>
      <c r="BM8" s="282"/>
      <c r="BN8" s="282"/>
      <c r="BO8" s="282"/>
      <c r="BP8" s="282"/>
      <c r="BQ8" s="282"/>
      <c r="BR8" s="282"/>
      <c r="BS8" s="282"/>
      <c r="BT8" s="282"/>
      <c r="BU8" s="282"/>
      <c r="BV8" s="282"/>
      <c r="BW8" s="282"/>
      <c r="BX8" s="282"/>
      <c r="BY8" s="282"/>
      <c r="BZ8" s="282"/>
      <c r="CA8" s="282"/>
      <c r="CB8" s="282"/>
      <c r="CC8" s="282"/>
      <c r="CD8" s="282"/>
      <c r="CE8" s="282"/>
      <c r="CF8" s="282"/>
      <c r="CG8" s="282"/>
      <c r="CH8" s="282"/>
      <c r="CI8" s="282"/>
      <c r="CJ8" s="282"/>
      <c r="CK8" s="282"/>
      <c r="CL8" s="282"/>
      <c r="CM8" s="282"/>
      <c r="CN8" s="282"/>
      <c r="CO8" s="282"/>
      <c r="CP8" s="282"/>
      <c r="CQ8" s="282"/>
      <c r="CR8" s="282"/>
      <c r="CS8" s="282"/>
      <c r="CT8" s="283"/>
    </row>
    <row r="9" spans="1:99" s="281" customFormat="1">
      <c r="B9" s="272" t="s">
        <v>212</v>
      </c>
      <c r="C9" s="284">
        <v>60.4</v>
      </c>
      <c r="D9" s="285">
        <v>59.3</v>
      </c>
      <c r="E9" s="285">
        <v>57.7</v>
      </c>
      <c r="F9" s="285">
        <v>56.5</v>
      </c>
      <c r="G9" s="285">
        <v>56.3</v>
      </c>
      <c r="H9" s="285">
        <v>55.1</v>
      </c>
      <c r="I9" s="285">
        <v>52.7</v>
      </c>
      <c r="J9" s="285">
        <v>52</v>
      </c>
      <c r="K9" s="285">
        <v>50.9</v>
      </c>
      <c r="L9" s="285">
        <v>46.9</v>
      </c>
      <c r="M9" s="285">
        <v>46.2</v>
      </c>
      <c r="N9" s="285">
        <v>46.1</v>
      </c>
      <c r="O9" s="285">
        <v>45.5</v>
      </c>
      <c r="P9" s="285">
        <v>43.4</v>
      </c>
      <c r="Q9" s="285">
        <v>43.2</v>
      </c>
      <c r="R9" s="285">
        <v>41.3</v>
      </c>
      <c r="S9" s="285">
        <v>39.1</v>
      </c>
      <c r="T9" s="285">
        <v>38.200000000000003</v>
      </c>
      <c r="U9" s="285">
        <v>35</v>
      </c>
      <c r="V9" s="285">
        <v>33.200000000000003</v>
      </c>
      <c r="W9" s="285">
        <v>33.4</v>
      </c>
      <c r="X9" s="285">
        <v>32.9</v>
      </c>
      <c r="Y9" s="285">
        <v>31.4</v>
      </c>
      <c r="Z9" s="285">
        <v>31.5</v>
      </c>
      <c r="AA9" s="285">
        <v>32.200000000000003</v>
      </c>
      <c r="AB9" s="285">
        <v>34.4</v>
      </c>
      <c r="AC9" s="285">
        <v>34.6</v>
      </c>
      <c r="AD9" s="285">
        <v>34.5</v>
      </c>
      <c r="AE9" s="274">
        <v>34.5</v>
      </c>
      <c r="AF9" s="274">
        <v>33.9</v>
      </c>
      <c r="AG9" s="274">
        <v>33.799999999999997</v>
      </c>
      <c r="AH9" s="274">
        <v>33.5</v>
      </c>
      <c r="AI9" s="274">
        <v>34.200000000000003</v>
      </c>
      <c r="AJ9" s="274">
        <v>34.4</v>
      </c>
      <c r="AK9" s="274">
        <v>32.6</v>
      </c>
      <c r="AL9" s="274">
        <v>33.200000000000003</v>
      </c>
      <c r="AM9" s="274">
        <v>32.5</v>
      </c>
      <c r="AN9" s="274">
        <v>31</v>
      </c>
      <c r="AO9" s="274">
        <v>31</v>
      </c>
      <c r="AP9" s="274">
        <v>30.6</v>
      </c>
      <c r="AQ9" s="274">
        <v>30.3</v>
      </c>
      <c r="AR9" s="285">
        <v>30.200000000000003</v>
      </c>
      <c r="AS9" s="285"/>
      <c r="AT9" s="285"/>
      <c r="AU9" s="285"/>
      <c r="AV9" s="285"/>
      <c r="AW9" s="285"/>
      <c r="AX9" s="285"/>
      <c r="AY9" s="285"/>
      <c r="AZ9" s="285"/>
      <c r="BA9" s="285"/>
      <c r="BB9" s="285"/>
      <c r="BC9" s="285"/>
      <c r="BD9" s="285"/>
      <c r="BE9" s="285"/>
      <c r="BF9" s="285"/>
      <c r="BG9" s="285"/>
      <c r="BH9" s="285"/>
      <c r="BI9" s="285"/>
      <c r="BJ9" s="285"/>
      <c r="BK9" s="285"/>
      <c r="BL9" s="285"/>
      <c r="BM9" s="285"/>
      <c r="BN9" s="285"/>
      <c r="BO9" s="285"/>
      <c r="BP9" s="285"/>
      <c r="BQ9" s="285"/>
      <c r="BR9" s="285"/>
      <c r="BS9" s="285"/>
      <c r="BT9" s="285"/>
      <c r="BU9" s="285"/>
      <c r="BV9" s="285"/>
      <c r="BW9" s="285"/>
      <c r="BX9" s="285"/>
      <c r="BY9" s="285"/>
      <c r="BZ9" s="285"/>
      <c r="CA9" s="285"/>
      <c r="CB9" s="285"/>
      <c r="CC9" s="285"/>
      <c r="CD9" s="285"/>
      <c r="CE9" s="285"/>
      <c r="CF9" s="285"/>
      <c r="CG9" s="285"/>
      <c r="CH9" s="285"/>
      <c r="CI9" s="285"/>
      <c r="CJ9" s="285"/>
      <c r="CK9" s="285"/>
      <c r="CL9" s="285"/>
      <c r="CM9" s="285"/>
      <c r="CN9" s="285"/>
      <c r="CO9" s="285"/>
      <c r="CP9" s="285"/>
      <c r="CQ9" s="285"/>
      <c r="CR9" s="285"/>
      <c r="CS9" s="285"/>
      <c r="CT9" s="286"/>
    </row>
    <row r="10" spans="1:99" s="281" customFormat="1">
      <c r="B10" s="272" t="s">
        <v>213</v>
      </c>
      <c r="C10" s="284">
        <v>52.2</v>
      </c>
      <c r="D10" s="285">
        <v>52.4</v>
      </c>
      <c r="E10" s="285">
        <v>52.2</v>
      </c>
      <c r="F10" s="285">
        <v>51</v>
      </c>
      <c r="G10" s="285">
        <v>51.1</v>
      </c>
      <c r="H10" s="285">
        <v>49.7</v>
      </c>
      <c r="I10" s="285">
        <v>48.9</v>
      </c>
      <c r="J10" s="285">
        <v>48.7</v>
      </c>
      <c r="K10" s="285">
        <v>48.1</v>
      </c>
      <c r="L10" s="285">
        <v>47.3</v>
      </c>
      <c r="M10" s="285">
        <v>46.6</v>
      </c>
      <c r="N10" s="285">
        <v>46.6</v>
      </c>
      <c r="O10" s="285">
        <v>45.4</v>
      </c>
      <c r="P10" s="285">
        <v>42.7</v>
      </c>
      <c r="Q10" s="285">
        <v>42</v>
      </c>
      <c r="R10" s="285">
        <v>40.299999999999997</v>
      </c>
      <c r="S10" s="285">
        <v>38</v>
      </c>
      <c r="T10" s="285">
        <v>37.4</v>
      </c>
      <c r="U10" s="285">
        <v>36.5</v>
      </c>
      <c r="V10" s="285">
        <v>34.799999999999997</v>
      </c>
      <c r="W10" s="285">
        <v>34.200000000000003</v>
      </c>
      <c r="X10" s="285">
        <v>33</v>
      </c>
      <c r="Y10" s="285">
        <v>31.8</v>
      </c>
      <c r="Z10" s="285">
        <v>32.200000000000003</v>
      </c>
      <c r="AA10" s="285">
        <v>31.5</v>
      </c>
      <c r="AB10" s="285">
        <v>33.200000000000003</v>
      </c>
      <c r="AC10" s="285">
        <v>33.200000000000003</v>
      </c>
      <c r="AD10" s="285">
        <v>33.4</v>
      </c>
      <c r="AE10" s="274">
        <v>34.200000000000003</v>
      </c>
      <c r="AF10" s="274">
        <v>34.299999999999997</v>
      </c>
      <c r="AG10" s="274">
        <v>34.200000000000003</v>
      </c>
      <c r="AH10" s="274">
        <v>34.1</v>
      </c>
      <c r="AI10" s="274">
        <v>34.9</v>
      </c>
      <c r="AJ10" s="274">
        <v>34.700000000000003</v>
      </c>
      <c r="AK10" s="274">
        <v>36.1</v>
      </c>
      <c r="AL10" s="274">
        <v>35.200000000000003</v>
      </c>
      <c r="AM10" s="274">
        <v>34.5</v>
      </c>
      <c r="AN10" s="274">
        <v>34</v>
      </c>
      <c r="AO10" s="274">
        <v>33.9</v>
      </c>
      <c r="AP10" s="274">
        <v>33.700000000000003</v>
      </c>
      <c r="AQ10" s="274">
        <v>34.200000000000003</v>
      </c>
      <c r="AR10" s="285">
        <v>34.325000000000003</v>
      </c>
      <c r="AS10" s="285"/>
      <c r="AT10" s="285"/>
      <c r="AU10" s="285"/>
      <c r="AV10" s="285"/>
      <c r="AW10" s="285"/>
      <c r="AX10" s="285"/>
      <c r="AY10" s="285"/>
      <c r="AZ10" s="285"/>
      <c r="BA10" s="285"/>
      <c r="BB10" s="285"/>
      <c r="BC10" s="285"/>
      <c r="BD10" s="285"/>
      <c r="BE10" s="285"/>
      <c r="BF10" s="285"/>
      <c r="BG10" s="285"/>
      <c r="BH10" s="285"/>
      <c r="BI10" s="285"/>
      <c r="BJ10" s="285"/>
      <c r="BK10" s="285"/>
      <c r="BL10" s="285"/>
      <c r="BM10" s="285"/>
      <c r="BN10" s="285"/>
      <c r="BO10" s="285"/>
      <c r="BP10" s="285"/>
      <c r="BQ10" s="285"/>
      <c r="BR10" s="285"/>
      <c r="BS10" s="285"/>
      <c r="BT10" s="285"/>
      <c r="BU10" s="285"/>
      <c r="BV10" s="285"/>
      <c r="BW10" s="285"/>
      <c r="BX10" s="285"/>
      <c r="BY10" s="285"/>
      <c r="BZ10" s="285"/>
      <c r="CA10" s="285"/>
      <c r="CB10" s="285"/>
      <c r="CC10" s="285"/>
      <c r="CD10" s="285"/>
      <c r="CE10" s="285"/>
      <c r="CF10" s="285"/>
      <c r="CG10" s="285"/>
      <c r="CH10" s="285"/>
      <c r="CI10" s="285"/>
      <c r="CJ10" s="285"/>
      <c r="CK10" s="285"/>
      <c r="CL10" s="285"/>
      <c r="CM10" s="285"/>
      <c r="CN10" s="285"/>
      <c r="CO10" s="285"/>
      <c r="CP10" s="285"/>
      <c r="CQ10" s="285"/>
      <c r="CR10" s="285"/>
      <c r="CS10" s="285"/>
      <c r="CT10" s="286"/>
    </row>
    <row r="11" spans="1:99" s="281" customFormat="1">
      <c r="B11" s="272" t="s">
        <v>214</v>
      </c>
      <c r="C11" s="284">
        <v>52.026378032159677</v>
      </c>
      <c r="D11" s="285">
        <v>51.805581807992951</v>
      </c>
      <c r="E11" s="285">
        <v>50.951944227967473</v>
      </c>
      <c r="F11" s="285">
        <v>51.953176499740813</v>
      </c>
      <c r="G11" s="285">
        <v>51.239377015135773</v>
      </c>
      <c r="H11" s="285">
        <v>49.821459626430766</v>
      </c>
      <c r="I11" s="285">
        <v>49.490150438873272</v>
      </c>
      <c r="J11" s="285">
        <v>48.799316187944989</v>
      </c>
      <c r="K11" s="285">
        <v>48.360189410911012</v>
      </c>
      <c r="L11" s="285">
        <v>47.285444416806506</v>
      </c>
      <c r="M11" s="285">
        <v>46.293097881997298</v>
      </c>
      <c r="N11" s="285">
        <v>45.939607757727231</v>
      </c>
      <c r="O11" s="285">
        <v>44.27736650495109</v>
      </c>
      <c r="P11" s="285">
        <v>42.696191528211635</v>
      </c>
      <c r="Q11" s="285">
        <v>41.560487906264903</v>
      </c>
      <c r="R11" s="285">
        <v>39.264194194305169</v>
      </c>
      <c r="S11" s="285">
        <v>37.681008606526639</v>
      </c>
      <c r="T11" s="285">
        <v>37.131981182678047</v>
      </c>
      <c r="U11" s="285">
        <v>36.575242124365623</v>
      </c>
      <c r="V11" s="285">
        <v>36.002546763738863</v>
      </c>
      <c r="W11" s="285">
        <v>34.923911845826119</v>
      </c>
      <c r="X11" s="285">
        <v>34.719644930916388</v>
      </c>
      <c r="Y11" s="285">
        <v>33.565629795868226</v>
      </c>
      <c r="Z11" s="285">
        <v>33.039925198116642</v>
      </c>
      <c r="AA11" s="285">
        <v>32.420533841929583</v>
      </c>
      <c r="AB11" s="285">
        <v>33.131287803912301</v>
      </c>
      <c r="AC11" s="285">
        <v>33.52189182871691</v>
      </c>
      <c r="AD11" s="285">
        <v>32.813651425959321</v>
      </c>
      <c r="AE11" s="274">
        <v>33.228090317654036</v>
      </c>
      <c r="AF11" s="274">
        <v>33.243798401247354</v>
      </c>
      <c r="AG11" s="274">
        <v>33.604334801570864</v>
      </c>
      <c r="AH11" s="274">
        <v>33.535635416032697</v>
      </c>
      <c r="AI11" s="274">
        <v>33.394109789442666</v>
      </c>
      <c r="AJ11" s="274">
        <v>34.007472796487448</v>
      </c>
      <c r="AK11" s="274">
        <v>34.606759298578375</v>
      </c>
      <c r="AL11" s="274">
        <v>33.954844271754119</v>
      </c>
      <c r="AM11" s="274">
        <v>34.100380923695219</v>
      </c>
      <c r="AN11" s="274">
        <v>34.461794895080516</v>
      </c>
      <c r="AO11" s="274">
        <v>34.171723634542268</v>
      </c>
      <c r="AP11" s="274">
        <v>33.512124964136504</v>
      </c>
      <c r="AQ11" s="274">
        <v>33.242161868035545</v>
      </c>
      <c r="AR11" s="285">
        <v>32.976277156048759</v>
      </c>
      <c r="AS11" s="285">
        <v>32.803698060642489</v>
      </c>
      <c r="AT11" s="285">
        <v>32.770168232357406</v>
      </c>
      <c r="AU11" s="285">
        <v>32.846802878731339</v>
      </c>
      <c r="AV11" s="285">
        <v>32.999095781715297</v>
      </c>
      <c r="AW11" s="285">
        <v>33.15202780258781</v>
      </c>
      <c r="AX11" s="285">
        <v>33.216602491228365</v>
      </c>
      <c r="AY11" s="285">
        <v>33.228135274452363</v>
      </c>
      <c r="AZ11" s="285">
        <v>33.215927915721203</v>
      </c>
      <c r="BA11" s="285">
        <v>33.17017008428396</v>
      </c>
      <c r="BB11" s="285">
        <v>33.163268218887126</v>
      </c>
      <c r="BC11" s="285">
        <v>33.262934965547807</v>
      </c>
      <c r="BD11" s="285">
        <v>33.402936279063205</v>
      </c>
      <c r="BE11" s="285">
        <v>33.546368317658896</v>
      </c>
      <c r="BF11" s="285">
        <v>33.705423397011621</v>
      </c>
      <c r="BG11" s="285">
        <v>33.849341618228557</v>
      </c>
      <c r="BH11" s="285">
        <v>33.903989243043185</v>
      </c>
      <c r="BI11" s="285">
        <v>33.913167497778076</v>
      </c>
      <c r="BJ11" s="285">
        <v>33.93108953586006</v>
      </c>
      <c r="BK11" s="285">
        <v>33.908009219388894</v>
      </c>
      <c r="BL11" s="285">
        <v>33.829086383000522</v>
      </c>
      <c r="BM11" s="285">
        <v>33.776004551235928</v>
      </c>
      <c r="BN11" s="285">
        <v>33.742347627744792</v>
      </c>
      <c r="BO11" s="285">
        <v>33.692852938940014</v>
      </c>
      <c r="BP11" s="285">
        <v>33.650785694145519</v>
      </c>
      <c r="BQ11" s="285">
        <v>33.628695249524178</v>
      </c>
      <c r="BR11" s="285">
        <v>33.602678244544968</v>
      </c>
      <c r="BS11" s="285">
        <v>33.566617288200511</v>
      </c>
      <c r="BT11" s="285">
        <v>33.522022741075233</v>
      </c>
      <c r="BU11" s="285">
        <v>33.471984340219649</v>
      </c>
      <c r="BV11" s="285">
        <v>33.420427428496964</v>
      </c>
      <c r="BW11" s="285">
        <v>33.371357213636642</v>
      </c>
      <c r="BX11" s="285">
        <v>33.328215547194553</v>
      </c>
      <c r="BY11" s="285">
        <v>33.293449222682597</v>
      </c>
      <c r="BZ11" s="285">
        <v>33.26828238866468</v>
      </c>
      <c r="CA11" s="285">
        <v>33.252937063248552</v>
      </c>
      <c r="CB11" s="285">
        <v>33.24671091884106</v>
      </c>
      <c r="CC11" s="285">
        <v>33.24861319153424</v>
      </c>
      <c r="CD11" s="285">
        <v>33.257839141747539</v>
      </c>
      <c r="CE11" s="285">
        <v>33.274121402829643</v>
      </c>
      <c r="CF11" s="285">
        <v>33.298222011809088</v>
      </c>
      <c r="CG11" s="285">
        <v>33.330985918042799</v>
      </c>
      <c r="CH11" s="285">
        <v>33.372093599943511</v>
      </c>
      <c r="CI11" s="285">
        <v>33.420309832902305</v>
      </c>
      <c r="CJ11" s="285">
        <v>33.473462145826701</v>
      </c>
      <c r="CK11" s="285">
        <v>33.527579536227854</v>
      </c>
      <c r="CL11" s="285">
        <v>33.578154352743766</v>
      </c>
      <c r="CM11" s="285">
        <v>33.622009208893928</v>
      </c>
      <c r="CN11" s="285">
        <v>33.656988004350964</v>
      </c>
      <c r="CO11" s="285">
        <v>33.681854454943078</v>
      </c>
      <c r="CP11" s="285">
        <v>33.696766065824718</v>
      </c>
      <c r="CQ11" s="285">
        <v>33.70276135132108</v>
      </c>
      <c r="CR11" s="285">
        <v>33.700951664071724</v>
      </c>
      <c r="CS11" s="285">
        <v>33.692515509429185</v>
      </c>
      <c r="CT11" s="286">
        <v>33.678402902373762</v>
      </c>
      <c r="CU11" s="281">
        <v>33.451700347389973</v>
      </c>
    </row>
    <row r="12" spans="1:99" s="281" customFormat="1">
      <c r="B12" s="272" t="s">
        <v>215</v>
      </c>
      <c r="C12" s="284">
        <v>63.9</v>
      </c>
      <c r="D12" s="285">
        <v>62.9</v>
      </c>
      <c r="E12" s="285">
        <v>62</v>
      </c>
      <c r="F12" s="285">
        <v>60.8</v>
      </c>
      <c r="G12" s="285">
        <v>61</v>
      </c>
      <c r="H12" s="285">
        <v>60</v>
      </c>
      <c r="I12" s="285">
        <v>58.9</v>
      </c>
      <c r="J12" s="285">
        <v>59.1</v>
      </c>
      <c r="K12" s="285">
        <v>58.6</v>
      </c>
      <c r="L12" s="285">
        <v>56.5</v>
      </c>
      <c r="M12" s="285">
        <v>56.1</v>
      </c>
      <c r="N12" s="285">
        <v>55.2</v>
      </c>
      <c r="O12" s="285">
        <v>53.7</v>
      </c>
      <c r="P12" s="285">
        <v>50.6</v>
      </c>
      <c r="Q12" s="285">
        <v>49.4</v>
      </c>
      <c r="R12" s="285">
        <v>47.5</v>
      </c>
      <c r="S12" s="285">
        <v>45.1</v>
      </c>
      <c r="T12" s="285">
        <v>44.8</v>
      </c>
      <c r="U12" s="285">
        <v>42.9</v>
      </c>
      <c r="V12" s="285">
        <v>41.3</v>
      </c>
      <c r="W12" s="285">
        <v>40.4</v>
      </c>
      <c r="X12" s="285">
        <v>40.6</v>
      </c>
      <c r="Y12" s="285">
        <v>39.1</v>
      </c>
      <c r="Z12" s="285">
        <v>38.799999999999997</v>
      </c>
      <c r="AA12" s="285">
        <v>39.9</v>
      </c>
      <c r="AB12" s="285">
        <v>40.5</v>
      </c>
      <c r="AC12" s="285">
        <v>40.5</v>
      </c>
      <c r="AD12" s="285">
        <v>41.2</v>
      </c>
      <c r="AE12" s="274">
        <v>41.9</v>
      </c>
      <c r="AF12" s="274">
        <v>41.9</v>
      </c>
      <c r="AG12" s="274">
        <v>41.9</v>
      </c>
      <c r="AH12" s="274">
        <v>42</v>
      </c>
      <c r="AI12" s="274">
        <v>41.9</v>
      </c>
      <c r="AJ12" s="274">
        <v>42.2</v>
      </c>
      <c r="AK12" s="274">
        <v>42.9</v>
      </c>
      <c r="AL12" s="274">
        <v>42.6</v>
      </c>
      <c r="AM12" s="274">
        <v>41.3</v>
      </c>
      <c r="AN12" s="274">
        <v>40.799999999999997</v>
      </c>
      <c r="AO12" s="274">
        <v>40.799999999999997</v>
      </c>
      <c r="AP12" s="274">
        <v>40.5</v>
      </c>
      <c r="AQ12" s="274">
        <v>40.5</v>
      </c>
      <c r="AR12" s="285">
        <v>40.049999999999997</v>
      </c>
      <c r="AS12" s="285"/>
      <c r="AT12" s="285"/>
      <c r="AU12" s="285"/>
      <c r="AV12" s="285"/>
      <c r="AW12" s="285"/>
      <c r="AX12" s="285"/>
      <c r="AY12" s="285"/>
      <c r="AZ12" s="285"/>
      <c r="BA12" s="285"/>
      <c r="BB12" s="285"/>
      <c r="BC12" s="285"/>
      <c r="BD12" s="285"/>
      <c r="BE12" s="285"/>
      <c r="BF12" s="285"/>
      <c r="BG12" s="285"/>
      <c r="BH12" s="285"/>
      <c r="BI12" s="285"/>
      <c r="BJ12" s="285"/>
      <c r="BK12" s="285"/>
      <c r="BL12" s="285"/>
      <c r="BM12" s="285"/>
      <c r="BN12" s="285"/>
      <c r="BO12" s="285"/>
      <c r="BP12" s="285"/>
      <c r="BQ12" s="285"/>
      <c r="BR12" s="285"/>
      <c r="BS12" s="285"/>
      <c r="BT12" s="285"/>
      <c r="BU12" s="285"/>
      <c r="BV12" s="285"/>
      <c r="BW12" s="285"/>
      <c r="BX12" s="285"/>
      <c r="BY12" s="285"/>
      <c r="BZ12" s="285"/>
      <c r="CA12" s="285"/>
      <c r="CB12" s="285"/>
      <c r="CC12" s="285"/>
      <c r="CD12" s="285"/>
      <c r="CE12" s="285"/>
      <c r="CF12" s="285"/>
      <c r="CG12" s="285"/>
      <c r="CH12" s="285"/>
      <c r="CI12" s="285"/>
      <c r="CJ12" s="285"/>
      <c r="CK12" s="285"/>
      <c r="CL12" s="285"/>
      <c r="CM12" s="285"/>
      <c r="CN12" s="285"/>
      <c r="CO12" s="285"/>
      <c r="CP12" s="285"/>
      <c r="CQ12" s="285"/>
      <c r="CR12" s="285"/>
      <c r="CS12" s="285"/>
      <c r="CT12" s="286"/>
    </row>
    <row r="13" spans="1:99" s="281" customFormat="1" ht="15.75" thickBot="1">
      <c r="B13" s="277" t="s">
        <v>216</v>
      </c>
      <c r="C13" s="287">
        <v>61.642733466569226</v>
      </c>
      <c r="D13" s="288">
        <v>61.523637896807735</v>
      </c>
      <c r="E13" s="288">
        <v>61.66008645098686</v>
      </c>
      <c r="F13" s="288">
        <v>61.609394719371302</v>
      </c>
      <c r="G13" s="288">
        <v>60.976071148495819</v>
      </c>
      <c r="H13" s="288">
        <v>60.579507971324993</v>
      </c>
      <c r="I13" s="288">
        <v>60.123590463330856</v>
      </c>
      <c r="J13" s="288">
        <v>59.563215626422313</v>
      </c>
      <c r="K13" s="288">
        <v>58.214645594452385</v>
      </c>
      <c r="L13" s="288">
        <v>57.190025086669984</v>
      </c>
      <c r="M13" s="288">
        <v>55.985203871801637</v>
      </c>
      <c r="N13" s="288">
        <v>54.615913447050353</v>
      </c>
      <c r="O13" s="288">
        <v>52.552609191797238</v>
      </c>
      <c r="P13" s="288">
        <v>50.607318522462698</v>
      </c>
      <c r="Q13" s="288">
        <v>48.563389128825584</v>
      </c>
      <c r="R13" s="288">
        <v>46.80888278033305</v>
      </c>
      <c r="S13" s="288">
        <v>44.927943199993976</v>
      </c>
      <c r="T13" s="288">
        <v>44.004251839361331</v>
      </c>
      <c r="U13" s="288">
        <v>43.545601740483562</v>
      </c>
      <c r="V13" s="288">
        <v>43.266001216493386</v>
      </c>
      <c r="W13" s="288">
        <v>42.889121805057712</v>
      </c>
      <c r="X13" s="288">
        <v>42.116417044731001</v>
      </c>
      <c r="Y13" s="288">
        <v>41.112404418913997</v>
      </c>
      <c r="Z13" s="288">
        <v>40.802904783430037</v>
      </c>
      <c r="AA13" s="288">
        <v>40.834713939884161</v>
      </c>
      <c r="AB13" s="288">
        <v>40.376419663735319</v>
      </c>
      <c r="AC13" s="288">
        <v>40.47328404384406</v>
      </c>
      <c r="AD13" s="288">
        <v>40.835429450614093</v>
      </c>
      <c r="AE13" s="279">
        <v>40.589876817487877</v>
      </c>
      <c r="AF13" s="279">
        <v>40.5721491311485</v>
      </c>
      <c r="AG13" s="279">
        <v>40.781719203428999</v>
      </c>
      <c r="AH13" s="279">
        <v>40.66933722071515</v>
      </c>
      <c r="AI13" s="279">
        <v>40.988007246683374</v>
      </c>
      <c r="AJ13" s="279">
        <v>41.00433075326486</v>
      </c>
      <c r="AK13" s="279">
        <v>41.211101807447783</v>
      </c>
      <c r="AL13" s="279">
        <v>41.317172532784056</v>
      </c>
      <c r="AM13" s="279">
        <v>41.158786692132452</v>
      </c>
      <c r="AN13" s="279">
        <v>41.088001703389011</v>
      </c>
      <c r="AO13" s="279">
        <v>40.833869223678853</v>
      </c>
      <c r="AP13" s="279">
        <v>39.97497348514753</v>
      </c>
      <c r="AQ13" s="279">
        <v>39.627373365981121</v>
      </c>
      <c r="AR13" s="288">
        <v>39.325328565354965</v>
      </c>
      <c r="AS13" s="288">
        <v>39.137606697247982</v>
      </c>
      <c r="AT13" s="288">
        <v>39.095659335669822</v>
      </c>
      <c r="AU13" s="288">
        <v>39.196046311959776</v>
      </c>
      <c r="AV13" s="288">
        <v>39.389069623278957</v>
      </c>
      <c r="AW13" s="288">
        <v>39.559183387195333</v>
      </c>
      <c r="AX13" s="288">
        <v>39.629085322921206</v>
      </c>
      <c r="AY13" s="288">
        <v>39.647906126284909</v>
      </c>
      <c r="AZ13" s="288">
        <v>39.62608397786417</v>
      </c>
      <c r="BA13" s="288">
        <v>39.564842831532886</v>
      </c>
      <c r="BB13" s="288">
        <v>39.566152464113962</v>
      </c>
      <c r="BC13" s="288">
        <v>39.67500916027074</v>
      </c>
      <c r="BD13" s="288">
        <v>39.817543381317606</v>
      </c>
      <c r="BE13" s="288">
        <v>39.976579515991716</v>
      </c>
      <c r="BF13" s="288">
        <v>40.152152776968499</v>
      </c>
      <c r="BG13" s="288">
        <v>40.29187642628775</v>
      </c>
      <c r="BH13" s="288">
        <v>40.342883702305173</v>
      </c>
      <c r="BI13" s="288">
        <v>40.36260242127117</v>
      </c>
      <c r="BJ13" s="288">
        <v>40.385851178690658</v>
      </c>
      <c r="BK13" s="288">
        <v>40.363929957923894</v>
      </c>
      <c r="BL13" s="288">
        <v>40.289114536129951</v>
      </c>
      <c r="BM13" s="288">
        <v>40.238277544562479</v>
      </c>
      <c r="BN13" s="288">
        <v>40.198909629550435</v>
      </c>
      <c r="BO13" s="288">
        <v>40.143146560061638</v>
      </c>
      <c r="BP13" s="288">
        <v>40.095934732650456</v>
      </c>
      <c r="BQ13" s="288">
        <v>40.071209108440847</v>
      </c>
      <c r="BR13" s="288">
        <v>40.04244037365023</v>
      </c>
      <c r="BS13" s="288">
        <v>40.002739396008735</v>
      </c>
      <c r="BT13" s="288">
        <v>39.953814481584274</v>
      </c>
      <c r="BU13" s="288">
        <v>39.899054720783859</v>
      </c>
      <c r="BV13" s="288">
        <v>39.842800445043267</v>
      </c>
      <c r="BW13" s="288">
        <v>39.789527686693646</v>
      </c>
      <c r="BX13" s="288">
        <v>39.743008982585778</v>
      </c>
      <c r="BY13" s="288">
        <v>39.70586530671288</v>
      </c>
      <c r="BZ13" s="288">
        <v>39.679481548704352</v>
      </c>
      <c r="CA13" s="288">
        <v>39.664037712932178</v>
      </c>
      <c r="CB13" s="288">
        <v>39.658681554540806</v>
      </c>
      <c r="CC13" s="288">
        <v>39.662308293913149</v>
      </c>
      <c r="CD13" s="288">
        <v>39.673992486836347</v>
      </c>
      <c r="CE13" s="288">
        <v>39.693399316853181</v>
      </c>
      <c r="CF13" s="288">
        <v>39.721328242376515</v>
      </c>
      <c r="CG13" s="288">
        <v>39.758690695210468</v>
      </c>
      <c r="CH13" s="288">
        <v>39.805135285903667</v>
      </c>
      <c r="CI13" s="288">
        <v>39.859234231316869</v>
      </c>
      <c r="CJ13" s="288">
        <v>39.918527693942593</v>
      </c>
      <c r="CK13" s="288">
        <v>39.978604165583704</v>
      </c>
      <c r="CL13" s="288">
        <v>40.034465486038862</v>
      </c>
      <c r="CM13" s="288">
        <v>40.082615905631748</v>
      </c>
      <c r="CN13" s="288">
        <v>40.120757485208685</v>
      </c>
      <c r="CO13" s="288">
        <v>40.147599768925353</v>
      </c>
      <c r="CP13" s="288">
        <v>40.163358247026068</v>
      </c>
      <c r="CQ13" s="288">
        <v>40.169234756150665</v>
      </c>
      <c r="CR13" s="288">
        <v>40.166487294795097</v>
      </c>
      <c r="CS13" s="288">
        <v>40.156419642122017</v>
      </c>
      <c r="CT13" s="289">
        <v>40.1401175491592</v>
      </c>
      <c r="CU13" s="281">
        <v>39.879558436946915</v>
      </c>
    </row>
    <row r="15" spans="1:99">
      <c r="B15" s="290"/>
    </row>
    <row r="16" spans="1:99">
      <c r="W16" s="6"/>
      <c r="X16" s="22"/>
      <c r="Y16" s="22"/>
      <c r="Z16" s="22"/>
      <c r="AA16" s="6"/>
      <c r="AB16" s="22"/>
      <c r="AC16" s="22"/>
      <c r="AE16" s="22"/>
      <c r="AF16" s="291"/>
      <c r="AG16" s="292"/>
      <c r="AH16" s="292"/>
      <c r="AI16" s="22"/>
      <c r="AJ16" s="22"/>
      <c r="AK16" s="22"/>
    </row>
    <row r="17" spans="1:37">
      <c r="W17" s="293"/>
      <c r="X17" s="22"/>
      <c r="Y17" s="22"/>
      <c r="Z17" s="22"/>
      <c r="AA17" s="22"/>
      <c r="AB17" s="22"/>
      <c r="AC17" s="22"/>
      <c r="AE17" s="22"/>
      <c r="AF17" s="291"/>
      <c r="AG17" s="291"/>
      <c r="AH17" s="294"/>
      <c r="AI17" s="22"/>
      <c r="AJ17" s="22"/>
      <c r="AK17" s="22"/>
    </row>
    <row r="18" spans="1:37">
      <c r="W18" s="11"/>
      <c r="X18" s="22"/>
      <c r="Y18" s="22"/>
      <c r="Z18" s="22"/>
      <c r="AA18" s="294"/>
      <c r="AB18" s="22"/>
      <c r="AC18" s="22"/>
      <c r="AE18" s="22"/>
      <c r="AF18" s="291"/>
      <c r="AG18" s="295"/>
      <c r="AH18" s="294"/>
      <c r="AI18" s="22"/>
      <c r="AJ18" s="22"/>
      <c r="AK18" s="22"/>
    </row>
    <row r="19" spans="1:37">
      <c r="W19" s="11"/>
      <c r="X19" s="22"/>
      <c r="Y19" s="22"/>
      <c r="Z19" s="22"/>
      <c r="AA19" s="294"/>
      <c r="AB19" s="22"/>
      <c r="AC19" s="22"/>
      <c r="AE19" s="22"/>
      <c r="AF19" s="291"/>
      <c r="AG19" s="295"/>
      <c r="AH19" s="294"/>
      <c r="AI19" s="22"/>
      <c r="AJ19" s="22"/>
      <c r="AK19" s="22"/>
    </row>
    <row r="20" spans="1:37">
      <c r="W20" s="11"/>
      <c r="X20" s="22"/>
      <c r="Y20" s="22"/>
      <c r="Z20" s="22"/>
      <c r="AA20" s="294"/>
      <c r="AB20" s="22"/>
      <c r="AC20" s="22"/>
      <c r="AE20" s="22"/>
      <c r="AF20" s="296"/>
      <c r="AG20" s="297"/>
      <c r="AH20" s="294"/>
      <c r="AI20" s="22"/>
      <c r="AJ20" s="22"/>
      <c r="AK20" s="22"/>
    </row>
    <row r="21" spans="1:37" ht="15.75">
      <c r="A21" s="544" t="s">
        <v>206</v>
      </c>
      <c r="B21" s="544"/>
      <c r="C21" s="544"/>
      <c r="D21" s="544"/>
      <c r="E21" s="544"/>
      <c r="F21" s="544"/>
      <c r="G21" s="544"/>
      <c r="W21" s="11"/>
      <c r="X21" s="22"/>
      <c r="Y21" s="22"/>
      <c r="Z21" s="22"/>
      <c r="AA21" s="294"/>
      <c r="AB21" s="22"/>
      <c r="AC21" s="22"/>
      <c r="AE21" s="22"/>
      <c r="AF21" s="291"/>
      <c r="AG21" s="291"/>
      <c r="AH21" s="294"/>
      <c r="AI21" s="22"/>
      <c r="AJ21" s="22"/>
      <c r="AK21" s="22"/>
    </row>
    <row r="22" spans="1:37">
      <c r="A22" s="199"/>
      <c r="B22" s="22"/>
      <c r="W22" s="11"/>
      <c r="X22" s="22"/>
      <c r="Y22" s="22"/>
      <c r="Z22" s="22"/>
      <c r="AA22" s="294"/>
      <c r="AB22" s="22"/>
      <c r="AC22" s="22"/>
      <c r="AE22" s="22"/>
      <c r="AF22" s="292"/>
      <c r="AG22" s="295"/>
      <c r="AH22" s="294"/>
      <c r="AI22" s="22"/>
      <c r="AJ22" s="22"/>
      <c r="AK22" s="22"/>
    </row>
    <row r="23" spans="1:37">
      <c r="A23" s="199"/>
      <c r="B23" s="22"/>
      <c r="W23" s="11"/>
      <c r="X23" s="22"/>
      <c r="Y23" s="22"/>
      <c r="Z23" s="22"/>
      <c r="AA23" s="294"/>
      <c r="AB23" s="294"/>
      <c r="AC23" s="22"/>
      <c r="AE23" s="22"/>
      <c r="AF23" s="292"/>
      <c r="AG23" s="295"/>
      <c r="AH23" s="294"/>
      <c r="AI23" s="22"/>
      <c r="AJ23" s="22"/>
      <c r="AK23" s="22"/>
    </row>
    <row r="24" spans="1:37">
      <c r="A24" s="199"/>
      <c r="B24" s="22"/>
      <c r="W24" s="22"/>
      <c r="X24" s="22"/>
      <c r="Y24" s="22"/>
      <c r="Z24" s="22"/>
      <c r="AA24" s="22"/>
      <c r="AB24" s="22"/>
      <c r="AC24" s="22"/>
      <c r="AE24" s="22"/>
      <c r="AF24" s="292"/>
      <c r="AG24" s="295"/>
      <c r="AH24" s="294"/>
      <c r="AI24" s="22"/>
      <c r="AJ24" s="22"/>
      <c r="AK24" s="22"/>
    </row>
    <row r="25" spans="1:37">
      <c r="AE25" s="22"/>
      <c r="AF25" s="298"/>
      <c r="AG25" s="297"/>
      <c r="AH25" s="294"/>
      <c r="AI25" s="22"/>
      <c r="AJ25" s="22"/>
      <c r="AK25" s="22"/>
    </row>
    <row r="26" spans="1:37">
      <c r="AE26" s="22"/>
      <c r="AF26" s="291"/>
      <c r="AG26" s="291"/>
      <c r="AH26" s="294"/>
      <c r="AI26" s="22"/>
      <c r="AJ26" s="22"/>
      <c r="AK26" s="22"/>
    </row>
    <row r="27" spans="1:37">
      <c r="AE27" s="22"/>
      <c r="AF27" s="292"/>
      <c r="AG27" s="292"/>
      <c r="AH27" s="294"/>
      <c r="AI27" s="22"/>
      <c r="AJ27" s="22"/>
      <c r="AK27" s="22"/>
    </row>
    <row r="28" spans="1:37">
      <c r="AE28" s="22"/>
      <c r="AF28" s="292"/>
      <c r="AG28" s="292"/>
      <c r="AH28" s="294"/>
      <c r="AI28" s="22"/>
      <c r="AJ28" s="22"/>
      <c r="AK28" s="22"/>
    </row>
    <row r="29" spans="1:37">
      <c r="AE29" s="22"/>
      <c r="AF29" s="292"/>
      <c r="AG29" s="292"/>
      <c r="AH29" s="294"/>
      <c r="AI29" s="22"/>
      <c r="AJ29" s="22"/>
      <c r="AK29" s="22"/>
    </row>
    <row r="30" spans="1:37">
      <c r="AE30" s="22"/>
      <c r="AF30" s="298"/>
      <c r="AG30" s="297"/>
      <c r="AH30" s="294"/>
      <c r="AI30" s="22"/>
      <c r="AJ30" s="22"/>
      <c r="AK30" s="22"/>
    </row>
    <row r="31" spans="1:37">
      <c r="AE31" s="22"/>
      <c r="AF31" s="291"/>
      <c r="AG31" s="299"/>
      <c r="AH31" s="294"/>
      <c r="AI31" s="22"/>
      <c r="AJ31" s="22"/>
      <c r="AK31" s="22"/>
    </row>
    <row r="32" spans="1:37">
      <c r="AE32" s="22"/>
      <c r="AF32" s="292"/>
      <c r="AG32" s="300"/>
      <c r="AH32" s="294"/>
      <c r="AI32" s="22"/>
      <c r="AJ32" s="22"/>
      <c r="AK32" s="22"/>
    </row>
    <row r="33" spans="1:37">
      <c r="AE33" s="22"/>
      <c r="AF33" s="292"/>
      <c r="AG33" s="292"/>
      <c r="AH33" s="294"/>
      <c r="AI33" s="22"/>
      <c r="AJ33" s="22"/>
      <c r="AK33" s="22"/>
    </row>
    <row r="34" spans="1:37" ht="15.75">
      <c r="A34" s="544" t="s">
        <v>210</v>
      </c>
      <c r="B34" s="544"/>
      <c r="C34" s="544"/>
      <c r="D34" s="544"/>
      <c r="E34" s="544"/>
      <c r="F34" s="544"/>
      <c r="G34" s="544"/>
      <c r="AE34" s="22"/>
      <c r="AF34" s="292"/>
      <c r="AG34" s="292"/>
      <c r="AH34" s="294"/>
      <c r="AI34" s="22"/>
      <c r="AJ34" s="22"/>
      <c r="AK34" s="22"/>
    </row>
    <row r="35" spans="1:37">
      <c r="AE35" s="22"/>
      <c r="AF35" s="298"/>
      <c r="AG35" s="297"/>
      <c r="AH35" s="294"/>
      <c r="AI35" s="22"/>
      <c r="AJ35" s="22"/>
      <c r="AK35" s="22"/>
    </row>
    <row r="36" spans="1:37">
      <c r="AE36" s="22"/>
      <c r="AF36" s="291"/>
      <c r="AG36" s="291"/>
      <c r="AH36" s="294"/>
      <c r="AI36" s="22"/>
      <c r="AJ36" s="22"/>
      <c r="AK36" s="22"/>
    </row>
    <row r="37" spans="1:37">
      <c r="AE37" s="22"/>
      <c r="AF37" s="292"/>
      <c r="AG37" s="292"/>
      <c r="AH37" s="294"/>
      <c r="AI37" s="22"/>
      <c r="AJ37" s="22"/>
      <c r="AK37" s="22"/>
    </row>
    <row r="38" spans="1:37">
      <c r="AE38" s="22"/>
      <c r="AF38" s="292"/>
      <c r="AG38" s="292"/>
      <c r="AH38" s="294"/>
      <c r="AI38" s="22"/>
      <c r="AJ38" s="22"/>
      <c r="AK38" s="22"/>
    </row>
    <row r="39" spans="1:37">
      <c r="AE39" s="22"/>
      <c r="AF39" s="292"/>
      <c r="AG39" s="292"/>
      <c r="AH39" s="294"/>
      <c r="AI39" s="22"/>
      <c r="AJ39" s="22"/>
      <c r="AK39" s="22"/>
    </row>
    <row r="40" spans="1:37">
      <c r="AE40" s="22"/>
      <c r="AF40" s="298"/>
      <c r="AG40" s="297"/>
      <c r="AH40" s="294"/>
      <c r="AI40" s="22"/>
      <c r="AJ40" s="22"/>
      <c r="AK40" s="22"/>
    </row>
    <row r="41" spans="1:37">
      <c r="AE41" s="22"/>
      <c r="AF41" s="291"/>
      <c r="AG41" s="291"/>
      <c r="AH41" s="294"/>
      <c r="AI41" s="22"/>
      <c r="AJ41" s="22"/>
      <c r="AK41" s="22"/>
    </row>
    <row r="42" spans="1:37">
      <c r="AE42" s="22"/>
      <c r="AF42" s="292"/>
      <c r="AG42" s="292"/>
      <c r="AH42" s="294"/>
      <c r="AI42" s="22"/>
      <c r="AJ42" s="22"/>
      <c r="AK42" s="22"/>
    </row>
    <row r="43" spans="1:37">
      <c r="AE43" s="22"/>
      <c r="AF43" s="292"/>
      <c r="AG43" s="292"/>
      <c r="AH43" s="294"/>
      <c r="AI43" s="22"/>
      <c r="AJ43" s="22"/>
      <c r="AK43" s="22"/>
    </row>
    <row r="44" spans="1:37">
      <c r="AE44" s="22"/>
      <c r="AF44" s="292"/>
      <c r="AG44" s="292"/>
      <c r="AH44" s="294"/>
      <c r="AI44" s="22"/>
      <c r="AJ44" s="22"/>
      <c r="AK44" s="22"/>
    </row>
    <row r="45" spans="1:37">
      <c r="AE45" s="22"/>
      <c r="AF45" s="298"/>
      <c r="AG45" s="297"/>
      <c r="AH45" s="294"/>
      <c r="AI45" s="22"/>
      <c r="AJ45" s="22"/>
      <c r="AK45" s="22"/>
    </row>
  </sheetData>
  <mergeCells count="2">
    <mergeCell ref="A21:G21"/>
    <mergeCell ref="A34:G34"/>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45"/>
  <sheetViews>
    <sheetView workbookViewId="0"/>
  </sheetViews>
  <sheetFormatPr baseColWidth="10" defaultRowHeight="15"/>
  <cols>
    <col min="1" max="1" width="11.42578125" style="25"/>
    <col min="2" max="2" width="37.5703125" style="25" customWidth="1"/>
    <col min="3" max="98" width="7" style="25" customWidth="1"/>
    <col min="99" max="16384" width="11.42578125" style="25"/>
  </cols>
  <sheetData>
    <row r="1" spans="1:98" ht="15.75">
      <c r="A1" s="29" t="s">
        <v>287</v>
      </c>
      <c r="F1" s="263"/>
      <c r="G1" s="263"/>
      <c r="H1" s="263"/>
      <c r="I1" s="263"/>
    </row>
    <row r="2" spans="1:98" ht="15.75" thickBot="1"/>
    <row r="3" spans="1:98" ht="15.75" thickBot="1">
      <c r="B3" s="264" t="s">
        <v>206</v>
      </c>
      <c r="C3" s="112">
        <v>1975</v>
      </c>
      <c r="D3" s="113">
        <v>1976</v>
      </c>
      <c r="E3" s="113">
        <v>1977</v>
      </c>
      <c r="F3" s="113">
        <v>1978</v>
      </c>
      <c r="G3" s="113">
        <v>1979</v>
      </c>
      <c r="H3" s="113">
        <v>1980</v>
      </c>
      <c r="I3" s="113">
        <v>1981</v>
      </c>
      <c r="J3" s="113">
        <v>1982</v>
      </c>
      <c r="K3" s="113">
        <v>1983</v>
      </c>
      <c r="L3" s="113">
        <v>1984</v>
      </c>
      <c r="M3" s="113">
        <v>1985</v>
      </c>
      <c r="N3" s="113">
        <v>1986</v>
      </c>
      <c r="O3" s="113">
        <v>1987</v>
      </c>
      <c r="P3" s="113">
        <v>1988</v>
      </c>
      <c r="Q3" s="113">
        <v>1989</v>
      </c>
      <c r="R3" s="113">
        <v>1990</v>
      </c>
      <c r="S3" s="113">
        <v>1991</v>
      </c>
      <c r="T3" s="113">
        <v>1992</v>
      </c>
      <c r="U3" s="113">
        <v>1993</v>
      </c>
      <c r="V3" s="113">
        <v>1994</v>
      </c>
      <c r="W3" s="113">
        <v>1995</v>
      </c>
      <c r="X3" s="113">
        <v>1996</v>
      </c>
      <c r="Y3" s="113">
        <v>1997</v>
      </c>
      <c r="Z3" s="113">
        <v>1998</v>
      </c>
      <c r="AA3" s="113">
        <v>1999</v>
      </c>
      <c r="AB3" s="113">
        <v>2000</v>
      </c>
      <c r="AC3" s="113">
        <v>2001</v>
      </c>
      <c r="AD3" s="113">
        <v>2002</v>
      </c>
      <c r="AE3" s="113">
        <v>2003</v>
      </c>
      <c r="AF3" s="113">
        <v>2004</v>
      </c>
      <c r="AG3" s="113">
        <v>2005</v>
      </c>
      <c r="AH3" s="113">
        <v>2006</v>
      </c>
      <c r="AI3" s="265">
        <v>2007</v>
      </c>
      <c r="AJ3" s="265">
        <v>2008</v>
      </c>
      <c r="AK3" s="265">
        <v>2009</v>
      </c>
      <c r="AL3" s="265">
        <v>2010</v>
      </c>
      <c r="AM3" s="265">
        <v>2011</v>
      </c>
      <c r="AN3" s="265">
        <v>2012</v>
      </c>
      <c r="AO3" s="265">
        <v>2013</v>
      </c>
      <c r="AP3" s="265">
        <v>2014</v>
      </c>
      <c r="AQ3" s="265">
        <v>2015</v>
      </c>
      <c r="AR3" s="265">
        <v>2016</v>
      </c>
      <c r="AS3" s="265">
        <v>2017</v>
      </c>
      <c r="AT3" s="265">
        <v>2018</v>
      </c>
      <c r="AU3" s="265">
        <v>2019</v>
      </c>
      <c r="AV3" s="265">
        <v>2020</v>
      </c>
      <c r="AW3" s="265">
        <v>2021</v>
      </c>
      <c r="AX3" s="265">
        <v>2022</v>
      </c>
      <c r="AY3" s="265">
        <v>2023</v>
      </c>
      <c r="AZ3" s="265">
        <v>2024</v>
      </c>
      <c r="BA3" s="265">
        <v>2025</v>
      </c>
      <c r="BB3" s="265">
        <v>2026</v>
      </c>
      <c r="BC3" s="265">
        <v>2027</v>
      </c>
      <c r="BD3" s="265">
        <v>2028</v>
      </c>
      <c r="BE3" s="265">
        <v>2029</v>
      </c>
      <c r="BF3" s="265">
        <v>2030</v>
      </c>
      <c r="BG3" s="265">
        <v>2031</v>
      </c>
      <c r="BH3" s="265">
        <v>2032</v>
      </c>
      <c r="BI3" s="265">
        <v>2033</v>
      </c>
      <c r="BJ3" s="265">
        <v>2034</v>
      </c>
      <c r="BK3" s="265">
        <v>2035</v>
      </c>
      <c r="BL3" s="265">
        <v>2036</v>
      </c>
      <c r="BM3" s="265">
        <v>2037</v>
      </c>
      <c r="BN3" s="265">
        <v>2038</v>
      </c>
      <c r="BO3" s="265">
        <v>2039</v>
      </c>
      <c r="BP3" s="265">
        <v>2040</v>
      </c>
      <c r="BQ3" s="265">
        <v>2041</v>
      </c>
      <c r="BR3" s="265">
        <v>2042</v>
      </c>
      <c r="BS3" s="265">
        <v>2043</v>
      </c>
      <c r="BT3" s="265">
        <v>2044</v>
      </c>
      <c r="BU3" s="265">
        <v>2045</v>
      </c>
      <c r="BV3" s="265">
        <v>2046</v>
      </c>
      <c r="BW3" s="265">
        <v>2047</v>
      </c>
      <c r="BX3" s="265">
        <v>2048</v>
      </c>
      <c r="BY3" s="265">
        <v>2049</v>
      </c>
      <c r="BZ3" s="265">
        <v>2050</v>
      </c>
      <c r="CA3" s="265">
        <v>2051</v>
      </c>
      <c r="CB3" s="265">
        <v>2052</v>
      </c>
      <c r="CC3" s="265">
        <v>2053</v>
      </c>
      <c r="CD3" s="265">
        <v>2054</v>
      </c>
      <c r="CE3" s="265">
        <v>2055</v>
      </c>
      <c r="CF3" s="265">
        <v>2056</v>
      </c>
      <c r="CG3" s="265">
        <v>2057</v>
      </c>
      <c r="CH3" s="265">
        <v>2058</v>
      </c>
      <c r="CI3" s="265">
        <v>2059</v>
      </c>
      <c r="CJ3" s="265">
        <v>2060</v>
      </c>
      <c r="CK3" s="265">
        <v>2061</v>
      </c>
      <c r="CL3" s="265">
        <v>2062</v>
      </c>
      <c r="CM3" s="265">
        <v>2063</v>
      </c>
      <c r="CN3" s="265">
        <v>2064</v>
      </c>
      <c r="CO3" s="265">
        <v>2065</v>
      </c>
      <c r="CP3" s="265">
        <v>2066</v>
      </c>
      <c r="CQ3" s="265">
        <v>2067</v>
      </c>
      <c r="CR3" s="265">
        <v>2068</v>
      </c>
      <c r="CS3" s="265">
        <v>2069</v>
      </c>
      <c r="CT3" s="266">
        <v>2070</v>
      </c>
    </row>
    <row r="4" spans="1:98">
      <c r="B4" s="267" t="s">
        <v>207</v>
      </c>
      <c r="C4" s="268">
        <v>76.599999999999994</v>
      </c>
      <c r="D4" s="269">
        <v>77.2</v>
      </c>
      <c r="E4" s="269">
        <v>77.8</v>
      </c>
      <c r="F4" s="269">
        <v>78</v>
      </c>
      <c r="G4" s="269">
        <v>78.599999999999994</v>
      </c>
      <c r="H4" s="269">
        <v>79</v>
      </c>
      <c r="I4" s="269">
        <v>78.599999999999994</v>
      </c>
      <c r="J4" s="269">
        <v>78.900000000000006</v>
      </c>
      <c r="K4" s="269">
        <v>79.3</v>
      </c>
      <c r="L4" s="269">
        <v>79.099999999999994</v>
      </c>
      <c r="M4" s="269">
        <v>78.900000000000006</v>
      </c>
      <c r="N4" s="269">
        <v>79.2</v>
      </c>
      <c r="O4" s="269">
        <v>78.900000000000006</v>
      </c>
      <c r="P4" s="269">
        <v>79.099999999999994</v>
      </c>
      <c r="Q4" s="269">
        <v>79.7</v>
      </c>
      <c r="R4" s="269">
        <v>80.099999999999994</v>
      </c>
      <c r="S4" s="269">
        <v>80.3</v>
      </c>
      <c r="T4" s="269">
        <v>79.900000000000006</v>
      </c>
      <c r="U4" s="269">
        <v>79.400000000000006</v>
      </c>
      <c r="V4" s="269">
        <v>79.099999999999994</v>
      </c>
      <c r="W4" s="269">
        <v>79.7</v>
      </c>
      <c r="X4" s="269">
        <v>79.599999999999994</v>
      </c>
      <c r="Y4" s="269">
        <v>79</v>
      </c>
      <c r="Z4" s="269">
        <v>79.5</v>
      </c>
      <c r="AA4" s="269">
        <v>79.900000000000006</v>
      </c>
      <c r="AB4" s="269">
        <v>80.900000000000006</v>
      </c>
      <c r="AC4" s="269">
        <v>81.7</v>
      </c>
      <c r="AD4" s="269">
        <v>81.8</v>
      </c>
      <c r="AE4" s="269">
        <v>81.2</v>
      </c>
      <c r="AF4" s="269">
        <v>81.2</v>
      </c>
      <c r="AG4" s="269">
        <v>81.3</v>
      </c>
      <c r="AH4" s="269">
        <v>81.7</v>
      </c>
      <c r="AI4" s="269">
        <v>82.5</v>
      </c>
      <c r="AJ4" s="269">
        <v>83.6</v>
      </c>
      <c r="AK4" s="269">
        <v>82.4</v>
      </c>
      <c r="AL4" s="269">
        <v>82.1</v>
      </c>
      <c r="AM4" s="269">
        <v>81.599999999999994</v>
      </c>
      <c r="AN4" s="269">
        <v>81</v>
      </c>
      <c r="AO4" s="269">
        <v>80.7</v>
      </c>
      <c r="AP4" s="269">
        <v>80.3</v>
      </c>
      <c r="AQ4" s="269">
        <v>79.900000000000006</v>
      </c>
      <c r="AR4" s="270">
        <v>80.224999999999994</v>
      </c>
      <c r="AS4" s="270"/>
      <c r="AT4" s="270"/>
      <c r="AU4" s="270"/>
      <c r="AV4" s="270"/>
      <c r="AW4" s="270"/>
      <c r="AX4" s="270"/>
      <c r="AY4" s="270"/>
      <c r="AZ4" s="270"/>
      <c r="BA4" s="270"/>
      <c r="BB4" s="270"/>
      <c r="BC4" s="270"/>
      <c r="BD4" s="270"/>
      <c r="BE4" s="270"/>
      <c r="BF4" s="270"/>
      <c r="BG4" s="270"/>
      <c r="BH4" s="270"/>
      <c r="BI4" s="270"/>
      <c r="BJ4" s="270"/>
      <c r="BK4" s="270"/>
      <c r="BL4" s="270"/>
      <c r="BM4" s="270"/>
      <c r="BN4" s="270"/>
      <c r="BO4" s="270"/>
      <c r="BP4" s="270"/>
      <c r="BQ4" s="270"/>
      <c r="BR4" s="270"/>
      <c r="BS4" s="270"/>
      <c r="BT4" s="270"/>
      <c r="BU4" s="270"/>
      <c r="BV4" s="270"/>
      <c r="BW4" s="270"/>
      <c r="BX4" s="270"/>
      <c r="BY4" s="270"/>
      <c r="BZ4" s="270"/>
      <c r="CA4" s="270"/>
      <c r="CB4" s="270"/>
      <c r="CC4" s="270"/>
      <c r="CD4" s="270"/>
      <c r="CE4" s="270"/>
      <c r="CF4" s="270"/>
      <c r="CG4" s="270"/>
      <c r="CH4" s="270"/>
      <c r="CI4" s="270"/>
      <c r="CJ4" s="270"/>
      <c r="CK4" s="270"/>
      <c r="CL4" s="270"/>
      <c r="CM4" s="270"/>
      <c r="CN4" s="270"/>
      <c r="CO4" s="270"/>
      <c r="CP4" s="270"/>
      <c r="CQ4" s="270"/>
      <c r="CR4" s="270"/>
      <c r="CS4" s="270"/>
      <c r="CT4" s="271"/>
    </row>
    <row r="5" spans="1:98">
      <c r="B5" s="272" t="s">
        <v>208</v>
      </c>
      <c r="C5" s="273">
        <v>78.5</v>
      </c>
      <c r="D5" s="274">
        <v>79.400000000000006</v>
      </c>
      <c r="E5" s="274">
        <v>80.099999999999994</v>
      </c>
      <c r="F5" s="274">
        <v>80.5</v>
      </c>
      <c r="G5" s="274">
        <v>81.400000000000006</v>
      </c>
      <c r="H5" s="274">
        <v>81.900000000000006</v>
      </c>
      <c r="I5" s="274">
        <v>82.2</v>
      </c>
      <c r="J5" s="274">
        <v>82.8</v>
      </c>
      <c r="K5" s="274">
        <v>83.4</v>
      </c>
      <c r="L5" s="274">
        <v>83.9</v>
      </c>
      <c r="M5" s="274">
        <v>84.3</v>
      </c>
      <c r="N5" s="274">
        <v>84.9</v>
      </c>
      <c r="O5" s="274">
        <v>84.9</v>
      </c>
      <c r="P5" s="274">
        <v>85.2</v>
      </c>
      <c r="Q5" s="274">
        <v>85.5</v>
      </c>
      <c r="R5" s="274">
        <v>85.8</v>
      </c>
      <c r="S5" s="274">
        <v>86.1</v>
      </c>
      <c r="T5" s="274">
        <v>86.5</v>
      </c>
      <c r="U5" s="274">
        <v>86.9</v>
      </c>
      <c r="V5" s="274">
        <v>87.3</v>
      </c>
      <c r="W5" s="274">
        <v>87.4</v>
      </c>
      <c r="X5" s="274">
        <v>87.8</v>
      </c>
      <c r="Y5" s="274">
        <v>87.3</v>
      </c>
      <c r="Z5" s="274">
        <v>87.5</v>
      </c>
      <c r="AA5" s="274">
        <v>87.6</v>
      </c>
      <c r="AB5" s="274">
        <v>87.6</v>
      </c>
      <c r="AC5" s="274">
        <v>87.9</v>
      </c>
      <c r="AD5" s="274">
        <v>87.9</v>
      </c>
      <c r="AE5" s="274">
        <v>87.8</v>
      </c>
      <c r="AF5" s="274">
        <v>88</v>
      </c>
      <c r="AG5" s="274">
        <v>88.2</v>
      </c>
      <c r="AH5" s="274">
        <v>88.4</v>
      </c>
      <c r="AI5" s="274">
        <v>88.7</v>
      </c>
      <c r="AJ5" s="274">
        <v>89.3</v>
      </c>
      <c r="AK5" s="274">
        <v>89.3</v>
      </c>
      <c r="AL5" s="274">
        <v>89.3</v>
      </c>
      <c r="AM5" s="274">
        <v>88.8</v>
      </c>
      <c r="AN5" s="274">
        <v>88.7</v>
      </c>
      <c r="AO5" s="274">
        <v>88.9</v>
      </c>
      <c r="AP5" s="274">
        <v>88.6</v>
      </c>
      <c r="AQ5" s="274">
        <v>88.2</v>
      </c>
      <c r="AR5" s="275">
        <v>88.175000000000011</v>
      </c>
      <c r="AS5" s="275"/>
      <c r="AT5" s="275"/>
      <c r="AU5" s="275"/>
      <c r="AV5" s="275"/>
      <c r="AW5" s="275"/>
      <c r="AX5" s="275"/>
      <c r="AY5" s="275"/>
      <c r="AZ5" s="275"/>
      <c r="BA5" s="275"/>
      <c r="BB5" s="275"/>
      <c r="BC5" s="275"/>
      <c r="BD5" s="275"/>
      <c r="BE5" s="275"/>
      <c r="BF5" s="275"/>
      <c r="BG5" s="275"/>
      <c r="BH5" s="275"/>
      <c r="BI5" s="275"/>
      <c r="BJ5" s="275"/>
      <c r="BK5" s="275"/>
      <c r="BL5" s="275"/>
      <c r="BM5" s="275"/>
      <c r="BN5" s="275"/>
      <c r="BO5" s="275"/>
      <c r="BP5" s="275"/>
      <c r="BQ5" s="275"/>
      <c r="BR5" s="275"/>
      <c r="BS5" s="275"/>
      <c r="BT5" s="275"/>
      <c r="BU5" s="275"/>
      <c r="BV5" s="275"/>
      <c r="BW5" s="275"/>
      <c r="BX5" s="275"/>
      <c r="BY5" s="275"/>
      <c r="BZ5" s="275"/>
      <c r="CA5" s="275"/>
      <c r="CB5" s="275"/>
      <c r="CC5" s="275"/>
      <c r="CD5" s="275"/>
      <c r="CE5" s="275"/>
      <c r="CF5" s="275"/>
      <c r="CG5" s="275"/>
      <c r="CH5" s="275"/>
      <c r="CI5" s="275"/>
      <c r="CJ5" s="275"/>
      <c r="CK5" s="275"/>
      <c r="CL5" s="275"/>
      <c r="CM5" s="275"/>
      <c r="CN5" s="275"/>
      <c r="CO5" s="275"/>
      <c r="CP5" s="275"/>
      <c r="CQ5" s="275"/>
      <c r="CR5" s="275"/>
      <c r="CS5" s="275"/>
      <c r="CT5" s="276"/>
    </row>
    <row r="6" spans="1:98" ht="15.75" thickBot="1">
      <c r="B6" s="277" t="s">
        <v>209</v>
      </c>
      <c r="C6" s="278">
        <v>78.166100039292758</v>
      </c>
      <c r="D6" s="279">
        <v>78.911709052559388</v>
      </c>
      <c r="E6" s="279">
        <v>79.57326065113439</v>
      </c>
      <c r="F6" s="279">
        <v>80.247557768435868</v>
      </c>
      <c r="G6" s="279">
        <v>80.922488152179952</v>
      </c>
      <c r="H6" s="279">
        <v>81.524702204050328</v>
      </c>
      <c r="I6" s="279">
        <v>82.120362298825441</v>
      </c>
      <c r="J6" s="279">
        <v>82.727905267670096</v>
      </c>
      <c r="K6" s="279">
        <v>83.232479909437274</v>
      </c>
      <c r="L6" s="279">
        <v>83.739556776963596</v>
      </c>
      <c r="M6" s="279">
        <v>84.235091481075401</v>
      </c>
      <c r="N6" s="279">
        <v>84.670173820280496</v>
      </c>
      <c r="O6" s="279">
        <v>85.073852374827126</v>
      </c>
      <c r="P6" s="279">
        <v>85.446841969861708</v>
      </c>
      <c r="Q6" s="279">
        <v>85.790216886611134</v>
      </c>
      <c r="R6" s="279">
        <v>86.098744885866822</v>
      </c>
      <c r="S6" s="279">
        <v>86.081627254008907</v>
      </c>
      <c r="T6" s="279">
        <v>86.31308549664918</v>
      </c>
      <c r="U6" s="279">
        <v>86.513306717219933</v>
      </c>
      <c r="V6" s="279">
        <v>86.720967816067272</v>
      </c>
      <c r="W6" s="279">
        <v>86.900852615755596</v>
      </c>
      <c r="X6" s="279">
        <v>87.039589620183364</v>
      </c>
      <c r="Y6" s="279">
        <v>87.203612981761353</v>
      </c>
      <c r="Z6" s="279">
        <v>87.348367726720369</v>
      </c>
      <c r="AA6" s="279">
        <v>87.501558614083081</v>
      </c>
      <c r="AB6" s="279">
        <v>87.607899717360112</v>
      </c>
      <c r="AC6" s="279">
        <v>87.718417531368985</v>
      </c>
      <c r="AD6" s="279">
        <v>87.819313792635683</v>
      </c>
      <c r="AE6" s="279">
        <v>87.912012293379391</v>
      </c>
      <c r="AF6" s="279">
        <v>87.990582808358127</v>
      </c>
      <c r="AG6" s="279">
        <v>88.056793769311128</v>
      </c>
      <c r="AH6" s="279">
        <v>88.118525664769066</v>
      </c>
      <c r="AI6" s="279">
        <v>88.173481772563392</v>
      </c>
      <c r="AJ6" s="279">
        <v>88.217790188440958</v>
      </c>
      <c r="AK6" s="279">
        <v>88.262547025308692</v>
      </c>
      <c r="AL6" s="279">
        <v>88.295375356492741</v>
      </c>
      <c r="AM6" s="279">
        <v>88.322774906744371</v>
      </c>
      <c r="AN6" s="279">
        <v>88.350236463092813</v>
      </c>
      <c r="AO6" s="279">
        <v>88.37588758122078</v>
      </c>
      <c r="AP6" s="279">
        <v>88.30058666822255</v>
      </c>
      <c r="AQ6" s="279">
        <v>88.316210262942789</v>
      </c>
      <c r="AR6" s="279">
        <v>88.329278870728132</v>
      </c>
      <c r="AS6" s="279">
        <v>88.342530971184573</v>
      </c>
      <c r="AT6" s="279">
        <v>88.355950578061865</v>
      </c>
      <c r="AU6" s="279">
        <v>88.368353526697248</v>
      </c>
      <c r="AV6" s="279">
        <v>88.379167013183235</v>
      </c>
      <c r="AW6" s="279">
        <v>88.387072311064188</v>
      </c>
      <c r="AX6" s="279">
        <v>88.391665193929072</v>
      </c>
      <c r="AY6" s="279">
        <v>88.391948936468282</v>
      </c>
      <c r="AZ6" s="279">
        <v>88.390681287797065</v>
      </c>
      <c r="BA6" s="279">
        <v>88.390365364869041</v>
      </c>
      <c r="BB6" s="279">
        <v>88.391077194869396</v>
      </c>
      <c r="BC6" s="279">
        <v>88.391772125359466</v>
      </c>
      <c r="BD6" s="279">
        <v>88.390330435982946</v>
      </c>
      <c r="BE6" s="279">
        <v>88.387346670041708</v>
      </c>
      <c r="BF6" s="279">
        <v>88.383028775565279</v>
      </c>
      <c r="BG6" s="279">
        <v>88.376998810994451</v>
      </c>
      <c r="BH6" s="279">
        <v>88.369230353489598</v>
      </c>
      <c r="BI6" s="279">
        <v>88.36208046923214</v>
      </c>
      <c r="BJ6" s="279">
        <v>88.356277211002904</v>
      </c>
      <c r="BK6" s="279">
        <v>88.351745141535119</v>
      </c>
      <c r="BL6" s="279">
        <v>88.348897742607775</v>
      </c>
      <c r="BM6" s="279">
        <v>88.346985691292758</v>
      </c>
      <c r="BN6" s="279">
        <v>88.346089889812689</v>
      </c>
      <c r="BO6" s="279">
        <v>88.34618355788264</v>
      </c>
      <c r="BP6" s="279">
        <v>88.349125738185734</v>
      </c>
      <c r="BQ6" s="279">
        <v>88.355535539272509</v>
      </c>
      <c r="BR6" s="279">
        <v>88.362513952998313</v>
      </c>
      <c r="BS6" s="279">
        <v>88.371439169134291</v>
      </c>
      <c r="BT6" s="279">
        <v>88.38298952040283</v>
      </c>
      <c r="BU6" s="279">
        <v>88.394380156708451</v>
      </c>
      <c r="BV6" s="279">
        <v>88.404775699869887</v>
      </c>
      <c r="BW6" s="279">
        <v>88.413532364555635</v>
      </c>
      <c r="BX6" s="279">
        <v>88.420991430778471</v>
      </c>
      <c r="BY6" s="279">
        <v>88.42789556410456</v>
      </c>
      <c r="BZ6" s="279">
        <v>88.432441988448915</v>
      </c>
      <c r="CA6" s="279">
        <v>88.434914579951368</v>
      </c>
      <c r="CB6" s="279">
        <v>88.437048503585984</v>
      </c>
      <c r="CC6" s="279">
        <v>88.438664210750375</v>
      </c>
      <c r="CD6" s="279">
        <v>88.439648069257331</v>
      </c>
      <c r="CE6" s="279">
        <v>88.439172755783659</v>
      </c>
      <c r="CF6" s="279">
        <v>88.436485902005501</v>
      </c>
      <c r="CG6" s="279">
        <v>88.432292764360994</v>
      </c>
      <c r="CH6" s="279">
        <v>88.427189981040598</v>
      </c>
      <c r="CI6" s="279">
        <v>88.421200816569339</v>
      </c>
      <c r="CJ6" s="279">
        <v>88.414425093079274</v>
      </c>
      <c r="CK6" s="279">
        <v>88.407595975044231</v>
      </c>
      <c r="CL6" s="279">
        <v>88.401743510454764</v>
      </c>
      <c r="CM6" s="279">
        <v>88.396344679880286</v>
      </c>
      <c r="CN6" s="279">
        <v>88.390851585791381</v>
      </c>
      <c r="CO6" s="279">
        <v>88.38618635020255</v>
      </c>
      <c r="CP6" s="279">
        <v>88.382982988241338</v>
      </c>
      <c r="CQ6" s="279">
        <v>88.380717437229208</v>
      </c>
      <c r="CR6" s="279">
        <v>88.379312198343854</v>
      </c>
      <c r="CS6" s="279">
        <v>88.378839886645693</v>
      </c>
      <c r="CT6" s="280">
        <v>88.379356684110689</v>
      </c>
    </row>
    <row r="7" spans="1:98" ht="15.75" thickBot="1">
      <c r="B7" s="264" t="s">
        <v>210</v>
      </c>
      <c r="C7" s="112">
        <v>1975</v>
      </c>
      <c r="D7" s="113">
        <v>1976</v>
      </c>
      <c r="E7" s="113">
        <v>1977</v>
      </c>
      <c r="F7" s="113">
        <v>1978</v>
      </c>
      <c r="G7" s="113">
        <v>1979</v>
      </c>
      <c r="H7" s="113">
        <v>1980</v>
      </c>
      <c r="I7" s="113">
        <v>1981</v>
      </c>
      <c r="J7" s="113">
        <v>1982</v>
      </c>
      <c r="K7" s="113">
        <v>1983</v>
      </c>
      <c r="L7" s="113">
        <v>1984</v>
      </c>
      <c r="M7" s="113">
        <v>1985</v>
      </c>
      <c r="N7" s="113">
        <v>1986</v>
      </c>
      <c r="O7" s="113">
        <v>1987</v>
      </c>
      <c r="P7" s="113">
        <v>1988</v>
      </c>
      <c r="Q7" s="113">
        <v>1989</v>
      </c>
      <c r="R7" s="113">
        <v>1990</v>
      </c>
      <c r="S7" s="113">
        <v>1991</v>
      </c>
      <c r="T7" s="113">
        <v>1992</v>
      </c>
      <c r="U7" s="113">
        <v>1993</v>
      </c>
      <c r="V7" s="113">
        <v>1994</v>
      </c>
      <c r="W7" s="113">
        <v>1995</v>
      </c>
      <c r="X7" s="113">
        <v>1996</v>
      </c>
      <c r="Y7" s="113">
        <v>1997</v>
      </c>
      <c r="Z7" s="113">
        <v>1998</v>
      </c>
      <c r="AA7" s="113">
        <v>1999</v>
      </c>
      <c r="AB7" s="113">
        <v>2000</v>
      </c>
      <c r="AC7" s="113">
        <v>2001</v>
      </c>
      <c r="AD7" s="113">
        <v>2002</v>
      </c>
      <c r="AE7" s="113">
        <v>2003</v>
      </c>
      <c r="AF7" s="113">
        <v>2004</v>
      </c>
      <c r="AG7" s="113">
        <v>2005</v>
      </c>
      <c r="AH7" s="113">
        <v>2006</v>
      </c>
      <c r="AI7" s="265">
        <v>2007</v>
      </c>
      <c r="AJ7" s="265">
        <v>2008</v>
      </c>
      <c r="AK7" s="265">
        <v>2009</v>
      </c>
      <c r="AL7" s="265">
        <v>2010</v>
      </c>
      <c r="AM7" s="265">
        <v>2011</v>
      </c>
      <c r="AN7" s="265">
        <v>2012</v>
      </c>
      <c r="AO7" s="265">
        <v>2013</v>
      </c>
      <c r="AP7" s="265">
        <v>2014</v>
      </c>
      <c r="AQ7" s="265">
        <v>2015</v>
      </c>
      <c r="AR7" s="265">
        <f>AR3</f>
        <v>2016</v>
      </c>
      <c r="AS7" s="113">
        <f t="shared" ref="AS7:CT7" si="0">AS3</f>
        <v>2017</v>
      </c>
      <c r="AT7" s="113">
        <f t="shared" si="0"/>
        <v>2018</v>
      </c>
      <c r="AU7" s="113">
        <f t="shared" si="0"/>
        <v>2019</v>
      </c>
      <c r="AV7" s="113">
        <f t="shared" si="0"/>
        <v>2020</v>
      </c>
      <c r="AW7" s="113">
        <f t="shared" si="0"/>
        <v>2021</v>
      </c>
      <c r="AX7" s="113">
        <f t="shared" si="0"/>
        <v>2022</v>
      </c>
      <c r="AY7" s="113">
        <f t="shared" si="0"/>
        <v>2023</v>
      </c>
      <c r="AZ7" s="113">
        <f t="shared" si="0"/>
        <v>2024</v>
      </c>
      <c r="BA7" s="113">
        <f t="shared" si="0"/>
        <v>2025</v>
      </c>
      <c r="BB7" s="113">
        <f t="shared" si="0"/>
        <v>2026</v>
      </c>
      <c r="BC7" s="113">
        <f t="shared" si="0"/>
        <v>2027</v>
      </c>
      <c r="BD7" s="113">
        <f t="shared" si="0"/>
        <v>2028</v>
      </c>
      <c r="BE7" s="113">
        <f t="shared" si="0"/>
        <v>2029</v>
      </c>
      <c r="BF7" s="113">
        <f t="shared" si="0"/>
        <v>2030</v>
      </c>
      <c r="BG7" s="113">
        <f t="shared" si="0"/>
        <v>2031</v>
      </c>
      <c r="BH7" s="113">
        <f t="shared" si="0"/>
        <v>2032</v>
      </c>
      <c r="BI7" s="113">
        <f t="shared" si="0"/>
        <v>2033</v>
      </c>
      <c r="BJ7" s="113">
        <f t="shared" si="0"/>
        <v>2034</v>
      </c>
      <c r="BK7" s="113">
        <f t="shared" si="0"/>
        <v>2035</v>
      </c>
      <c r="BL7" s="113">
        <f t="shared" si="0"/>
        <v>2036</v>
      </c>
      <c r="BM7" s="113">
        <f t="shared" si="0"/>
        <v>2037</v>
      </c>
      <c r="BN7" s="113">
        <f t="shared" si="0"/>
        <v>2038</v>
      </c>
      <c r="BO7" s="113">
        <f t="shared" si="0"/>
        <v>2039</v>
      </c>
      <c r="BP7" s="113">
        <f t="shared" si="0"/>
        <v>2040</v>
      </c>
      <c r="BQ7" s="113">
        <f t="shared" si="0"/>
        <v>2041</v>
      </c>
      <c r="BR7" s="113">
        <f t="shared" si="0"/>
        <v>2042</v>
      </c>
      <c r="BS7" s="113">
        <f t="shared" si="0"/>
        <v>2043</v>
      </c>
      <c r="BT7" s="113">
        <f t="shared" si="0"/>
        <v>2044</v>
      </c>
      <c r="BU7" s="113">
        <f t="shared" si="0"/>
        <v>2045</v>
      </c>
      <c r="BV7" s="113">
        <f t="shared" si="0"/>
        <v>2046</v>
      </c>
      <c r="BW7" s="113">
        <f t="shared" si="0"/>
        <v>2047</v>
      </c>
      <c r="BX7" s="113">
        <f t="shared" si="0"/>
        <v>2048</v>
      </c>
      <c r="BY7" s="113">
        <f t="shared" si="0"/>
        <v>2049</v>
      </c>
      <c r="BZ7" s="113">
        <f t="shared" si="0"/>
        <v>2050</v>
      </c>
      <c r="CA7" s="113">
        <f t="shared" si="0"/>
        <v>2051</v>
      </c>
      <c r="CB7" s="113">
        <f t="shared" si="0"/>
        <v>2052</v>
      </c>
      <c r="CC7" s="113">
        <f t="shared" si="0"/>
        <v>2053</v>
      </c>
      <c r="CD7" s="113">
        <f t="shared" si="0"/>
        <v>2054</v>
      </c>
      <c r="CE7" s="113">
        <f t="shared" si="0"/>
        <v>2055</v>
      </c>
      <c r="CF7" s="113">
        <f t="shared" si="0"/>
        <v>2056</v>
      </c>
      <c r="CG7" s="113">
        <f t="shared" si="0"/>
        <v>2057</v>
      </c>
      <c r="CH7" s="113">
        <f t="shared" si="0"/>
        <v>2058</v>
      </c>
      <c r="CI7" s="113">
        <f t="shared" si="0"/>
        <v>2059</v>
      </c>
      <c r="CJ7" s="113">
        <f t="shared" si="0"/>
        <v>2060</v>
      </c>
      <c r="CK7" s="113">
        <f t="shared" si="0"/>
        <v>2061</v>
      </c>
      <c r="CL7" s="113">
        <f t="shared" si="0"/>
        <v>2062</v>
      </c>
      <c r="CM7" s="113">
        <f t="shared" si="0"/>
        <v>2063</v>
      </c>
      <c r="CN7" s="113">
        <f t="shared" si="0"/>
        <v>2064</v>
      </c>
      <c r="CO7" s="113">
        <f t="shared" si="0"/>
        <v>2065</v>
      </c>
      <c r="CP7" s="113">
        <f t="shared" si="0"/>
        <v>2066</v>
      </c>
      <c r="CQ7" s="113">
        <f t="shared" si="0"/>
        <v>2067</v>
      </c>
      <c r="CR7" s="113">
        <f t="shared" si="0"/>
        <v>2068</v>
      </c>
      <c r="CS7" s="113">
        <f t="shared" si="0"/>
        <v>2069</v>
      </c>
      <c r="CT7" s="114">
        <f t="shared" si="0"/>
        <v>2070</v>
      </c>
    </row>
    <row r="8" spans="1:98" s="281" customFormat="1">
      <c r="B8" s="267" t="s">
        <v>211</v>
      </c>
      <c r="C8" s="268">
        <v>57.1</v>
      </c>
      <c r="D8" s="269">
        <v>58.4</v>
      </c>
      <c r="E8" s="269">
        <v>59.9</v>
      </c>
      <c r="F8" s="269">
        <v>60.7</v>
      </c>
      <c r="G8" s="269">
        <v>62.2</v>
      </c>
      <c r="H8" s="269">
        <v>62.7</v>
      </c>
      <c r="I8" s="269">
        <v>63</v>
      </c>
      <c r="J8" s="269">
        <v>64</v>
      </c>
      <c r="K8" s="269">
        <v>65.099999999999994</v>
      </c>
      <c r="L8" s="269">
        <v>65.7</v>
      </c>
      <c r="M8" s="269">
        <v>66</v>
      </c>
      <c r="N8" s="269">
        <v>66.900000000000006</v>
      </c>
      <c r="O8" s="269">
        <v>66.3</v>
      </c>
      <c r="P8" s="269">
        <v>66.900000000000006</v>
      </c>
      <c r="Q8" s="269">
        <v>67.599999999999994</v>
      </c>
      <c r="R8" s="269">
        <v>68.7</v>
      </c>
      <c r="S8" s="269">
        <v>69.400000000000006</v>
      </c>
      <c r="T8" s="269">
        <v>69.8</v>
      </c>
      <c r="U8" s="269">
        <v>70.2</v>
      </c>
      <c r="V8" s="269">
        <v>70.2</v>
      </c>
      <c r="W8" s="269">
        <v>71</v>
      </c>
      <c r="X8" s="269">
        <v>71.2</v>
      </c>
      <c r="Y8" s="269">
        <v>70.599999999999994</v>
      </c>
      <c r="Z8" s="269">
        <v>71.2</v>
      </c>
      <c r="AA8" s="269">
        <v>71.900000000000006</v>
      </c>
      <c r="AB8" s="269">
        <v>72.8</v>
      </c>
      <c r="AC8" s="269">
        <v>73.900000000000006</v>
      </c>
      <c r="AD8" s="269">
        <v>74.400000000000006</v>
      </c>
      <c r="AE8" s="269">
        <v>74.099999999999994</v>
      </c>
      <c r="AF8" s="269">
        <v>74.2</v>
      </c>
      <c r="AG8" s="269">
        <v>74.5</v>
      </c>
      <c r="AH8" s="269">
        <v>75.099999999999994</v>
      </c>
      <c r="AI8" s="269">
        <v>76.400000000000006</v>
      </c>
      <c r="AJ8" s="269">
        <v>77.599999999999994</v>
      </c>
      <c r="AK8" s="269">
        <v>76.900000000000006</v>
      </c>
      <c r="AL8" s="269">
        <v>76.900000000000006</v>
      </c>
      <c r="AM8" s="269">
        <v>76.400000000000006</v>
      </c>
      <c r="AN8" s="269">
        <v>76</v>
      </c>
      <c r="AO8" s="269">
        <v>76.3</v>
      </c>
      <c r="AP8" s="269">
        <v>76</v>
      </c>
      <c r="AQ8" s="269">
        <v>75.7</v>
      </c>
      <c r="AR8" s="282">
        <v>75.674999999999997</v>
      </c>
      <c r="AS8" s="282"/>
      <c r="AT8" s="282"/>
      <c r="AU8" s="282"/>
      <c r="AV8" s="282"/>
      <c r="AW8" s="282"/>
      <c r="AX8" s="282"/>
      <c r="AY8" s="282"/>
      <c r="AZ8" s="282"/>
      <c r="BA8" s="282"/>
      <c r="BB8" s="282"/>
      <c r="BC8" s="282"/>
      <c r="BD8" s="282"/>
      <c r="BE8" s="282"/>
      <c r="BF8" s="282"/>
      <c r="BG8" s="282"/>
      <c r="BH8" s="282"/>
      <c r="BI8" s="282"/>
      <c r="BJ8" s="282"/>
      <c r="BK8" s="282"/>
      <c r="BL8" s="282"/>
      <c r="BM8" s="282"/>
      <c r="BN8" s="282"/>
      <c r="BO8" s="282"/>
      <c r="BP8" s="282"/>
      <c r="BQ8" s="282"/>
      <c r="BR8" s="282"/>
      <c r="BS8" s="282"/>
      <c r="BT8" s="282"/>
      <c r="BU8" s="282"/>
      <c r="BV8" s="282"/>
      <c r="BW8" s="282"/>
      <c r="BX8" s="282"/>
      <c r="BY8" s="282"/>
      <c r="BZ8" s="282"/>
      <c r="CA8" s="282"/>
      <c r="CB8" s="282"/>
      <c r="CC8" s="282"/>
      <c r="CD8" s="282"/>
      <c r="CE8" s="282"/>
      <c r="CF8" s="282"/>
      <c r="CG8" s="282"/>
      <c r="CH8" s="282"/>
      <c r="CI8" s="282"/>
      <c r="CJ8" s="282"/>
      <c r="CK8" s="282"/>
      <c r="CL8" s="282"/>
      <c r="CM8" s="282"/>
      <c r="CN8" s="282"/>
      <c r="CO8" s="282"/>
      <c r="CP8" s="282"/>
      <c r="CQ8" s="282"/>
      <c r="CR8" s="282"/>
      <c r="CS8" s="282"/>
      <c r="CT8" s="283"/>
    </row>
    <row r="9" spans="1:98" s="281" customFormat="1">
      <c r="B9" s="272" t="s">
        <v>212</v>
      </c>
      <c r="C9" s="284">
        <v>95.7</v>
      </c>
      <c r="D9" s="285">
        <v>95.6</v>
      </c>
      <c r="E9" s="285">
        <v>95.2</v>
      </c>
      <c r="F9" s="285">
        <v>95</v>
      </c>
      <c r="G9" s="285">
        <v>94.7</v>
      </c>
      <c r="H9" s="285">
        <v>95.1</v>
      </c>
      <c r="I9" s="285">
        <v>94.1</v>
      </c>
      <c r="J9" s="285">
        <v>93.6</v>
      </c>
      <c r="K9" s="285">
        <v>93.4</v>
      </c>
      <c r="L9" s="285">
        <v>92.3</v>
      </c>
      <c r="M9" s="285">
        <v>91.7</v>
      </c>
      <c r="N9" s="285">
        <v>91.5</v>
      </c>
      <c r="O9" s="285">
        <v>91.4</v>
      </c>
      <c r="P9" s="285">
        <v>91.4</v>
      </c>
      <c r="Q9" s="285">
        <v>91.7</v>
      </c>
      <c r="R9" s="285">
        <v>91.6</v>
      </c>
      <c r="S9" s="285">
        <v>91.2</v>
      </c>
      <c r="T9" s="285">
        <v>90.1</v>
      </c>
      <c r="U9" s="285">
        <v>88.6</v>
      </c>
      <c r="V9" s="285">
        <v>88.1</v>
      </c>
      <c r="W9" s="285">
        <v>88.5</v>
      </c>
      <c r="X9" s="285">
        <v>88.2</v>
      </c>
      <c r="Y9" s="285">
        <v>87.6</v>
      </c>
      <c r="Z9" s="285">
        <v>88</v>
      </c>
      <c r="AA9" s="285">
        <v>88.1</v>
      </c>
      <c r="AB9" s="285">
        <v>89.3</v>
      </c>
      <c r="AC9" s="285">
        <v>89.8</v>
      </c>
      <c r="AD9" s="285">
        <v>89.3</v>
      </c>
      <c r="AE9" s="274">
        <v>88.5</v>
      </c>
      <c r="AF9" s="274">
        <v>88.4</v>
      </c>
      <c r="AG9" s="274">
        <v>88.3</v>
      </c>
      <c r="AH9" s="274">
        <v>88.5</v>
      </c>
      <c r="AI9" s="274">
        <v>88.9</v>
      </c>
      <c r="AJ9" s="274">
        <v>89.9</v>
      </c>
      <c r="AK9" s="274">
        <v>88</v>
      </c>
      <c r="AL9" s="274">
        <v>87.5</v>
      </c>
      <c r="AM9" s="274">
        <v>87.1</v>
      </c>
      <c r="AN9" s="274">
        <v>86.1</v>
      </c>
      <c r="AO9" s="274">
        <v>85.2</v>
      </c>
      <c r="AP9" s="274">
        <v>84.8</v>
      </c>
      <c r="AQ9" s="274">
        <v>84.2</v>
      </c>
      <c r="AR9" s="285">
        <v>84.925000000000011</v>
      </c>
      <c r="AS9" s="285"/>
      <c r="AT9" s="285"/>
      <c r="AU9" s="285"/>
      <c r="AV9" s="285"/>
      <c r="AW9" s="285"/>
      <c r="AX9" s="285"/>
      <c r="AY9" s="285"/>
      <c r="AZ9" s="285"/>
      <c r="BA9" s="285"/>
      <c r="BB9" s="285"/>
      <c r="BC9" s="285"/>
      <c r="BD9" s="285"/>
      <c r="BE9" s="285"/>
      <c r="BF9" s="285"/>
      <c r="BG9" s="285"/>
      <c r="BH9" s="285"/>
      <c r="BI9" s="285"/>
      <c r="BJ9" s="285"/>
      <c r="BK9" s="285"/>
      <c r="BL9" s="285"/>
      <c r="BM9" s="285"/>
      <c r="BN9" s="285"/>
      <c r="BO9" s="285"/>
      <c r="BP9" s="285"/>
      <c r="BQ9" s="285"/>
      <c r="BR9" s="285"/>
      <c r="BS9" s="285"/>
      <c r="BT9" s="285"/>
      <c r="BU9" s="285"/>
      <c r="BV9" s="285"/>
      <c r="BW9" s="285"/>
      <c r="BX9" s="285"/>
      <c r="BY9" s="285"/>
      <c r="BZ9" s="285"/>
      <c r="CA9" s="285"/>
      <c r="CB9" s="285"/>
      <c r="CC9" s="285"/>
      <c r="CD9" s="285"/>
      <c r="CE9" s="285"/>
      <c r="CF9" s="285"/>
      <c r="CG9" s="285"/>
      <c r="CH9" s="285"/>
      <c r="CI9" s="285"/>
      <c r="CJ9" s="285"/>
      <c r="CK9" s="285"/>
      <c r="CL9" s="285"/>
      <c r="CM9" s="285"/>
      <c r="CN9" s="285"/>
      <c r="CO9" s="285"/>
      <c r="CP9" s="285"/>
      <c r="CQ9" s="285"/>
      <c r="CR9" s="285"/>
      <c r="CS9" s="285"/>
      <c r="CT9" s="286"/>
    </row>
    <row r="10" spans="1:98" s="281" customFormat="1">
      <c r="B10" s="272" t="s">
        <v>213</v>
      </c>
      <c r="C10" s="284">
        <v>59.3</v>
      </c>
      <c r="D10" s="285">
        <v>60.9</v>
      </c>
      <c r="E10" s="285">
        <v>62.7</v>
      </c>
      <c r="F10" s="285">
        <v>63.5</v>
      </c>
      <c r="G10" s="285">
        <v>65.3</v>
      </c>
      <c r="H10" s="285">
        <v>66.099999999999994</v>
      </c>
      <c r="I10" s="285">
        <v>67</v>
      </c>
      <c r="J10" s="285">
        <v>68.400000000000006</v>
      </c>
      <c r="K10" s="285">
        <v>69.599999999999994</v>
      </c>
      <c r="L10" s="285">
        <v>70.8</v>
      </c>
      <c r="M10" s="285">
        <v>71.599999999999994</v>
      </c>
      <c r="N10" s="285">
        <v>72.900000000000006</v>
      </c>
      <c r="O10" s="285">
        <v>73</v>
      </c>
      <c r="P10" s="285">
        <v>73.7</v>
      </c>
      <c r="Q10" s="285">
        <v>74.400000000000006</v>
      </c>
      <c r="R10" s="285">
        <v>75.2</v>
      </c>
      <c r="S10" s="285">
        <v>76.099999999999994</v>
      </c>
      <c r="T10" s="285">
        <v>77.2</v>
      </c>
      <c r="U10" s="285">
        <v>78.2</v>
      </c>
      <c r="V10" s="285">
        <v>78.8</v>
      </c>
      <c r="W10" s="285">
        <v>79.2</v>
      </c>
      <c r="X10" s="285">
        <v>79.8</v>
      </c>
      <c r="Y10" s="285">
        <v>79.2</v>
      </c>
      <c r="Z10" s="285">
        <v>79.8</v>
      </c>
      <c r="AA10" s="285">
        <v>80.3</v>
      </c>
      <c r="AB10" s="285">
        <v>80.2</v>
      </c>
      <c r="AC10" s="285">
        <v>80.8</v>
      </c>
      <c r="AD10" s="285">
        <v>81</v>
      </c>
      <c r="AE10" s="274">
        <v>81.099999999999994</v>
      </c>
      <c r="AF10" s="274">
        <v>81.400000000000006</v>
      </c>
      <c r="AG10" s="274">
        <v>81.7</v>
      </c>
      <c r="AH10" s="274">
        <v>82</v>
      </c>
      <c r="AI10" s="274">
        <v>82.7</v>
      </c>
      <c r="AJ10" s="274">
        <v>83.5</v>
      </c>
      <c r="AK10" s="274">
        <v>83.7</v>
      </c>
      <c r="AL10" s="274">
        <v>83.9</v>
      </c>
      <c r="AM10" s="274">
        <v>83.5</v>
      </c>
      <c r="AN10" s="274">
        <v>83.4</v>
      </c>
      <c r="AO10" s="274">
        <v>83.9</v>
      </c>
      <c r="AP10" s="274">
        <v>83.7</v>
      </c>
      <c r="AQ10" s="274">
        <v>83.3</v>
      </c>
      <c r="AR10" s="285">
        <v>83.199999999999989</v>
      </c>
      <c r="AS10" s="285"/>
      <c r="AT10" s="285"/>
      <c r="AU10" s="285"/>
      <c r="AV10" s="285"/>
      <c r="AW10" s="285"/>
      <c r="AX10" s="285"/>
      <c r="AY10" s="285"/>
      <c r="AZ10" s="285"/>
      <c r="BA10" s="285"/>
      <c r="BB10" s="285"/>
      <c r="BC10" s="285"/>
      <c r="BD10" s="285"/>
      <c r="BE10" s="285"/>
      <c r="BF10" s="285"/>
      <c r="BG10" s="285"/>
      <c r="BH10" s="285"/>
      <c r="BI10" s="285"/>
      <c r="BJ10" s="285"/>
      <c r="BK10" s="285"/>
      <c r="BL10" s="285"/>
      <c r="BM10" s="285"/>
      <c r="BN10" s="285"/>
      <c r="BO10" s="285"/>
      <c r="BP10" s="285"/>
      <c r="BQ10" s="285"/>
      <c r="BR10" s="285"/>
      <c r="BS10" s="285"/>
      <c r="BT10" s="285"/>
      <c r="BU10" s="285"/>
      <c r="BV10" s="285"/>
      <c r="BW10" s="285"/>
      <c r="BX10" s="285"/>
      <c r="BY10" s="285"/>
      <c r="BZ10" s="285"/>
      <c r="CA10" s="285"/>
      <c r="CB10" s="285"/>
      <c r="CC10" s="285"/>
      <c r="CD10" s="285"/>
      <c r="CE10" s="285"/>
      <c r="CF10" s="285"/>
      <c r="CG10" s="285"/>
      <c r="CH10" s="285"/>
      <c r="CI10" s="285"/>
      <c r="CJ10" s="285"/>
      <c r="CK10" s="285"/>
      <c r="CL10" s="285"/>
      <c r="CM10" s="285"/>
      <c r="CN10" s="285"/>
      <c r="CO10" s="285"/>
      <c r="CP10" s="285"/>
      <c r="CQ10" s="285"/>
      <c r="CR10" s="285"/>
      <c r="CS10" s="285"/>
      <c r="CT10" s="286"/>
    </row>
    <row r="11" spans="1:98" s="281" customFormat="1">
      <c r="B11" s="272" t="s">
        <v>214</v>
      </c>
      <c r="C11" s="284">
        <v>58.706124170612533</v>
      </c>
      <c r="D11" s="285">
        <v>60.206635525692576</v>
      </c>
      <c r="E11" s="285">
        <v>61.628134617865193</v>
      </c>
      <c r="F11" s="285">
        <v>63.028883272910548</v>
      </c>
      <c r="G11" s="285">
        <v>64.39280969200324</v>
      </c>
      <c r="H11" s="285">
        <v>65.718707148037481</v>
      </c>
      <c r="I11" s="285">
        <v>66.9884377123212</v>
      </c>
      <c r="J11" s="285">
        <v>68.238285876076361</v>
      </c>
      <c r="K11" s="285">
        <v>69.372101084976492</v>
      </c>
      <c r="L11" s="285">
        <v>70.465333332976769</v>
      </c>
      <c r="M11" s="285">
        <v>71.519566328560828</v>
      </c>
      <c r="N11" s="285">
        <v>72.511048277529966</v>
      </c>
      <c r="O11" s="285">
        <v>73.411039436824723</v>
      </c>
      <c r="P11" s="285">
        <v>74.27182698893121</v>
      </c>
      <c r="Q11" s="285">
        <v>75.069332745252638</v>
      </c>
      <c r="R11" s="285">
        <v>75.818837194976268</v>
      </c>
      <c r="S11" s="285">
        <v>76.128801792236075</v>
      </c>
      <c r="T11" s="285">
        <v>76.70742887161461</v>
      </c>
      <c r="U11" s="285">
        <v>77.257519271422737</v>
      </c>
      <c r="V11" s="285">
        <v>77.787055393831807</v>
      </c>
      <c r="W11" s="285">
        <v>78.27495028036526</v>
      </c>
      <c r="X11" s="285">
        <v>78.726119719033306</v>
      </c>
      <c r="Y11" s="285">
        <v>79.181975954969772</v>
      </c>
      <c r="Z11" s="285">
        <v>79.607686358250049</v>
      </c>
      <c r="AA11" s="285">
        <v>80.006499973690481</v>
      </c>
      <c r="AB11" s="285">
        <v>80.361704866570747</v>
      </c>
      <c r="AC11" s="285">
        <v>80.694690581810391</v>
      </c>
      <c r="AD11" s="285">
        <v>81.001109046467036</v>
      </c>
      <c r="AE11" s="274">
        <v>81.283069367171365</v>
      </c>
      <c r="AF11" s="274">
        <v>81.541937159905387</v>
      </c>
      <c r="AG11" s="274">
        <v>81.778499687653877</v>
      </c>
      <c r="AH11" s="274">
        <v>81.993855104191312</v>
      </c>
      <c r="AI11" s="274">
        <v>82.19164540687656</v>
      </c>
      <c r="AJ11" s="274">
        <v>82.370379999693668</v>
      </c>
      <c r="AK11" s="274">
        <v>82.534775654017281</v>
      </c>
      <c r="AL11" s="274">
        <v>82.677973533691343</v>
      </c>
      <c r="AM11" s="274">
        <v>82.80349714835269</v>
      </c>
      <c r="AN11" s="274">
        <v>82.91865839231869</v>
      </c>
      <c r="AO11" s="274">
        <v>83.021491920077793</v>
      </c>
      <c r="AP11" s="274">
        <v>83.00832167024376</v>
      </c>
      <c r="AQ11" s="274">
        <v>83.091148232004841</v>
      </c>
      <c r="AR11" s="285">
        <v>83.168139749627201</v>
      </c>
      <c r="AS11" s="285">
        <v>83.241946737896896</v>
      </c>
      <c r="AT11" s="285">
        <v>83.311336294591186</v>
      </c>
      <c r="AU11" s="285">
        <v>83.373398915155718</v>
      </c>
      <c r="AV11" s="285">
        <v>83.428104160267182</v>
      </c>
      <c r="AW11" s="285">
        <v>83.472786243766805</v>
      </c>
      <c r="AX11" s="285">
        <v>83.508839507307769</v>
      </c>
      <c r="AY11" s="285">
        <v>83.537906911107171</v>
      </c>
      <c r="AZ11" s="285">
        <v>83.566382972805982</v>
      </c>
      <c r="BA11" s="285">
        <v>83.599607655104222</v>
      </c>
      <c r="BB11" s="285">
        <v>83.634870056002299</v>
      </c>
      <c r="BC11" s="285">
        <v>83.666459234848517</v>
      </c>
      <c r="BD11" s="285">
        <v>83.688055485760515</v>
      </c>
      <c r="BE11" s="285">
        <v>83.701132040531874</v>
      </c>
      <c r="BF11" s="285">
        <v>83.707025935311165</v>
      </c>
      <c r="BG11" s="285">
        <v>83.70662643501116</v>
      </c>
      <c r="BH11" s="285">
        <v>83.702980607937405</v>
      </c>
      <c r="BI11" s="285">
        <v>83.70114172302479</v>
      </c>
      <c r="BJ11" s="285">
        <v>83.700252412530631</v>
      </c>
      <c r="BK11" s="285">
        <v>83.699459006495843</v>
      </c>
      <c r="BL11" s="285">
        <v>83.699105167220324</v>
      </c>
      <c r="BM11" s="285">
        <v>83.697121436158923</v>
      </c>
      <c r="BN11" s="285">
        <v>83.693033686253557</v>
      </c>
      <c r="BO11" s="285">
        <v>83.687553321719577</v>
      </c>
      <c r="BP11" s="285">
        <v>83.688150210500396</v>
      </c>
      <c r="BQ11" s="285">
        <v>83.697048476536807</v>
      </c>
      <c r="BR11" s="285">
        <v>83.709294104437191</v>
      </c>
      <c r="BS11" s="285">
        <v>83.727116767565661</v>
      </c>
      <c r="BT11" s="285">
        <v>83.750652697485464</v>
      </c>
      <c r="BU11" s="285">
        <v>83.775533489736532</v>
      </c>
      <c r="BV11" s="285">
        <v>83.799902094891536</v>
      </c>
      <c r="BW11" s="285">
        <v>83.820696844748994</v>
      </c>
      <c r="BX11" s="285">
        <v>83.837907630208889</v>
      </c>
      <c r="BY11" s="285">
        <v>83.853672630948338</v>
      </c>
      <c r="BZ11" s="285">
        <v>83.864722345628707</v>
      </c>
      <c r="CA11" s="285">
        <v>83.872365316711353</v>
      </c>
      <c r="CB11" s="285">
        <v>83.88092810648466</v>
      </c>
      <c r="CC11" s="285">
        <v>83.88908903532095</v>
      </c>
      <c r="CD11" s="285">
        <v>83.896263582036056</v>
      </c>
      <c r="CE11" s="285">
        <v>83.900766145001114</v>
      </c>
      <c r="CF11" s="285">
        <v>83.900173955517985</v>
      </c>
      <c r="CG11" s="285">
        <v>83.894944573505626</v>
      </c>
      <c r="CH11" s="285">
        <v>83.887312068361723</v>
      </c>
      <c r="CI11" s="285">
        <v>83.878134969522847</v>
      </c>
      <c r="CJ11" s="285">
        <v>83.866377494936657</v>
      </c>
      <c r="CK11" s="285">
        <v>83.852622433823257</v>
      </c>
      <c r="CL11" s="285">
        <v>83.840997724391485</v>
      </c>
      <c r="CM11" s="285">
        <v>83.830717382266556</v>
      </c>
      <c r="CN11" s="285">
        <v>83.819548935621242</v>
      </c>
      <c r="CO11" s="285">
        <v>83.809669297474201</v>
      </c>
      <c r="CP11" s="285">
        <v>83.802476296069742</v>
      </c>
      <c r="CQ11" s="285">
        <v>83.796609744644201</v>
      </c>
      <c r="CR11" s="285">
        <v>83.791874732436924</v>
      </c>
      <c r="CS11" s="285">
        <v>83.78849783054865</v>
      </c>
      <c r="CT11" s="286">
        <v>83.786702655549064</v>
      </c>
    </row>
    <row r="12" spans="1:98" s="281" customFormat="1">
      <c r="B12" s="272" t="s">
        <v>215</v>
      </c>
      <c r="C12" s="284">
        <v>97.4</v>
      </c>
      <c r="D12" s="285">
        <v>97.4</v>
      </c>
      <c r="E12" s="285">
        <v>97.2</v>
      </c>
      <c r="F12" s="285">
        <v>97.2</v>
      </c>
      <c r="G12" s="285">
        <v>97.2</v>
      </c>
      <c r="H12" s="285">
        <v>97.5</v>
      </c>
      <c r="I12" s="285">
        <v>97.2</v>
      </c>
      <c r="J12" s="285">
        <v>97.1</v>
      </c>
      <c r="K12" s="285">
        <v>97.1</v>
      </c>
      <c r="L12" s="285">
        <v>96.9</v>
      </c>
      <c r="M12" s="285">
        <v>96.9</v>
      </c>
      <c r="N12" s="285">
        <v>96.9</v>
      </c>
      <c r="O12" s="285">
        <v>96.9</v>
      </c>
      <c r="P12" s="285">
        <v>96.7</v>
      </c>
      <c r="Q12" s="285">
        <v>96.7</v>
      </c>
      <c r="R12" s="285">
        <v>96.4</v>
      </c>
      <c r="S12" s="285">
        <v>96.3</v>
      </c>
      <c r="T12" s="285">
        <v>96</v>
      </c>
      <c r="U12" s="285">
        <v>95.8</v>
      </c>
      <c r="V12" s="285">
        <v>95.8</v>
      </c>
      <c r="W12" s="285">
        <v>95.8</v>
      </c>
      <c r="X12" s="285">
        <v>95.9</v>
      </c>
      <c r="Y12" s="285">
        <v>95.6</v>
      </c>
      <c r="Z12" s="285">
        <v>95.4</v>
      </c>
      <c r="AA12" s="285">
        <v>95.1</v>
      </c>
      <c r="AB12" s="285">
        <v>95.2</v>
      </c>
      <c r="AC12" s="285">
        <v>95.2</v>
      </c>
      <c r="AD12" s="285">
        <v>95</v>
      </c>
      <c r="AE12" s="274">
        <v>94.7</v>
      </c>
      <c r="AF12" s="274">
        <v>94.8</v>
      </c>
      <c r="AG12" s="274">
        <v>94.8</v>
      </c>
      <c r="AH12" s="274">
        <v>94.9</v>
      </c>
      <c r="AI12" s="274">
        <v>94.9</v>
      </c>
      <c r="AJ12" s="274">
        <v>95.2</v>
      </c>
      <c r="AK12" s="274">
        <v>95.1</v>
      </c>
      <c r="AL12" s="274">
        <v>94.8</v>
      </c>
      <c r="AM12" s="274">
        <v>94.4</v>
      </c>
      <c r="AN12" s="274">
        <v>94.1</v>
      </c>
      <c r="AO12" s="274">
        <v>93.9</v>
      </c>
      <c r="AP12" s="274">
        <v>93.6</v>
      </c>
      <c r="AQ12" s="274">
        <v>93.2</v>
      </c>
      <c r="AR12" s="285">
        <v>93.275000000000006</v>
      </c>
      <c r="AS12" s="285"/>
      <c r="AT12" s="285"/>
      <c r="AU12" s="285"/>
      <c r="AV12" s="285"/>
      <c r="AW12" s="285"/>
      <c r="AX12" s="285"/>
      <c r="AY12" s="285"/>
      <c r="AZ12" s="285"/>
      <c r="BA12" s="285"/>
      <c r="BB12" s="285"/>
      <c r="BC12" s="285"/>
      <c r="BD12" s="285"/>
      <c r="BE12" s="285"/>
      <c r="BF12" s="285"/>
      <c r="BG12" s="285"/>
      <c r="BH12" s="285"/>
      <c r="BI12" s="285"/>
      <c r="BJ12" s="285"/>
      <c r="BK12" s="285"/>
      <c r="BL12" s="285"/>
      <c r="BM12" s="285"/>
      <c r="BN12" s="285"/>
      <c r="BO12" s="285"/>
      <c r="BP12" s="285"/>
      <c r="BQ12" s="285"/>
      <c r="BR12" s="285"/>
      <c r="BS12" s="285"/>
      <c r="BT12" s="285"/>
      <c r="BU12" s="285"/>
      <c r="BV12" s="285"/>
      <c r="BW12" s="285"/>
      <c r="BX12" s="285"/>
      <c r="BY12" s="285"/>
      <c r="BZ12" s="285"/>
      <c r="CA12" s="285"/>
      <c r="CB12" s="285"/>
      <c r="CC12" s="285"/>
      <c r="CD12" s="285"/>
      <c r="CE12" s="285"/>
      <c r="CF12" s="285"/>
      <c r="CG12" s="285"/>
      <c r="CH12" s="285"/>
      <c r="CI12" s="285"/>
      <c r="CJ12" s="285"/>
      <c r="CK12" s="285"/>
      <c r="CL12" s="285"/>
      <c r="CM12" s="285"/>
      <c r="CN12" s="285"/>
      <c r="CO12" s="285"/>
      <c r="CP12" s="285"/>
      <c r="CQ12" s="285"/>
      <c r="CR12" s="285"/>
      <c r="CS12" s="285"/>
      <c r="CT12" s="286"/>
    </row>
    <row r="13" spans="1:98" s="281" customFormat="1" ht="15.75" thickBot="1">
      <c r="B13" s="277" t="s">
        <v>216</v>
      </c>
      <c r="C13" s="287">
        <v>97.23538367462011</v>
      </c>
      <c r="D13" s="288">
        <v>97.189087944175924</v>
      </c>
      <c r="E13" s="288">
        <v>97.167097399333926</v>
      </c>
      <c r="F13" s="288">
        <v>97.148297039178189</v>
      </c>
      <c r="G13" s="288">
        <v>97.116695631651581</v>
      </c>
      <c r="H13" s="288">
        <v>97.086780341511968</v>
      </c>
      <c r="I13" s="288">
        <v>97.056232687706697</v>
      </c>
      <c r="J13" s="288">
        <v>97.021190000312387</v>
      </c>
      <c r="K13" s="288">
        <v>96.97687851393249</v>
      </c>
      <c r="L13" s="288">
        <v>96.923865539098003</v>
      </c>
      <c r="M13" s="288">
        <v>96.866598535152121</v>
      </c>
      <c r="N13" s="288">
        <v>96.803041061474715</v>
      </c>
      <c r="O13" s="288">
        <v>96.724433145306747</v>
      </c>
      <c r="P13" s="288">
        <v>96.637497415812533</v>
      </c>
      <c r="Q13" s="288">
        <v>96.539854214057385</v>
      </c>
      <c r="R13" s="288">
        <v>96.440114494570736</v>
      </c>
      <c r="S13" s="288">
        <v>96.115938818122459</v>
      </c>
      <c r="T13" s="288">
        <v>95.997533111806177</v>
      </c>
      <c r="U13" s="288">
        <v>95.876258480686275</v>
      </c>
      <c r="V13" s="288">
        <v>95.759187847213738</v>
      </c>
      <c r="W13" s="288">
        <v>95.642121443689362</v>
      </c>
      <c r="X13" s="288">
        <v>95.523725450476491</v>
      </c>
      <c r="Y13" s="288">
        <v>95.404913010879866</v>
      </c>
      <c r="Z13" s="288">
        <v>95.287797002237028</v>
      </c>
      <c r="AA13" s="288">
        <v>95.173244182188583</v>
      </c>
      <c r="AB13" s="288">
        <v>95.061538038891925</v>
      </c>
      <c r="AC13" s="288">
        <v>94.958798984018941</v>
      </c>
      <c r="AD13" s="288">
        <v>94.861866512649527</v>
      </c>
      <c r="AE13" s="279">
        <v>94.769787607069688</v>
      </c>
      <c r="AF13" s="279">
        <v>94.671854618161419</v>
      </c>
      <c r="AG13" s="279">
        <v>94.569762157874877</v>
      </c>
      <c r="AH13" s="279">
        <v>94.466588690182874</v>
      </c>
      <c r="AI13" s="279">
        <v>94.370806288570776</v>
      </c>
      <c r="AJ13" s="279">
        <v>94.279806625257123</v>
      </c>
      <c r="AK13" s="279">
        <v>94.193729503325414</v>
      </c>
      <c r="AL13" s="279">
        <v>94.116770141770829</v>
      </c>
      <c r="AM13" s="279">
        <v>94.043801392383813</v>
      </c>
      <c r="AN13" s="279">
        <v>93.976854782727102</v>
      </c>
      <c r="AO13" s="279">
        <v>93.911555602683649</v>
      </c>
      <c r="AP13" s="279">
        <v>93.79384856014579</v>
      </c>
      <c r="AQ13" s="279">
        <v>93.735016941285508</v>
      </c>
      <c r="AR13" s="288">
        <v>93.682947739291464</v>
      </c>
      <c r="AS13" s="288">
        <v>93.633628276136903</v>
      </c>
      <c r="AT13" s="288">
        <v>93.589380224758656</v>
      </c>
      <c r="AU13" s="288">
        <v>93.552490122754577</v>
      </c>
      <c r="AV13" s="288">
        <v>93.52209332260469</v>
      </c>
      <c r="AW13" s="288">
        <v>93.496408444034259</v>
      </c>
      <c r="AX13" s="288">
        <v>93.472051622872911</v>
      </c>
      <c r="AY13" s="288">
        <v>93.445644335193435</v>
      </c>
      <c r="AZ13" s="288">
        <v>93.416223875642018</v>
      </c>
      <c r="BA13" s="288">
        <v>93.382888693479643</v>
      </c>
      <c r="BB13" s="288">
        <v>93.348906179960196</v>
      </c>
      <c r="BC13" s="288">
        <v>93.318822983207554</v>
      </c>
      <c r="BD13" s="288">
        <v>93.29393389798841</v>
      </c>
      <c r="BE13" s="288">
        <v>93.273492826085075</v>
      </c>
      <c r="BF13" s="288">
        <v>93.257275129017643</v>
      </c>
      <c r="BG13" s="288">
        <v>93.242989550155599</v>
      </c>
      <c r="BH13" s="288">
        <v>93.228131538793207</v>
      </c>
      <c r="BI13" s="288">
        <v>93.212917896110469</v>
      </c>
      <c r="BJ13" s="288">
        <v>93.198116287228586</v>
      </c>
      <c r="BK13" s="288">
        <v>93.185984139569683</v>
      </c>
      <c r="BL13" s="288">
        <v>93.178014269680716</v>
      </c>
      <c r="BM13" s="288">
        <v>93.173734019170212</v>
      </c>
      <c r="BN13" s="288">
        <v>93.173260038929797</v>
      </c>
      <c r="BO13" s="288">
        <v>93.175953947547697</v>
      </c>
      <c r="BP13" s="288">
        <v>93.179181129560376</v>
      </c>
      <c r="BQ13" s="288">
        <v>93.181586404492052</v>
      </c>
      <c r="BR13" s="288">
        <v>93.182112066938046</v>
      </c>
      <c r="BS13" s="288">
        <v>93.180463730918916</v>
      </c>
      <c r="BT13" s="288">
        <v>93.177194392600541</v>
      </c>
      <c r="BU13" s="288">
        <v>93.171934216630433</v>
      </c>
      <c r="BV13" s="288">
        <v>93.165695962973771</v>
      </c>
      <c r="BW13" s="288">
        <v>93.160739672260334</v>
      </c>
      <c r="BX13" s="288">
        <v>93.156773417088829</v>
      </c>
      <c r="BY13" s="288">
        <v>93.153513420816367</v>
      </c>
      <c r="BZ13" s="288">
        <v>93.150746824022377</v>
      </c>
      <c r="CA13" s="288">
        <v>93.146802359176974</v>
      </c>
      <c r="CB13" s="288">
        <v>93.141367186346145</v>
      </c>
      <c r="CC13" s="288">
        <v>93.135420841036009</v>
      </c>
      <c r="CD13" s="288">
        <v>93.128904137997338</v>
      </c>
      <c r="CE13" s="288">
        <v>93.122207402175576</v>
      </c>
      <c r="CF13" s="288">
        <v>93.116550522005127</v>
      </c>
      <c r="CG13" s="288">
        <v>93.112616856407641</v>
      </c>
      <c r="CH13" s="288">
        <v>93.109338576763562</v>
      </c>
      <c r="CI13" s="288">
        <v>93.106152501057025</v>
      </c>
      <c r="CJ13" s="288">
        <v>93.103999793635595</v>
      </c>
      <c r="CK13" s="288">
        <v>93.103072207188688</v>
      </c>
      <c r="CL13" s="288">
        <v>93.102049195707409</v>
      </c>
      <c r="CM13" s="288">
        <v>93.101178176563224</v>
      </c>
      <c r="CN13" s="288">
        <v>93.100957526988125</v>
      </c>
      <c r="CO13" s="288">
        <v>93.100973243921587</v>
      </c>
      <c r="CP13" s="288">
        <v>93.101018618021101</v>
      </c>
      <c r="CQ13" s="288">
        <v>93.101558511986013</v>
      </c>
      <c r="CR13" s="288">
        <v>93.102685863924563</v>
      </c>
      <c r="CS13" s="288">
        <v>93.104324568756596</v>
      </c>
      <c r="CT13" s="289">
        <v>93.106355836822587</v>
      </c>
    </row>
    <row r="15" spans="1:98">
      <c r="B15" s="290"/>
      <c r="AR15" s="281"/>
      <c r="AS15" s="281"/>
      <c r="AT15" s="281"/>
      <c r="AU15" s="281"/>
      <c r="AV15" s="281"/>
      <c r="AW15" s="281"/>
      <c r="AX15" s="281"/>
      <c r="AY15" s="281"/>
      <c r="AZ15" s="281"/>
      <c r="BA15" s="281"/>
      <c r="BB15" s="281"/>
      <c r="BC15" s="281"/>
      <c r="BD15" s="281"/>
      <c r="BE15" s="281"/>
      <c r="BF15" s="281"/>
      <c r="BG15" s="281"/>
      <c r="BH15" s="281"/>
      <c r="BI15" s="281"/>
      <c r="BJ15" s="281"/>
      <c r="BK15" s="281"/>
      <c r="BL15" s="281"/>
      <c r="BM15" s="281"/>
      <c r="BN15" s="281"/>
      <c r="BO15" s="281"/>
      <c r="BP15" s="281"/>
      <c r="BQ15" s="281"/>
      <c r="BR15" s="281"/>
      <c r="BS15" s="281"/>
      <c r="BT15" s="281"/>
      <c r="BU15" s="281"/>
      <c r="BV15" s="281"/>
      <c r="BW15" s="281"/>
      <c r="BX15" s="281"/>
      <c r="BY15" s="281"/>
      <c r="BZ15" s="281"/>
      <c r="CA15" s="281"/>
      <c r="CB15" s="281"/>
      <c r="CC15" s="281"/>
      <c r="CD15" s="281"/>
      <c r="CE15" s="281"/>
      <c r="CF15" s="281"/>
      <c r="CG15" s="281"/>
      <c r="CH15" s="281"/>
      <c r="CI15" s="281"/>
      <c r="CJ15" s="281"/>
      <c r="CK15" s="281"/>
      <c r="CL15" s="281"/>
      <c r="CM15" s="281"/>
      <c r="CN15" s="281"/>
      <c r="CO15" s="281"/>
      <c r="CP15" s="281"/>
      <c r="CQ15" s="281"/>
      <c r="CR15" s="281"/>
      <c r="CS15" s="281"/>
      <c r="CT15" s="281"/>
    </row>
    <row r="16" spans="1:98">
      <c r="W16" s="6"/>
      <c r="X16" s="22"/>
      <c r="Y16" s="22"/>
      <c r="Z16" s="22"/>
      <c r="AA16" s="6"/>
      <c r="AB16" s="22"/>
      <c r="AC16" s="22"/>
      <c r="AE16" s="22"/>
      <c r="AF16" s="291"/>
      <c r="AG16" s="292"/>
      <c r="AH16" s="292"/>
      <c r="AI16" s="22"/>
      <c r="AJ16" s="22"/>
      <c r="AK16" s="22"/>
    </row>
    <row r="17" spans="1:37">
      <c r="W17" s="293"/>
      <c r="X17" s="22"/>
      <c r="Y17" s="22"/>
      <c r="Z17" s="22"/>
      <c r="AA17" s="22"/>
      <c r="AB17" s="22"/>
      <c r="AC17" s="22"/>
      <c r="AE17" s="22"/>
      <c r="AF17" s="291"/>
      <c r="AG17" s="291"/>
      <c r="AH17" s="294"/>
      <c r="AI17" s="22"/>
      <c r="AJ17" s="22"/>
      <c r="AK17" s="22"/>
    </row>
    <row r="18" spans="1:37">
      <c r="W18" s="11"/>
      <c r="X18" s="22"/>
      <c r="Y18" s="22"/>
      <c r="Z18" s="22"/>
      <c r="AA18" s="294"/>
      <c r="AB18" s="22"/>
      <c r="AC18" s="22"/>
      <c r="AE18" s="22"/>
      <c r="AF18" s="291"/>
      <c r="AG18" s="295"/>
      <c r="AH18" s="294"/>
      <c r="AI18" s="22"/>
      <c r="AJ18" s="22"/>
      <c r="AK18" s="22"/>
    </row>
    <row r="19" spans="1:37">
      <c r="W19" s="11"/>
      <c r="X19" s="22"/>
      <c r="Y19" s="22"/>
      <c r="Z19" s="22"/>
      <c r="AA19" s="294"/>
      <c r="AB19" s="22"/>
      <c r="AC19" s="22"/>
      <c r="AE19" s="22"/>
      <c r="AF19" s="291"/>
      <c r="AG19" s="295"/>
      <c r="AH19" s="294"/>
      <c r="AI19" s="22"/>
      <c r="AJ19" s="22"/>
      <c r="AK19" s="22"/>
    </row>
    <row r="20" spans="1:37">
      <c r="W20" s="11"/>
      <c r="X20" s="22"/>
      <c r="Y20" s="22"/>
      <c r="Z20" s="22"/>
      <c r="AA20" s="294"/>
      <c r="AB20" s="22"/>
      <c r="AC20" s="22"/>
      <c r="AE20" s="22"/>
      <c r="AF20" s="296"/>
      <c r="AG20" s="297"/>
      <c r="AH20" s="294"/>
      <c r="AI20" s="22"/>
      <c r="AJ20" s="22"/>
      <c r="AK20" s="22"/>
    </row>
    <row r="21" spans="1:37" ht="15.75">
      <c r="A21" s="544" t="s">
        <v>206</v>
      </c>
      <c r="B21" s="544"/>
      <c r="C21" s="544"/>
      <c r="D21" s="544"/>
      <c r="E21" s="544"/>
      <c r="F21" s="544"/>
      <c r="G21" s="544"/>
      <c r="W21" s="11"/>
      <c r="X21" s="22"/>
      <c r="Y21" s="22"/>
      <c r="Z21" s="22"/>
      <c r="AA21" s="294"/>
      <c r="AB21" s="22"/>
      <c r="AC21" s="22"/>
      <c r="AE21" s="22"/>
      <c r="AF21" s="291"/>
      <c r="AG21" s="291"/>
      <c r="AH21" s="294"/>
      <c r="AI21" s="22"/>
      <c r="AJ21" s="22"/>
      <c r="AK21" s="22"/>
    </row>
    <row r="22" spans="1:37">
      <c r="A22" s="199"/>
      <c r="B22" s="22"/>
      <c r="W22" s="11"/>
      <c r="X22" s="22"/>
      <c r="Y22" s="22"/>
      <c r="Z22" s="22"/>
      <c r="AA22" s="294"/>
      <c r="AB22" s="22"/>
      <c r="AC22" s="22"/>
      <c r="AE22" s="22"/>
      <c r="AF22" s="292"/>
      <c r="AG22" s="295"/>
      <c r="AH22" s="294"/>
      <c r="AI22" s="22"/>
      <c r="AJ22" s="22"/>
      <c r="AK22" s="22"/>
    </row>
    <row r="23" spans="1:37">
      <c r="A23" s="199"/>
      <c r="B23" s="22"/>
      <c r="W23" s="11"/>
      <c r="X23" s="22"/>
      <c r="Y23" s="22"/>
      <c r="Z23" s="22"/>
      <c r="AA23" s="294"/>
      <c r="AB23" s="294"/>
      <c r="AC23" s="22"/>
      <c r="AE23" s="22"/>
      <c r="AF23" s="292"/>
      <c r="AG23" s="295"/>
      <c r="AH23" s="294"/>
      <c r="AI23" s="22"/>
      <c r="AJ23" s="22"/>
      <c r="AK23" s="22"/>
    </row>
    <row r="24" spans="1:37">
      <c r="A24" s="199"/>
      <c r="B24" s="22"/>
      <c r="W24" s="22"/>
      <c r="X24" s="22"/>
      <c r="Y24" s="22"/>
      <c r="Z24" s="22"/>
      <c r="AA24" s="22"/>
      <c r="AB24" s="22"/>
      <c r="AC24" s="22"/>
      <c r="AE24" s="22"/>
      <c r="AF24" s="292"/>
      <c r="AG24" s="295"/>
      <c r="AH24" s="294"/>
      <c r="AI24" s="22"/>
      <c r="AJ24" s="22"/>
      <c r="AK24" s="22"/>
    </row>
    <row r="25" spans="1:37">
      <c r="AE25" s="22"/>
      <c r="AF25" s="298"/>
      <c r="AG25" s="297"/>
      <c r="AH25" s="294"/>
      <c r="AI25" s="22"/>
      <c r="AJ25" s="22"/>
      <c r="AK25" s="22"/>
    </row>
    <row r="26" spans="1:37">
      <c r="AE26" s="22"/>
      <c r="AF26" s="291"/>
      <c r="AG26" s="291"/>
      <c r="AH26" s="294"/>
      <c r="AI26" s="22"/>
      <c r="AJ26" s="22"/>
      <c r="AK26" s="22"/>
    </row>
    <row r="27" spans="1:37">
      <c r="AE27" s="22"/>
      <c r="AF27" s="292"/>
      <c r="AG27" s="292"/>
      <c r="AH27" s="294"/>
      <c r="AI27" s="22"/>
      <c r="AJ27" s="22"/>
      <c r="AK27" s="22"/>
    </row>
    <row r="28" spans="1:37">
      <c r="AE28" s="22"/>
      <c r="AF28" s="292"/>
      <c r="AG28" s="292"/>
      <c r="AH28" s="294"/>
      <c r="AI28" s="22"/>
      <c r="AJ28" s="22"/>
      <c r="AK28" s="22"/>
    </row>
    <row r="29" spans="1:37">
      <c r="AE29" s="22"/>
      <c r="AF29" s="292"/>
      <c r="AG29" s="292"/>
      <c r="AH29" s="294"/>
      <c r="AI29" s="22"/>
      <c r="AJ29" s="22"/>
      <c r="AK29" s="22"/>
    </row>
    <row r="30" spans="1:37">
      <c r="AE30" s="22"/>
      <c r="AF30" s="298"/>
      <c r="AG30" s="297"/>
      <c r="AH30" s="294"/>
      <c r="AI30" s="22"/>
      <c r="AJ30" s="22"/>
      <c r="AK30" s="22"/>
    </row>
    <row r="31" spans="1:37">
      <c r="AE31" s="22"/>
      <c r="AF31" s="291"/>
      <c r="AG31" s="299"/>
      <c r="AH31" s="294"/>
      <c r="AI31" s="22"/>
      <c r="AJ31" s="22"/>
      <c r="AK31" s="22"/>
    </row>
    <row r="32" spans="1:37">
      <c r="AE32" s="22"/>
      <c r="AF32" s="292"/>
      <c r="AG32" s="300"/>
      <c r="AH32" s="294"/>
      <c r="AI32" s="22"/>
      <c r="AJ32" s="22"/>
      <c r="AK32" s="22"/>
    </row>
    <row r="33" spans="1:37">
      <c r="AE33" s="22"/>
      <c r="AF33" s="292"/>
      <c r="AG33" s="292"/>
      <c r="AH33" s="294"/>
      <c r="AI33" s="22"/>
      <c r="AJ33" s="22"/>
      <c r="AK33" s="22"/>
    </row>
    <row r="34" spans="1:37" ht="15.75">
      <c r="A34" s="544" t="s">
        <v>210</v>
      </c>
      <c r="B34" s="544"/>
      <c r="C34" s="544"/>
      <c r="D34" s="544"/>
      <c r="E34" s="544"/>
      <c r="F34" s="544"/>
      <c r="G34" s="544"/>
      <c r="AE34" s="22"/>
      <c r="AF34" s="292"/>
      <c r="AG34" s="292"/>
      <c r="AH34" s="294"/>
      <c r="AI34" s="22"/>
      <c r="AJ34" s="22"/>
      <c r="AK34" s="22"/>
    </row>
    <row r="35" spans="1:37">
      <c r="AE35" s="22"/>
      <c r="AF35" s="298"/>
      <c r="AG35" s="297"/>
      <c r="AH35" s="294"/>
      <c r="AI35" s="22"/>
      <c r="AJ35" s="22"/>
      <c r="AK35" s="22"/>
    </row>
    <row r="36" spans="1:37">
      <c r="AE36" s="22"/>
      <c r="AF36" s="291"/>
      <c r="AG36" s="291"/>
      <c r="AH36" s="294"/>
      <c r="AI36" s="22"/>
      <c r="AJ36" s="22"/>
      <c r="AK36" s="22"/>
    </row>
    <row r="37" spans="1:37">
      <c r="AE37" s="22"/>
      <c r="AF37" s="292"/>
      <c r="AG37" s="292"/>
      <c r="AH37" s="294"/>
      <c r="AI37" s="22"/>
      <c r="AJ37" s="22"/>
      <c r="AK37" s="22"/>
    </row>
    <row r="38" spans="1:37">
      <c r="AE38" s="22"/>
      <c r="AF38" s="292"/>
      <c r="AG38" s="292"/>
      <c r="AH38" s="294"/>
      <c r="AI38" s="22"/>
      <c r="AJ38" s="22"/>
      <c r="AK38" s="22"/>
    </row>
    <row r="39" spans="1:37">
      <c r="AE39" s="22"/>
      <c r="AF39" s="292"/>
      <c r="AG39" s="292"/>
      <c r="AH39" s="294"/>
      <c r="AI39" s="22"/>
      <c r="AJ39" s="22"/>
      <c r="AK39" s="22"/>
    </row>
    <row r="40" spans="1:37">
      <c r="AE40" s="22"/>
      <c r="AF40" s="298"/>
      <c r="AG40" s="297"/>
      <c r="AH40" s="294"/>
      <c r="AI40" s="22"/>
      <c r="AJ40" s="22"/>
      <c r="AK40" s="22"/>
    </row>
    <row r="41" spans="1:37">
      <c r="AE41" s="22"/>
      <c r="AF41" s="291"/>
      <c r="AG41" s="291"/>
      <c r="AH41" s="294"/>
      <c r="AI41" s="22"/>
      <c r="AJ41" s="22"/>
      <c r="AK41" s="22"/>
    </row>
    <row r="42" spans="1:37">
      <c r="AE42" s="22"/>
      <c r="AF42" s="292"/>
      <c r="AG42" s="292"/>
      <c r="AH42" s="294"/>
      <c r="AI42" s="22"/>
      <c r="AJ42" s="22"/>
      <c r="AK42" s="22"/>
    </row>
    <row r="43" spans="1:37">
      <c r="AE43" s="22"/>
      <c r="AF43" s="292"/>
      <c r="AG43" s="292"/>
      <c r="AH43" s="294"/>
      <c r="AI43" s="22"/>
      <c r="AJ43" s="22"/>
      <c r="AK43" s="22"/>
    </row>
    <row r="44" spans="1:37">
      <c r="AE44" s="22"/>
      <c r="AF44" s="292"/>
      <c r="AG44" s="292"/>
      <c r="AH44" s="294"/>
      <c r="AI44" s="22"/>
      <c r="AJ44" s="22"/>
      <c r="AK44" s="22"/>
    </row>
    <row r="45" spans="1:37">
      <c r="AE45" s="22"/>
      <c r="AF45" s="298"/>
      <c r="AG45" s="297"/>
      <c r="AH45" s="294"/>
      <c r="AI45" s="22"/>
      <c r="AJ45" s="22"/>
      <c r="AK45" s="22"/>
    </row>
  </sheetData>
  <mergeCells count="2">
    <mergeCell ref="A21:G21"/>
    <mergeCell ref="A34:G3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33"/>
  <sheetViews>
    <sheetView workbookViewId="0">
      <selection activeCell="C22" sqref="C22"/>
    </sheetView>
  </sheetViews>
  <sheetFormatPr baseColWidth="10" defaultRowHeight="15"/>
  <cols>
    <col min="1" max="1" width="11.42578125" style="25"/>
    <col min="2" max="2" width="38.42578125" style="25" customWidth="1"/>
    <col min="3" max="79" width="6.85546875" style="27" customWidth="1"/>
    <col min="80" max="16384" width="11.42578125" style="25"/>
  </cols>
  <sheetData>
    <row r="1" spans="1:79" s="3" customFormat="1" ht="15.75">
      <c r="A1" s="100" t="s">
        <v>76</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row>
    <row r="2" spans="1:79" s="3" customFormat="1" ht="15.75">
      <c r="B2" s="100"/>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row>
    <row r="3" spans="1:79" s="3" customFormat="1" ht="15.75" thickBot="1">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row>
    <row r="4" spans="1:79" s="3" customFormat="1" ht="15.75" thickBot="1">
      <c r="B4" s="80"/>
      <c r="C4" s="81">
        <v>1994</v>
      </c>
      <c r="D4" s="82">
        <v>1995</v>
      </c>
      <c r="E4" s="82">
        <v>1996</v>
      </c>
      <c r="F4" s="82">
        <v>1997</v>
      </c>
      <c r="G4" s="82">
        <v>1998</v>
      </c>
      <c r="H4" s="82">
        <v>1999</v>
      </c>
      <c r="I4" s="82">
        <v>2000</v>
      </c>
      <c r="J4" s="82">
        <v>2001</v>
      </c>
      <c r="K4" s="82">
        <v>2002</v>
      </c>
      <c r="L4" s="82">
        <v>2003</v>
      </c>
      <c r="M4" s="82">
        <v>2004</v>
      </c>
      <c r="N4" s="82">
        <v>2005</v>
      </c>
      <c r="O4" s="82">
        <v>2006</v>
      </c>
      <c r="P4" s="83">
        <v>2007</v>
      </c>
      <c r="Q4" s="83">
        <v>2008</v>
      </c>
      <c r="R4" s="83">
        <v>2009</v>
      </c>
      <c r="S4" s="83">
        <v>2010</v>
      </c>
      <c r="T4" s="83">
        <v>2011</v>
      </c>
      <c r="U4" s="83">
        <v>2012</v>
      </c>
      <c r="V4" s="83">
        <v>2013</v>
      </c>
      <c r="W4" s="83">
        <v>2014</v>
      </c>
      <c r="X4" s="83">
        <v>2015</v>
      </c>
      <c r="Y4" s="83">
        <v>2016</v>
      </c>
      <c r="Z4" s="83">
        <v>2017</v>
      </c>
      <c r="AA4" s="83">
        <v>2018</v>
      </c>
      <c r="AB4" s="83">
        <v>2019</v>
      </c>
      <c r="AC4" s="83">
        <v>2020</v>
      </c>
      <c r="AD4" s="83">
        <v>2021</v>
      </c>
      <c r="AE4" s="83">
        <v>2022</v>
      </c>
      <c r="AF4" s="83">
        <v>2023</v>
      </c>
      <c r="AG4" s="83">
        <v>2024</v>
      </c>
      <c r="AH4" s="83">
        <v>2025</v>
      </c>
      <c r="AI4" s="83">
        <v>2026</v>
      </c>
      <c r="AJ4" s="83">
        <v>2027</v>
      </c>
      <c r="AK4" s="83">
        <v>2028</v>
      </c>
      <c r="AL4" s="83">
        <v>2029</v>
      </c>
      <c r="AM4" s="83">
        <v>2030</v>
      </c>
      <c r="AN4" s="83">
        <v>2031</v>
      </c>
      <c r="AO4" s="83">
        <v>2032</v>
      </c>
      <c r="AP4" s="83">
        <v>2033</v>
      </c>
      <c r="AQ4" s="83">
        <v>2034</v>
      </c>
      <c r="AR4" s="83">
        <v>2035</v>
      </c>
      <c r="AS4" s="83">
        <v>2036</v>
      </c>
      <c r="AT4" s="83">
        <v>2037</v>
      </c>
      <c r="AU4" s="83">
        <v>2038</v>
      </c>
      <c r="AV4" s="83">
        <v>2039</v>
      </c>
      <c r="AW4" s="83">
        <v>2040</v>
      </c>
      <c r="AX4" s="83">
        <v>2041</v>
      </c>
      <c r="AY4" s="83">
        <v>2042</v>
      </c>
      <c r="AZ4" s="83">
        <v>2043</v>
      </c>
      <c r="BA4" s="83">
        <v>2044</v>
      </c>
      <c r="BB4" s="83">
        <v>2045</v>
      </c>
      <c r="BC4" s="83">
        <v>2046</v>
      </c>
      <c r="BD4" s="83">
        <v>2047</v>
      </c>
      <c r="BE4" s="83">
        <v>2048</v>
      </c>
      <c r="BF4" s="83">
        <v>2049</v>
      </c>
      <c r="BG4" s="83">
        <v>2050</v>
      </c>
      <c r="BH4" s="83">
        <v>2051</v>
      </c>
      <c r="BI4" s="83">
        <v>2052</v>
      </c>
      <c r="BJ4" s="83">
        <v>2053</v>
      </c>
      <c r="BK4" s="83">
        <v>2054</v>
      </c>
      <c r="BL4" s="83">
        <v>2055</v>
      </c>
      <c r="BM4" s="83">
        <v>2056</v>
      </c>
      <c r="BN4" s="83">
        <v>2057</v>
      </c>
      <c r="BO4" s="83">
        <v>2058</v>
      </c>
      <c r="BP4" s="83">
        <v>2059</v>
      </c>
      <c r="BQ4" s="83">
        <v>2060</v>
      </c>
      <c r="BR4" s="83">
        <v>2061</v>
      </c>
      <c r="BS4" s="83">
        <v>2062</v>
      </c>
      <c r="BT4" s="83">
        <v>2063</v>
      </c>
      <c r="BU4" s="83">
        <v>2064</v>
      </c>
      <c r="BV4" s="83">
        <v>2065</v>
      </c>
      <c r="BW4" s="83">
        <v>2066</v>
      </c>
      <c r="BX4" s="83">
        <v>2067</v>
      </c>
      <c r="BY4" s="83">
        <v>2068</v>
      </c>
      <c r="BZ4" s="83">
        <v>2069</v>
      </c>
      <c r="CA4" s="84">
        <v>2070</v>
      </c>
    </row>
    <row r="5" spans="1:79" s="3" customFormat="1">
      <c r="B5" s="85" t="s">
        <v>71</v>
      </c>
      <c r="C5" s="101"/>
      <c r="D5" s="102"/>
      <c r="E5" s="102"/>
      <c r="F5" s="102"/>
      <c r="G5" s="102"/>
      <c r="H5" s="102"/>
      <c r="I5" s="102"/>
      <c r="J5" s="102"/>
      <c r="K5" s="102"/>
      <c r="L5" s="102"/>
      <c r="M5" s="102"/>
      <c r="N5" s="102"/>
      <c r="O5" s="102"/>
      <c r="P5" s="102"/>
      <c r="Q5" s="102"/>
      <c r="R5" s="102"/>
      <c r="S5" s="102"/>
      <c r="T5" s="102"/>
      <c r="U5" s="102"/>
      <c r="V5" s="102">
        <v>70000</v>
      </c>
      <c r="W5" s="102">
        <v>70000</v>
      </c>
      <c r="X5" s="102">
        <v>70000</v>
      </c>
      <c r="Y5" s="102">
        <v>70000</v>
      </c>
      <c r="Z5" s="102">
        <v>70000</v>
      </c>
      <c r="AA5" s="102">
        <v>70000</v>
      </c>
      <c r="AB5" s="102">
        <v>70000</v>
      </c>
      <c r="AC5" s="102">
        <v>70000</v>
      </c>
      <c r="AD5" s="102">
        <v>70000</v>
      </c>
      <c r="AE5" s="102">
        <v>70000</v>
      </c>
      <c r="AF5" s="102">
        <v>70000</v>
      </c>
      <c r="AG5" s="102">
        <v>70000</v>
      </c>
      <c r="AH5" s="102">
        <v>70000</v>
      </c>
      <c r="AI5" s="102">
        <v>70000</v>
      </c>
      <c r="AJ5" s="102">
        <v>70000</v>
      </c>
      <c r="AK5" s="102">
        <v>70000</v>
      </c>
      <c r="AL5" s="102">
        <v>70000</v>
      </c>
      <c r="AM5" s="102">
        <v>70000</v>
      </c>
      <c r="AN5" s="102">
        <v>70000</v>
      </c>
      <c r="AO5" s="102">
        <v>70000</v>
      </c>
      <c r="AP5" s="102">
        <v>70000</v>
      </c>
      <c r="AQ5" s="102">
        <v>70000</v>
      </c>
      <c r="AR5" s="102">
        <v>70000</v>
      </c>
      <c r="AS5" s="102">
        <v>70000</v>
      </c>
      <c r="AT5" s="102">
        <v>70000</v>
      </c>
      <c r="AU5" s="102">
        <v>70000</v>
      </c>
      <c r="AV5" s="102">
        <v>70000</v>
      </c>
      <c r="AW5" s="102">
        <v>70000</v>
      </c>
      <c r="AX5" s="102">
        <v>70000</v>
      </c>
      <c r="AY5" s="102">
        <v>70000</v>
      </c>
      <c r="AZ5" s="102">
        <v>70000</v>
      </c>
      <c r="BA5" s="102">
        <v>70000</v>
      </c>
      <c r="BB5" s="102">
        <v>70000</v>
      </c>
      <c r="BC5" s="102">
        <v>70000</v>
      </c>
      <c r="BD5" s="102">
        <v>70000</v>
      </c>
      <c r="BE5" s="102">
        <v>70000</v>
      </c>
      <c r="BF5" s="102">
        <v>70000</v>
      </c>
      <c r="BG5" s="102">
        <v>70000</v>
      </c>
      <c r="BH5" s="102">
        <v>70000</v>
      </c>
      <c r="BI5" s="102">
        <v>70000</v>
      </c>
      <c r="BJ5" s="102">
        <v>70000</v>
      </c>
      <c r="BK5" s="102">
        <v>70000</v>
      </c>
      <c r="BL5" s="102">
        <v>70000</v>
      </c>
      <c r="BM5" s="102">
        <v>70000</v>
      </c>
      <c r="BN5" s="102">
        <v>70000</v>
      </c>
      <c r="BO5" s="102">
        <v>70000</v>
      </c>
      <c r="BP5" s="102">
        <v>70000</v>
      </c>
      <c r="BQ5" s="102">
        <v>70000</v>
      </c>
      <c r="BR5" s="102">
        <v>70000</v>
      </c>
      <c r="BS5" s="102">
        <v>70000</v>
      </c>
      <c r="BT5" s="102">
        <v>70000</v>
      </c>
      <c r="BU5" s="102">
        <v>70000</v>
      </c>
      <c r="BV5" s="102">
        <v>70000</v>
      </c>
      <c r="BW5" s="102">
        <v>70000</v>
      </c>
      <c r="BX5" s="102">
        <v>70000</v>
      </c>
      <c r="BY5" s="102">
        <v>70000</v>
      </c>
      <c r="BZ5" s="102">
        <v>70000</v>
      </c>
      <c r="CA5" s="103">
        <v>70000</v>
      </c>
    </row>
    <row r="6" spans="1:79" s="3" customFormat="1">
      <c r="B6" s="89" t="s">
        <v>77</v>
      </c>
      <c r="C6" s="104"/>
      <c r="D6" s="105"/>
      <c r="E6" s="105"/>
      <c r="F6" s="105"/>
      <c r="G6" s="105"/>
      <c r="H6" s="105"/>
      <c r="I6" s="105"/>
      <c r="J6" s="105"/>
      <c r="K6" s="105"/>
      <c r="L6" s="105"/>
      <c r="M6" s="105"/>
      <c r="N6" s="105"/>
      <c r="O6" s="105"/>
      <c r="P6" s="105"/>
      <c r="Q6" s="105"/>
      <c r="R6" s="105"/>
      <c r="S6" s="105"/>
      <c r="T6" s="105"/>
      <c r="U6" s="105"/>
      <c r="V6" s="105">
        <v>70000</v>
      </c>
      <c r="W6" s="105">
        <v>62862</v>
      </c>
      <c r="X6" s="105">
        <v>55718</v>
      </c>
      <c r="Y6" s="105">
        <v>48577</v>
      </c>
      <c r="Z6" s="105">
        <v>41434</v>
      </c>
      <c r="AA6" s="105">
        <v>34296</v>
      </c>
      <c r="AB6" s="105">
        <v>27150</v>
      </c>
      <c r="AC6" s="105">
        <v>20000</v>
      </c>
      <c r="AD6" s="105">
        <v>20000</v>
      </c>
      <c r="AE6" s="105">
        <v>20000</v>
      </c>
      <c r="AF6" s="105">
        <v>20000</v>
      </c>
      <c r="AG6" s="105">
        <v>20000</v>
      </c>
      <c r="AH6" s="105">
        <v>20000</v>
      </c>
      <c r="AI6" s="105">
        <v>20000</v>
      </c>
      <c r="AJ6" s="105">
        <v>20000</v>
      </c>
      <c r="AK6" s="105">
        <v>20000</v>
      </c>
      <c r="AL6" s="105">
        <v>20000</v>
      </c>
      <c r="AM6" s="105">
        <v>20000</v>
      </c>
      <c r="AN6" s="105">
        <v>20000</v>
      </c>
      <c r="AO6" s="105">
        <v>20000</v>
      </c>
      <c r="AP6" s="105">
        <v>20000</v>
      </c>
      <c r="AQ6" s="105">
        <v>20000</v>
      </c>
      <c r="AR6" s="105">
        <v>20000</v>
      </c>
      <c r="AS6" s="105">
        <v>20000</v>
      </c>
      <c r="AT6" s="105">
        <v>20000</v>
      </c>
      <c r="AU6" s="105">
        <v>20000</v>
      </c>
      <c r="AV6" s="105">
        <v>20000</v>
      </c>
      <c r="AW6" s="105">
        <v>20000</v>
      </c>
      <c r="AX6" s="105">
        <v>20000</v>
      </c>
      <c r="AY6" s="105">
        <v>20000</v>
      </c>
      <c r="AZ6" s="105">
        <v>20000</v>
      </c>
      <c r="BA6" s="105">
        <v>20000</v>
      </c>
      <c r="BB6" s="105">
        <v>20000</v>
      </c>
      <c r="BC6" s="105">
        <v>20000</v>
      </c>
      <c r="BD6" s="105">
        <v>20000</v>
      </c>
      <c r="BE6" s="105">
        <v>20000</v>
      </c>
      <c r="BF6" s="105">
        <v>20000</v>
      </c>
      <c r="BG6" s="105">
        <v>20000</v>
      </c>
      <c r="BH6" s="105">
        <v>20000</v>
      </c>
      <c r="BI6" s="105">
        <v>20000</v>
      </c>
      <c r="BJ6" s="105">
        <v>20000</v>
      </c>
      <c r="BK6" s="105">
        <v>20000</v>
      </c>
      <c r="BL6" s="105">
        <v>20000</v>
      </c>
      <c r="BM6" s="105">
        <v>20000</v>
      </c>
      <c r="BN6" s="105">
        <v>20000</v>
      </c>
      <c r="BO6" s="105">
        <v>20000</v>
      </c>
      <c r="BP6" s="105">
        <v>20000</v>
      </c>
      <c r="BQ6" s="105">
        <v>20000</v>
      </c>
      <c r="BR6" s="105">
        <v>20000</v>
      </c>
      <c r="BS6" s="105">
        <v>20000</v>
      </c>
      <c r="BT6" s="105">
        <v>20000</v>
      </c>
      <c r="BU6" s="105">
        <v>20000</v>
      </c>
      <c r="BV6" s="105">
        <v>20000</v>
      </c>
      <c r="BW6" s="105">
        <v>20000</v>
      </c>
      <c r="BX6" s="105">
        <v>20000</v>
      </c>
      <c r="BY6" s="105">
        <v>20000</v>
      </c>
      <c r="BZ6" s="105">
        <v>20000</v>
      </c>
      <c r="CA6" s="106">
        <v>20000</v>
      </c>
    </row>
    <row r="7" spans="1:79" s="3" customFormat="1">
      <c r="B7" s="89" t="s">
        <v>78</v>
      </c>
      <c r="C7" s="104"/>
      <c r="D7" s="105"/>
      <c r="E7" s="105"/>
      <c r="F7" s="105"/>
      <c r="G7" s="105"/>
      <c r="H7" s="105"/>
      <c r="I7" s="105"/>
      <c r="J7" s="105"/>
      <c r="K7" s="105"/>
      <c r="L7" s="105"/>
      <c r="M7" s="105"/>
      <c r="N7" s="105"/>
      <c r="O7" s="105"/>
      <c r="P7" s="105"/>
      <c r="Q7" s="105"/>
      <c r="R7" s="105"/>
      <c r="S7" s="105"/>
      <c r="T7" s="105"/>
      <c r="U7" s="105"/>
      <c r="V7" s="105">
        <v>70000</v>
      </c>
      <c r="W7" s="105">
        <v>77152</v>
      </c>
      <c r="X7" s="105">
        <v>84285</v>
      </c>
      <c r="Y7" s="105">
        <v>91432</v>
      </c>
      <c r="Z7" s="105">
        <v>98569</v>
      </c>
      <c r="AA7" s="105">
        <v>105724</v>
      </c>
      <c r="AB7" s="105">
        <v>112865</v>
      </c>
      <c r="AC7" s="105">
        <v>120000</v>
      </c>
      <c r="AD7" s="105">
        <v>120000</v>
      </c>
      <c r="AE7" s="105">
        <v>120000</v>
      </c>
      <c r="AF7" s="105">
        <v>120000</v>
      </c>
      <c r="AG7" s="105">
        <v>120000</v>
      </c>
      <c r="AH7" s="105">
        <v>120000</v>
      </c>
      <c r="AI7" s="105">
        <v>120000</v>
      </c>
      <c r="AJ7" s="105">
        <v>120000</v>
      </c>
      <c r="AK7" s="105">
        <v>120000</v>
      </c>
      <c r="AL7" s="105">
        <v>120000</v>
      </c>
      <c r="AM7" s="105">
        <v>120000</v>
      </c>
      <c r="AN7" s="105">
        <v>120000</v>
      </c>
      <c r="AO7" s="105">
        <v>120000</v>
      </c>
      <c r="AP7" s="105">
        <v>120000</v>
      </c>
      <c r="AQ7" s="105">
        <v>120000</v>
      </c>
      <c r="AR7" s="105">
        <v>120000</v>
      </c>
      <c r="AS7" s="105">
        <v>120000</v>
      </c>
      <c r="AT7" s="105">
        <v>120000</v>
      </c>
      <c r="AU7" s="105">
        <v>120000</v>
      </c>
      <c r="AV7" s="105">
        <v>120000</v>
      </c>
      <c r="AW7" s="105">
        <v>120000</v>
      </c>
      <c r="AX7" s="105">
        <v>120000</v>
      </c>
      <c r="AY7" s="105">
        <v>120000</v>
      </c>
      <c r="AZ7" s="105">
        <v>120000</v>
      </c>
      <c r="BA7" s="105">
        <v>120000</v>
      </c>
      <c r="BB7" s="105">
        <v>120000</v>
      </c>
      <c r="BC7" s="105">
        <v>120000</v>
      </c>
      <c r="BD7" s="105">
        <v>120000</v>
      </c>
      <c r="BE7" s="105">
        <v>120000</v>
      </c>
      <c r="BF7" s="105">
        <v>120000</v>
      </c>
      <c r="BG7" s="105">
        <v>120000</v>
      </c>
      <c r="BH7" s="105">
        <v>120000</v>
      </c>
      <c r="BI7" s="105">
        <v>120000</v>
      </c>
      <c r="BJ7" s="105">
        <v>120000</v>
      </c>
      <c r="BK7" s="105">
        <v>120000</v>
      </c>
      <c r="BL7" s="105">
        <v>120000</v>
      </c>
      <c r="BM7" s="105">
        <v>120000</v>
      </c>
      <c r="BN7" s="105">
        <v>120000</v>
      </c>
      <c r="BO7" s="105">
        <v>120000</v>
      </c>
      <c r="BP7" s="105">
        <v>120000</v>
      </c>
      <c r="BQ7" s="105">
        <v>120000</v>
      </c>
      <c r="BR7" s="105">
        <v>120000</v>
      </c>
      <c r="BS7" s="105">
        <v>120000</v>
      </c>
      <c r="BT7" s="105">
        <v>120000</v>
      </c>
      <c r="BU7" s="105">
        <v>120000</v>
      </c>
      <c r="BV7" s="105">
        <v>120000</v>
      </c>
      <c r="BW7" s="105">
        <v>120000</v>
      </c>
      <c r="BX7" s="105">
        <v>120000</v>
      </c>
      <c r="BY7" s="105">
        <v>120000</v>
      </c>
      <c r="BZ7" s="105">
        <v>120000</v>
      </c>
      <c r="CA7" s="106">
        <v>120000</v>
      </c>
    </row>
    <row r="8" spans="1:79" s="3" customFormat="1">
      <c r="B8" s="89" t="s">
        <v>74</v>
      </c>
      <c r="C8" s="104">
        <v>51301</v>
      </c>
      <c r="D8" s="105">
        <v>42193</v>
      </c>
      <c r="E8" s="105">
        <v>38241</v>
      </c>
      <c r="F8" s="105">
        <v>43279</v>
      </c>
      <c r="G8" s="105">
        <v>50228</v>
      </c>
      <c r="H8" s="105">
        <v>62500</v>
      </c>
      <c r="I8" s="105">
        <v>72000</v>
      </c>
      <c r="J8" s="105">
        <v>87000</v>
      </c>
      <c r="K8" s="105">
        <v>97000</v>
      </c>
      <c r="L8" s="105">
        <v>102000</v>
      </c>
      <c r="M8" s="105">
        <v>105128</v>
      </c>
      <c r="N8" s="105">
        <v>92192</v>
      </c>
      <c r="O8" s="105">
        <v>112141</v>
      </c>
      <c r="P8" s="105">
        <v>73626</v>
      </c>
      <c r="Q8" s="105">
        <v>56812</v>
      </c>
      <c r="R8" s="105">
        <v>32339</v>
      </c>
      <c r="S8" s="105">
        <v>38880</v>
      </c>
      <c r="T8" s="105">
        <v>29504</v>
      </c>
      <c r="U8" s="105">
        <v>72336</v>
      </c>
      <c r="V8" s="105">
        <v>99956</v>
      </c>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05"/>
      <c r="BZ8" s="105"/>
      <c r="CA8" s="106"/>
    </row>
    <row r="9" spans="1:79" s="3" customFormat="1" ht="15.75" thickBot="1">
      <c r="B9" s="93" t="s">
        <v>75</v>
      </c>
      <c r="C9" s="107"/>
      <c r="D9" s="108"/>
      <c r="E9" s="108"/>
      <c r="F9" s="108"/>
      <c r="G9" s="108"/>
      <c r="H9" s="108"/>
      <c r="I9" s="108"/>
      <c r="J9" s="108"/>
      <c r="K9" s="108"/>
      <c r="L9" s="108"/>
      <c r="M9" s="108"/>
      <c r="N9" s="108"/>
      <c r="O9" s="108"/>
      <c r="P9" s="108"/>
      <c r="Q9" s="108"/>
      <c r="R9" s="108"/>
      <c r="S9" s="108"/>
      <c r="T9" s="108"/>
      <c r="U9" s="108"/>
      <c r="V9" s="108">
        <v>99956</v>
      </c>
      <c r="W9" s="108">
        <v>67000</v>
      </c>
      <c r="X9" s="108">
        <v>67000</v>
      </c>
      <c r="Y9" s="108">
        <v>67000</v>
      </c>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9"/>
    </row>
    <row r="11" spans="1:79">
      <c r="B11" s="97"/>
    </row>
    <row r="12" spans="1:79">
      <c r="B12" s="98"/>
    </row>
    <row r="15" spans="1:79">
      <c r="B15" s="539"/>
      <c r="C15" s="540"/>
      <c r="D15" s="540"/>
      <c r="E15" s="540"/>
      <c r="F15" s="540"/>
      <c r="G15" s="540"/>
      <c r="H15" s="540"/>
    </row>
    <row r="16" spans="1:79">
      <c r="B16" s="522"/>
      <c r="C16" s="523"/>
      <c r="D16" s="523"/>
      <c r="E16" s="523"/>
      <c r="F16" s="523"/>
      <c r="G16" s="523"/>
      <c r="H16" s="523"/>
    </row>
    <row r="17" spans="2:8">
      <c r="B17" s="541"/>
      <c r="C17" s="540"/>
      <c r="D17" s="540"/>
      <c r="E17" s="540"/>
      <c r="F17" s="540"/>
      <c r="G17" s="540"/>
      <c r="H17" s="540"/>
    </row>
    <row r="33" spans="3:22">
      <c r="C33" s="110"/>
      <c r="D33" s="110"/>
      <c r="E33" s="110"/>
      <c r="F33" s="110"/>
      <c r="G33" s="110"/>
      <c r="H33" s="110"/>
      <c r="I33" s="110"/>
      <c r="J33" s="110"/>
      <c r="K33" s="110"/>
      <c r="L33" s="110"/>
      <c r="M33" s="110"/>
      <c r="N33" s="110"/>
      <c r="O33" s="110"/>
      <c r="P33" s="110"/>
      <c r="Q33" s="110"/>
      <c r="R33" s="110"/>
      <c r="S33" s="110"/>
      <c r="T33" s="110"/>
      <c r="U33" s="110"/>
      <c r="V33" s="110"/>
    </row>
  </sheetData>
  <mergeCells count="2">
    <mergeCell ref="B15:H15"/>
    <mergeCell ref="B17:H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45"/>
  <sheetViews>
    <sheetView workbookViewId="0">
      <selection activeCell="A2" sqref="A2"/>
    </sheetView>
  </sheetViews>
  <sheetFormatPr baseColWidth="10" defaultRowHeight="15"/>
  <cols>
    <col min="1" max="1" width="11.42578125" style="25"/>
    <col min="2" max="2" width="37.5703125" style="25" customWidth="1"/>
    <col min="3" max="98" width="7" style="25" customWidth="1"/>
    <col min="99" max="16384" width="11.42578125" style="25"/>
  </cols>
  <sheetData>
    <row r="1" spans="1:98" ht="15.75">
      <c r="A1" s="29" t="s">
        <v>286</v>
      </c>
      <c r="F1" s="263"/>
      <c r="G1" s="263"/>
      <c r="H1" s="263"/>
      <c r="I1" s="263"/>
      <c r="J1" s="263"/>
    </row>
    <row r="2" spans="1:98" ht="15.75" thickBot="1"/>
    <row r="3" spans="1:98" ht="15.75" thickBot="1">
      <c r="B3" s="264" t="s">
        <v>206</v>
      </c>
      <c r="C3" s="112">
        <v>1975</v>
      </c>
      <c r="D3" s="113">
        <v>1976</v>
      </c>
      <c r="E3" s="113">
        <v>1977</v>
      </c>
      <c r="F3" s="113">
        <v>1978</v>
      </c>
      <c r="G3" s="113">
        <v>1979</v>
      </c>
      <c r="H3" s="113">
        <v>1980</v>
      </c>
      <c r="I3" s="113">
        <v>1981</v>
      </c>
      <c r="J3" s="113">
        <v>1982</v>
      </c>
      <c r="K3" s="113">
        <v>1983</v>
      </c>
      <c r="L3" s="113">
        <v>1984</v>
      </c>
      <c r="M3" s="113">
        <v>1985</v>
      </c>
      <c r="N3" s="113">
        <v>1986</v>
      </c>
      <c r="O3" s="113">
        <v>1987</v>
      </c>
      <c r="P3" s="113">
        <v>1988</v>
      </c>
      <c r="Q3" s="113">
        <v>1989</v>
      </c>
      <c r="R3" s="113">
        <v>1990</v>
      </c>
      <c r="S3" s="113">
        <v>1991</v>
      </c>
      <c r="T3" s="113">
        <v>1992</v>
      </c>
      <c r="U3" s="113">
        <v>1993</v>
      </c>
      <c r="V3" s="113">
        <v>1994</v>
      </c>
      <c r="W3" s="113">
        <v>1995</v>
      </c>
      <c r="X3" s="113">
        <v>1996</v>
      </c>
      <c r="Y3" s="113">
        <v>1997</v>
      </c>
      <c r="Z3" s="113">
        <v>1998</v>
      </c>
      <c r="AA3" s="113">
        <v>1999</v>
      </c>
      <c r="AB3" s="113">
        <v>2000</v>
      </c>
      <c r="AC3" s="113">
        <v>2001</v>
      </c>
      <c r="AD3" s="113">
        <v>2002</v>
      </c>
      <c r="AE3" s="113">
        <v>2003</v>
      </c>
      <c r="AF3" s="113">
        <v>2004</v>
      </c>
      <c r="AG3" s="113">
        <v>2005</v>
      </c>
      <c r="AH3" s="113">
        <v>2006</v>
      </c>
      <c r="AI3" s="265">
        <v>2007</v>
      </c>
      <c r="AJ3" s="265">
        <v>2008</v>
      </c>
      <c r="AK3" s="265">
        <v>2009</v>
      </c>
      <c r="AL3" s="265">
        <v>2010</v>
      </c>
      <c r="AM3" s="265">
        <v>2011</v>
      </c>
      <c r="AN3" s="265">
        <v>2012</v>
      </c>
      <c r="AO3" s="265">
        <v>2013</v>
      </c>
      <c r="AP3" s="265">
        <v>2014</v>
      </c>
      <c r="AQ3" s="265">
        <v>2015</v>
      </c>
      <c r="AR3" s="265">
        <v>2016</v>
      </c>
      <c r="AS3" s="265">
        <v>2017</v>
      </c>
      <c r="AT3" s="265">
        <v>2018</v>
      </c>
      <c r="AU3" s="265">
        <v>2019</v>
      </c>
      <c r="AV3" s="265">
        <v>2020</v>
      </c>
      <c r="AW3" s="265">
        <v>2021</v>
      </c>
      <c r="AX3" s="265">
        <v>2022</v>
      </c>
      <c r="AY3" s="265">
        <v>2023</v>
      </c>
      <c r="AZ3" s="265">
        <v>2024</v>
      </c>
      <c r="BA3" s="265">
        <v>2025</v>
      </c>
      <c r="BB3" s="265">
        <v>2026</v>
      </c>
      <c r="BC3" s="265">
        <v>2027</v>
      </c>
      <c r="BD3" s="265">
        <v>2028</v>
      </c>
      <c r="BE3" s="265">
        <v>2029</v>
      </c>
      <c r="BF3" s="265">
        <v>2030</v>
      </c>
      <c r="BG3" s="265">
        <v>2031</v>
      </c>
      <c r="BH3" s="265">
        <v>2032</v>
      </c>
      <c r="BI3" s="265">
        <v>2033</v>
      </c>
      <c r="BJ3" s="265">
        <v>2034</v>
      </c>
      <c r="BK3" s="265">
        <v>2035</v>
      </c>
      <c r="BL3" s="265">
        <v>2036</v>
      </c>
      <c r="BM3" s="265">
        <v>2037</v>
      </c>
      <c r="BN3" s="265">
        <v>2038</v>
      </c>
      <c r="BO3" s="265">
        <v>2039</v>
      </c>
      <c r="BP3" s="265">
        <v>2040</v>
      </c>
      <c r="BQ3" s="265">
        <v>2041</v>
      </c>
      <c r="BR3" s="265">
        <v>2042</v>
      </c>
      <c r="BS3" s="265">
        <v>2043</v>
      </c>
      <c r="BT3" s="265">
        <v>2044</v>
      </c>
      <c r="BU3" s="265">
        <v>2045</v>
      </c>
      <c r="BV3" s="265">
        <v>2046</v>
      </c>
      <c r="BW3" s="265">
        <v>2047</v>
      </c>
      <c r="BX3" s="265">
        <v>2048</v>
      </c>
      <c r="BY3" s="265">
        <v>2049</v>
      </c>
      <c r="BZ3" s="265">
        <v>2050</v>
      </c>
      <c r="CA3" s="265">
        <v>2051</v>
      </c>
      <c r="CB3" s="265">
        <v>2052</v>
      </c>
      <c r="CC3" s="265">
        <v>2053</v>
      </c>
      <c r="CD3" s="265">
        <v>2054</v>
      </c>
      <c r="CE3" s="265">
        <v>2055</v>
      </c>
      <c r="CF3" s="265">
        <v>2056</v>
      </c>
      <c r="CG3" s="265">
        <v>2057</v>
      </c>
      <c r="CH3" s="265">
        <v>2058</v>
      </c>
      <c r="CI3" s="265">
        <v>2059</v>
      </c>
      <c r="CJ3" s="265">
        <v>2060</v>
      </c>
      <c r="CK3" s="265">
        <v>2061</v>
      </c>
      <c r="CL3" s="265">
        <v>2062</v>
      </c>
      <c r="CM3" s="265">
        <v>2063</v>
      </c>
      <c r="CN3" s="265">
        <v>2064</v>
      </c>
      <c r="CO3" s="265">
        <v>2065</v>
      </c>
      <c r="CP3" s="265">
        <v>2066</v>
      </c>
      <c r="CQ3" s="265">
        <v>2067</v>
      </c>
      <c r="CR3" s="265">
        <v>2068</v>
      </c>
      <c r="CS3" s="265">
        <v>2069</v>
      </c>
      <c r="CT3" s="266">
        <v>2070</v>
      </c>
    </row>
    <row r="4" spans="1:98">
      <c r="B4" s="267" t="s">
        <v>207</v>
      </c>
      <c r="C4" s="268">
        <v>56.7</v>
      </c>
      <c r="D4" s="269">
        <v>56.5</v>
      </c>
      <c r="E4" s="269">
        <v>57</v>
      </c>
      <c r="F4" s="269">
        <v>56.2</v>
      </c>
      <c r="G4" s="269">
        <v>56.9</v>
      </c>
      <c r="H4" s="269">
        <v>57.1</v>
      </c>
      <c r="I4" s="269">
        <v>55.3</v>
      </c>
      <c r="J4" s="269">
        <v>52.3</v>
      </c>
      <c r="K4" s="269">
        <v>49</v>
      </c>
      <c r="L4" s="269">
        <v>46.8</v>
      </c>
      <c r="M4" s="269">
        <v>45.7</v>
      </c>
      <c r="N4" s="269">
        <v>45.6</v>
      </c>
      <c r="O4" s="269">
        <v>44.9</v>
      </c>
      <c r="P4" s="269">
        <v>44.9</v>
      </c>
      <c r="Q4" s="269">
        <v>44.9</v>
      </c>
      <c r="R4" s="269">
        <v>44.6</v>
      </c>
      <c r="S4" s="269">
        <v>43.8</v>
      </c>
      <c r="T4" s="269">
        <v>43.1</v>
      </c>
      <c r="U4" s="269">
        <v>43.2</v>
      </c>
      <c r="V4" s="269">
        <v>43.4</v>
      </c>
      <c r="W4" s="269">
        <v>43.9</v>
      </c>
      <c r="X4" s="269">
        <v>45.1</v>
      </c>
      <c r="Y4" s="269">
        <v>46</v>
      </c>
      <c r="Z4" s="269">
        <v>46.7</v>
      </c>
      <c r="AA4" s="269">
        <v>48.5</v>
      </c>
      <c r="AB4" s="269">
        <v>49.5</v>
      </c>
      <c r="AC4" s="269">
        <v>50.5</v>
      </c>
      <c r="AD4" s="269">
        <v>51.8</v>
      </c>
      <c r="AE4" s="269">
        <v>53.4</v>
      </c>
      <c r="AF4" s="269">
        <v>53.6</v>
      </c>
      <c r="AG4" s="269">
        <v>53.7</v>
      </c>
      <c r="AH4" s="269">
        <v>53.3</v>
      </c>
      <c r="AI4" s="269">
        <v>53.3</v>
      </c>
      <c r="AJ4" s="269">
        <v>53.2</v>
      </c>
      <c r="AK4" s="269">
        <v>53.5</v>
      </c>
      <c r="AL4" s="269">
        <v>54</v>
      </c>
      <c r="AM4" s="269">
        <v>54.8</v>
      </c>
      <c r="AN4" s="269">
        <v>56.9</v>
      </c>
      <c r="AO4" s="269">
        <v>57.6</v>
      </c>
      <c r="AP4" s="269">
        <v>58.7</v>
      </c>
      <c r="AQ4" s="269">
        <v>59.7</v>
      </c>
      <c r="AR4" s="270">
        <v>60.600000000000009</v>
      </c>
      <c r="AS4" s="270"/>
      <c r="AT4" s="270"/>
      <c r="AU4" s="270"/>
      <c r="AV4" s="270"/>
      <c r="AW4" s="270"/>
      <c r="AX4" s="270"/>
      <c r="AY4" s="270"/>
      <c r="AZ4" s="270"/>
      <c r="BA4" s="270"/>
      <c r="BB4" s="270"/>
      <c r="BC4" s="270"/>
      <c r="BD4" s="270"/>
      <c r="BE4" s="270"/>
      <c r="BF4" s="270"/>
      <c r="BG4" s="270"/>
      <c r="BH4" s="270"/>
      <c r="BI4" s="270"/>
      <c r="BJ4" s="270"/>
      <c r="BK4" s="270"/>
      <c r="BL4" s="270"/>
      <c r="BM4" s="270"/>
      <c r="BN4" s="270"/>
      <c r="BO4" s="270"/>
      <c r="BP4" s="270"/>
      <c r="BQ4" s="270"/>
      <c r="BR4" s="270"/>
      <c r="BS4" s="270"/>
      <c r="BT4" s="270"/>
      <c r="BU4" s="270"/>
      <c r="BV4" s="270"/>
      <c r="BW4" s="270"/>
      <c r="BX4" s="270"/>
      <c r="BY4" s="270"/>
      <c r="BZ4" s="270"/>
      <c r="CA4" s="270"/>
      <c r="CB4" s="270"/>
      <c r="CC4" s="270"/>
      <c r="CD4" s="270"/>
      <c r="CE4" s="270"/>
      <c r="CF4" s="270"/>
      <c r="CG4" s="270"/>
      <c r="CH4" s="270"/>
      <c r="CI4" s="270"/>
      <c r="CJ4" s="270"/>
      <c r="CK4" s="270"/>
      <c r="CL4" s="270"/>
      <c r="CM4" s="270"/>
      <c r="CN4" s="270"/>
      <c r="CO4" s="270"/>
      <c r="CP4" s="270"/>
      <c r="CQ4" s="270"/>
      <c r="CR4" s="270"/>
      <c r="CS4" s="270"/>
      <c r="CT4" s="271"/>
    </row>
    <row r="5" spans="1:98">
      <c r="B5" s="272" t="s">
        <v>208</v>
      </c>
      <c r="C5" s="273">
        <v>58</v>
      </c>
      <c r="D5" s="274">
        <v>57.9</v>
      </c>
      <c r="E5" s="274">
        <v>58.7</v>
      </c>
      <c r="F5" s="274">
        <v>57.9</v>
      </c>
      <c r="G5" s="274">
        <v>58.9</v>
      </c>
      <c r="H5" s="274">
        <v>59.4</v>
      </c>
      <c r="I5" s="274">
        <v>57.7</v>
      </c>
      <c r="J5" s="274">
        <v>54.7</v>
      </c>
      <c r="K5" s="274">
        <v>51.3</v>
      </c>
      <c r="L5" s="274">
        <v>49.2</v>
      </c>
      <c r="M5" s="274">
        <v>48.3</v>
      </c>
      <c r="N5" s="274">
        <v>48.2</v>
      </c>
      <c r="O5" s="274">
        <v>47.7</v>
      </c>
      <c r="P5" s="274">
        <v>47.7</v>
      </c>
      <c r="Q5" s="274">
        <v>47.5</v>
      </c>
      <c r="R5" s="274">
        <v>47.1</v>
      </c>
      <c r="S5" s="274">
        <v>46.3</v>
      </c>
      <c r="T5" s="274">
        <v>45.9</v>
      </c>
      <c r="U5" s="274">
        <v>46</v>
      </c>
      <c r="V5" s="274">
        <v>46.2</v>
      </c>
      <c r="W5" s="274">
        <v>46.7</v>
      </c>
      <c r="X5" s="274">
        <v>48.3</v>
      </c>
      <c r="Y5" s="274">
        <v>49.3</v>
      </c>
      <c r="Z5" s="274">
        <v>50.2</v>
      </c>
      <c r="AA5" s="274">
        <v>51.9</v>
      </c>
      <c r="AB5" s="274">
        <v>52.5</v>
      </c>
      <c r="AC5" s="274">
        <v>53.1</v>
      </c>
      <c r="AD5" s="274">
        <v>54.5</v>
      </c>
      <c r="AE5" s="274">
        <v>56.3</v>
      </c>
      <c r="AF5" s="274">
        <v>56.6</v>
      </c>
      <c r="AG5" s="274">
        <v>56.6</v>
      </c>
      <c r="AH5" s="274">
        <v>56.2</v>
      </c>
      <c r="AI5" s="274">
        <v>55.9</v>
      </c>
      <c r="AJ5" s="274">
        <v>55.6</v>
      </c>
      <c r="AK5" s="274">
        <v>56.5</v>
      </c>
      <c r="AL5" s="274">
        <v>57.2</v>
      </c>
      <c r="AM5" s="274">
        <v>58.1</v>
      </c>
      <c r="AN5" s="274">
        <v>60.6</v>
      </c>
      <c r="AO5" s="274">
        <v>61.7</v>
      </c>
      <c r="AP5" s="274">
        <v>63</v>
      </c>
      <c r="AQ5" s="274">
        <v>64.2</v>
      </c>
      <c r="AR5" s="275">
        <v>65.05</v>
      </c>
      <c r="AS5" s="275"/>
      <c r="AT5" s="275"/>
      <c r="AU5" s="275"/>
      <c r="AV5" s="275"/>
      <c r="AW5" s="275"/>
      <c r="AX5" s="275"/>
      <c r="AY5" s="275"/>
      <c r="AZ5" s="275"/>
      <c r="BA5" s="275"/>
      <c r="BB5" s="275"/>
      <c r="BC5" s="275"/>
      <c r="BD5" s="275"/>
      <c r="BE5" s="275"/>
      <c r="BF5" s="275"/>
      <c r="BG5" s="275"/>
      <c r="BH5" s="275"/>
      <c r="BI5" s="275"/>
      <c r="BJ5" s="275"/>
      <c r="BK5" s="275"/>
      <c r="BL5" s="275"/>
      <c r="BM5" s="275"/>
      <c r="BN5" s="275"/>
      <c r="BO5" s="275"/>
      <c r="BP5" s="275"/>
      <c r="BQ5" s="275"/>
      <c r="BR5" s="275"/>
      <c r="BS5" s="275"/>
      <c r="BT5" s="275"/>
      <c r="BU5" s="275"/>
      <c r="BV5" s="275"/>
      <c r="BW5" s="275"/>
      <c r="BX5" s="275"/>
      <c r="BY5" s="275"/>
      <c r="BZ5" s="275"/>
      <c r="CA5" s="275"/>
      <c r="CB5" s="275"/>
      <c r="CC5" s="275"/>
      <c r="CD5" s="275"/>
      <c r="CE5" s="275"/>
      <c r="CF5" s="275"/>
      <c r="CG5" s="275"/>
      <c r="CH5" s="275"/>
      <c r="CI5" s="275"/>
      <c r="CJ5" s="275"/>
      <c r="CK5" s="275"/>
      <c r="CL5" s="275"/>
      <c r="CM5" s="275"/>
      <c r="CN5" s="275"/>
      <c r="CO5" s="275"/>
      <c r="CP5" s="275"/>
      <c r="CQ5" s="275"/>
      <c r="CR5" s="275"/>
      <c r="CS5" s="275"/>
      <c r="CT5" s="276"/>
    </row>
    <row r="6" spans="1:98" ht="15.75" thickBot="1">
      <c r="B6" s="277" t="s">
        <v>209</v>
      </c>
      <c r="C6" s="278">
        <v>57.175395892466533</v>
      </c>
      <c r="D6" s="279">
        <v>57.582000569493033</v>
      </c>
      <c r="E6" s="279">
        <v>58.183717859047881</v>
      </c>
      <c r="F6" s="279">
        <v>58.630849732855495</v>
      </c>
      <c r="G6" s="279">
        <v>59.142510376641553</v>
      </c>
      <c r="H6" s="279">
        <v>58.641463786477487</v>
      </c>
      <c r="I6" s="279">
        <v>56.394022851399008</v>
      </c>
      <c r="J6" s="279">
        <v>54.120475394421483</v>
      </c>
      <c r="K6" s="279">
        <v>51.925336351521238</v>
      </c>
      <c r="L6" s="279">
        <v>49.983376638880458</v>
      </c>
      <c r="M6" s="279">
        <v>48.688288658707506</v>
      </c>
      <c r="N6" s="279">
        <v>48.417667229490448</v>
      </c>
      <c r="O6" s="279">
        <v>48.003770742102539</v>
      </c>
      <c r="P6" s="279">
        <v>47.670618470617583</v>
      </c>
      <c r="Q6" s="279">
        <v>47.297269391914448</v>
      </c>
      <c r="R6" s="279">
        <v>47.202173152728761</v>
      </c>
      <c r="S6" s="279">
        <v>46.598453557981088</v>
      </c>
      <c r="T6" s="279">
        <v>46.051247663810351</v>
      </c>
      <c r="U6" s="279">
        <v>46.053711270520907</v>
      </c>
      <c r="V6" s="279">
        <v>46.384843083569592</v>
      </c>
      <c r="W6" s="279">
        <v>46.791294660430971</v>
      </c>
      <c r="X6" s="279">
        <v>47.583402783944322</v>
      </c>
      <c r="Y6" s="279">
        <v>48.929869225293238</v>
      </c>
      <c r="Z6" s="279">
        <v>50.211172554796086</v>
      </c>
      <c r="AA6" s="279">
        <v>51.357853750592845</v>
      </c>
      <c r="AB6" s="279">
        <v>52.578141077777424</v>
      </c>
      <c r="AC6" s="279">
        <v>54.019154464521975</v>
      </c>
      <c r="AD6" s="279">
        <v>54.933516978071175</v>
      </c>
      <c r="AE6" s="279">
        <v>55.692921048422683</v>
      </c>
      <c r="AF6" s="279">
        <v>56.246245798247877</v>
      </c>
      <c r="AG6" s="279">
        <v>56.525693306381463</v>
      </c>
      <c r="AH6" s="279">
        <v>56.290115317402417</v>
      </c>
      <c r="AI6" s="279">
        <v>55.978717307236316</v>
      </c>
      <c r="AJ6" s="279">
        <v>55.930530228876698</v>
      </c>
      <c r="AK6" s="279">
        <v>56.332571013688749</v>
      </c>
      <c r="AL6" s="279">
        <v>57.066603218008275</v>
      </c>
      <c r="AM6" s="279">
        <v>58.281620227310675</v>
      </c>
      <c r="AN6" s="279">
        <v>59.764565455909896</v>
      </c>
      <c r="AO6" s="279">
        <v>61.365883247852778</v>
      </c>
      <c r="AP6" s="279">
        <v>62.974939692447073</v>
      </c>
      <c r="AQ6" s="279">
        <v>64.341945425248412</v>
      </c>
      <c r="AR6" s="279">
        <v>65.417311193795072</v>
      </c>
      <c r="AS6" s="279">
        <v>66.312599624958665</v>
      </c>
      <c r="AT6" s="279">
        <v>67.027112390407837</v>
      </c>
      <c r="AU6" s="279">
        <v>67.583244996228231</v>
      </c>
      <c r="AV6" s="279">
        <v>67.978220338335248</v>
      </c>
      <c r="AW6" s="279">
        <v>68.315743604628253</v>
      </c>
      <c r="AX6" s="279">
        <v>68.616538629899537</v>
      </c>
      <c r="AY6" s="279">
        <v>68.86915130246021</v>
      </c>
      <c r="AZ6" s="279">
        <v>69.169297853633765</v>
      </c>
      <c r="BA6" s="279">
        <v>69.477145257532996</v>
      </c>
      <c r="BB6" s="279">
        <v>69.82426769278986</v>
      </c>
      <c r="BC6" s="279">
        <v>70.200610023979351</v>
      </c>
      <c r="BD6" s="279">
        <v>70.55974703119314</v>
      </c>
      <c r="BE6" s="279">
        <v>70.970261815328627</v>
      </c>
      <c r="BF6" s="279">
        <v>71.473029466674646</v>
      </c>
      <c r="BG6" s="279">
        <v>71.989952529533454</v>
      </c>
      <c r="BH6" s="279">
        <v>72.443661384735265</v>
      </c>
      <c r="BI6" s="279">
        <v>72.840347649853669</v>
      </c>
      <c r="BJ6" s="279">
        <v>73.260862766357491</v>
      </c>
      <c r="BK6" s="279">
        <v>73.673380374668128</v>
      </c>
      <c r="BL6" s="279">
        <v>74.116336258221409</v>
      </c>
      <c r="BM6" s="279">
        <v>74.551755514161641</v>
      </c>
      <c r="BN6" s="279">
        <v>74.969477955295446</v>
      </c>
      <c r="BO6" s="279">
        <v>75.401097292212924</v>
      </c>
      <c r="BP6" s="279">
        <v>75.693086122789239</v>
      </c>
      <c r="BQ6" s="279">
        <v>75.808265624890851</v>
      </c>
      <c r="BR6" s="279">
        <v>75.86820363130974</v>
      </c>
      <c r="BS6" s="279">
        <v>75.830046882186039</v>
      </c>
      <c r="BT6" s="279">
        <v>75.794046707224709</v>
      </c>
      <c r="BU6" s="279">
        <v>75.788499593149226</v>
      </c>
      <c r="BV6" s="279">
        <v>75.877230130356708</v>
      </c>
      <c r="BW6" s="279">
        <v>75.978571560115327</v>
      </c>
      <c r="BX6" s="279">
        <v>76.070905198126695</v>
      </c>
      <c r="BY6" s="279">
        <v>76.15911831260162</v>
      </c>
      <c r="BZ6" s="279">
        <v>76.239289699528058</v>
      </c>
      <c r="CA6" s="279">
        <v>76.331039654874203</v>
      </c>
      <c r="CB6" s="279">
        <v>76.428795678306358</v>
      </c>
      <c r="CC6" s="279">
        <v>76.530046220343436</v>
      </c>
      <c r="CD6" s="279">
        <v>76.619801197514121</v>
      </c>
      <c r="CE6" s="279">
        <v>76.681177527253936</v>
      </c>
      <c r="CF6" s="279">
        <v>76.75978946599605</v>
      </c>
      <c r="CG6" s="279">
        <v>76.838738326708139</v>
      </c>
      <c r="CH6" s="279">
        <v>76.883099800308884</v>
      </c>
      <c r="CI6" s="279">
        <v>76.969999966782851</v>
      </c>
      <c r="CJ6" s="279">
        <v>77.059736647545293</v>
      </c>
      <c r="CK6" s="279">
        <v>77.031291984166188</v>
      </c>
      <c r="CL6" s="279">
        <v>76.986896558945134</v>
      </c>
      <c r="CM6" s="279">
        <v>76.965889737475806</v>
      </c>
      <c r="CN6" s="279">
        <v>76.97700182992169</v>
      </c>
      <c r="CO6" s="279">
        <v>76.981920801460461</v>
      </c>
      <c r="CP6" s="279">
        <v>76.969099902430898</v>
      </c>
      <c r="CQ6" s="279">
        <v>76.964520106905823</v>
      </c>
      <c r="CR6" s="279">
        <v>76.952842351032615</v>
      </c>
      <c r="CS6" s="279">
        <v>76.932100201815345</v>
      </c>
      <c r="CT6" s="280">
        <v>76.916409824319416</v>
      </c>
    </row>
    <row r="7" spans="1:98" ht="15.75" thickBot="1">
      <c r="B7" s="264" t="s">
        <v>210</v>
      </c>
      <c r="C7" s="112">
        <v>1975</v>
      </c>
      <c r="D7" s="113">
        <v>1976</v>
      </c>
      <c r="E7" s="113">
        <v>1977</v>
      </c>
      <c r="F7" s="113">
        <v>1978</v>
      </c>
      <c r="G7" s="113">
        <v>1979</v>
      </c>
      <c r="H7" s="113">
        <v>1980</v>
      </c>
      <c r="I7" s="113">
        <v>1981</v>
      </c>
      <c r="J7" s="113">
        <v>1982</v>
      </c>
      <c r="K7" s="113">
        <v>1983</v>
      </c>
      <c r="L7" s="113">
        <v>1984</v>
      </c>
      <c r="M7" s="113">
        <v>1985</v>
      </c>
      <c r="N7" s="113">
        <v>1986</v>
      </c>
      <c r="O7" s="113">
        <v>1987</v>
      </c>
      <c r="P7" s="113">
        <v>1988</v>
      </c>
      <c r="Q7" s="113">
        <v>1989</v>
      </c>
      <c r="R7" s="113">
        <v>1990</v>
      </c>
      <c r="S7" s="113">
        <v>1991</v>
      </c>
      <c r="T7" s="113">
        <v>1992</v>
      </c>
      <c r="U7" s="113">
        <v>1993</v>
      </c>
      <c r="V7" s="113">
        <v>1994</v>
      </c>
      <c r="W7" s="113">
        <v>1995</v>
      </c>
      <c r="X7" s="113">
        <v>1996</v>
      </c>
      <c r="Y7" s="113">
        <v>1997</v>
      </c>
      <c r="Z7" s="113">
        <v>1998</v>
      </c>
      <c r="AA7" s="113">
        <v>1999</v>
      </c>
      <c r="AB7" s="113">
        <v>2000</v>
      </c>
      <c r="AC7" s="113">
        <v>2001</v>
      </c>
      <c r="AD7" s="113">
        <v>2002</v>
      </c>
      <c r="AE7" s="113">
        <v>2003</v>
      </c>
      <c r="AF7" s="113">
        <v>2004</v>
      </c>
      <c r="AG7" s="113">
        <v>2005</v>
      </c>
      <c r="AH7" s="113">
        <v>2006</v>
      </c>
      <c r="AI7" s="265">
        <v>2007</v>
      </c>
      <c r="AJ7" s="265">
        <v>2008</v>
      </c>
      <c r="AK7" s="265">
        <v>2009</v>
      </c>
      <c r="AL7" s="265">
        <v>2010</v>
      </c>
      <c r="AM7" s="265">
        <v>2011</v>
      </c>
      <c r="AN7" s="265">
        <v>2012</v>
      </c>
      <c r="AO7" s="265">
        <v>2013</v>
      </c>
      <c r="AP7" s="265">
        <v>2014</v>
      </c>
      <c r="AQ7" s="265">
        <v>2015</v>
      </c>
      <c r="AR7" s="265">
        <f>AR3</f>
        <v>2016</v>
      </c>
      <c r="AS7" s="113">
        <f t="shared" ref="AS7:CT7" si="0">AS3</f>
        <v>2017</v>
      </c>
      <c r="AT7" s="113">
        <f t="shared" si="0"/>
        <v>2018</v>
      </c>
      <c r="AU7" s="113">
        <f t="shared" si="0"/>
        <v>2019</v>
      </c>
      <c r="AV7" s="113">
        <f t="shared" si="0"/>
        <v>2020</v>
      </c>
      <c r="AW7" s="113">
        <f t="shared" si="0"/>
        <v>2021</v>
      </c>
      <c r="AX7" s="113">
        <f t="shared" si="0"/>
        <v>2022</v>
      </c>
      <c r="AY7" s="113">
        <f t="shared" si="0"/>
        <v>2023</v>
      </c>
      <c r="AZ7" s="113">
        <f t="shared" si="0"/>
        <v>2024</v>
      </c>
      <c r="BA7" s="113">
        <f t="shared" si="0"/>
        <v>2025</v>
      </c>
      <c r="BB7" s="113">
        <f t="shared" si="0"/>
        <v>2026</v>
      </c>
      <c r="BC7" s="113">
        <f t="shared" si="0"/>
        <v>2027</v>
      </c>
      <c r="BD7" s="113">
        <f t="shared" si="0"/>
        <v>2028</v>
      </c>
      <c r="BE7" s="113">
        <f t="shared" si="0"/>
        <v>2029</v>
      </c>
      <c r="BF7" s="113">
        <f t="shared" si="0"/>
        <v>2030</v>
      </c>
      <c r="BG7" s="113">
        <f t="shared" si="0"/>
        <v>2031</v>
      </c>
      <c r="BH7" s="113">
        <f t="shared" si="0"/>
        <v>2032</v>
      </c>
      <c r="BI7" s="113">
        <f t="shared" si="0"/>
        <v>2033</v>
      </c>
      <c r="BJ7" s="113">
        <f t="shared" si="0"/>
        <v>2034</v>
      </c>
      <c r="BK7" s="113">
        <f t="shared" si="0"/>
        <v>2035</v>
      </c>
      <c r="BL7" s="113">
        <f t="shared" si="0"/>
        <v>2036</v>
      </c>
      <c r="BM7" s="113">
        <f t="shared" si="0"/>
        <v>2037</v>
      </c>
      <c r="BN7" s="113">
        <f t="shared" si="0"/>
        <v>2038</v>
      </c>
      <c r="BO7" s="113">
        <f t="shared" si="0"/>
        <v>2039</v>
      </c>
      <c r="BP7" s="113">
        <f t="shared" si="0"/>
        <v>2040</v>
      </c>
      <c r="BQ7" s="113">
        <f t="shared" si="0"/>
        <v>2041</v>
      </c>
      <c r="BR7" s="113">
        <f t="shared" si="0"/>
        <v>2042</v>
      </c>
      <c r="BS7" s="113">
        <f t="shared" si="0"/>
        <v>2043</v>
      </c>
      <c r="BT7" s="113">
        <f t="shared" si="0"/>
        <v>2044</v>
      </c>
      <c r="BU7" s="113">
        <f t="shared" si="0"/>
        <v>2045</v>
      </c>
      <c r="BV7" s="113">
        <f t="shared" si="0"/>
        <v>2046</v>
      </c>
      <c r="BW7" s="113">
        <f t="shared" si="0"/>
        <v>2047</v>
      </c>
      <c r="BX7" s="113">
        <f t="shared" si="0"/>
        <v>2048</v>
      </c>
      <c r="BY7" s="113">
        <f t="shared" si="0"/>
        <v>2049</v>
      </c>
      <c r="BZ7" s="113">
        <f t="shared" si="0"/>
        <v>2050</v>
      </c>
      <c r="CA7" s="113">
        <f t="shared" si="0"/>
        <v>2051</v>
      </c>
      <c r="CB7" s="113">
        <f t="shared" si="0"/>
        <v>2052</v>
      </c>
      <c r="CC7" s="113">
        <f t="shared" si="0"/>
        <v>2053</v>
      </c>
      <c r="CD7" s="113">
        <f t="shared" si="0"/>
        <v>2054</v>
      </c>
      <c r="CE7" s="113">
        <f t="shared" si="0"/>
        <v>2055</v>
      </c>
      <c r="CF7" s="113">
        <f t="shared" si="0"/>
        <v>2056</v>
      </c>
      <c r="CG7" s="113">
        <f t="shared" si="0"/>
        <v>2057</v>
      </c>
      <c r="CH7" s="113">
        <f t="shared" si="0"/>
        <v>2058</v>
      </c>
      <c r="CI7" s="113">
        <f t="shared" si="0"/>
        <v>2059</v>
      </c>
      <c r="CJ7" s="113">
        <f t="shared" si="0"/>
        <v>2060</v>
      </c>
      <c r="CK7" s="113">
        <f t="shared" si="0"/>
        <v>2061</v>
      </c>
      <c r="CL7" s="113">
        <f t="shared" si="0"/>
        <v>2062</v>
      </c>
      <c r="CM7" s="113">
        <f t="shared" si="0"/>
        <v>2063</v>
      </c>
      <c r="CN7" s="113">
        <f t="shared" si="0"/>
        <v>2064</v>
      </c>
      <c r="CO7" s="113">
        <f t="shared" si="0"/>
        <v>2065</v>
      </c>
      <c r="CP7" s="113">
        <f t="shared" si="0"/>
        <v>2066</v>
      </c>
      <c r="CQ7" s="113">
        <f t="shared" si="0"/>
        <v>2067</v>
      </c>
      <c r="CR7" s="113">
        <f t="shared" si="0"/>
        <v>2068</v>
      </c>
      <c r="CS7" s="113">
        <f t="shared" si="0"/>
        <v>2069</v>
      </c>
      <c r="CT7" s="114">
        <f t="shared" si="0"/>
        <v>2070</v>
      </c>
    </row>
    <row r="8" spans="1:98" s="281" customFormat="1">
      <c r="B8" s="267" t="s">
        <v>211</v>
      </c>
      <c r="C8" s="268">
        <v>40.1</v>
      </c>
      <c r="D8" s="269">
        <v>40.1</v>
      </c>
      <c r="E8" s="269">
        <v>40.799999999999997</v>
      </c>
      <c r="F8" s="269">
        <v>40.200000000000003</v>
      </c>
      <c r="G8" s="269">
        <v>40.9</v>
      </c>
      <c r="H8" s="269">
        <v>41.6</v>
      </c>
      <c r="I8" s="269">
        <v>41.1</v>
      </c>
      <c r="J8" s="269">
        <v>39.200000000000003</v>
      </c>
      <c r="K8" s="269">
        <v>36.700000000000003</v>
      </c>
      <c r="L8" s="269">
        <v>35.5</v>
      </c>
      <c r="M8" s="269">
        <v>34.700000000000003</v>
      </c>
      <c r="N8" s="269">
        <v>35</v>
      </c>
      <c r="O8" s="269">
        <v>35.299999999999997</v>
      </c>
      <c r="P8" s="269">
        <v>35.4</v>
      </c>
      <c r="Q8" s="269">
        <v>35.6</v>
      </c>
      <c r="R8" s="269">
        <v>35.5</v>
      </c>
      <c r="S8" s="269">
        <v>35.299999999999997</v>
      </c>
      <c r="T8" s="269">
        <v>34.9</v>
      </c>
      <c r="U8" s="269">
        <v>35.5</v>
      </c>
      <c r="V8" s="269">
        <v>36.299999999999997</v>
      </c>
      <c r="W8" s="269">
        <v>37.299999999999997</v>
      </c>
      <c r="X8" s="269">
        <v>38.4</v>
      </c>
      <c r="Y8" s="269">
        <v>39.299999999999997</v>
      </c>
      <c r="Z8" s="269">
        <v>40.299999999999997</v>
      </c>
      <c r="AA8" s="269">
        <v>42.5</v>
      </c>
      <c r="AB8" s="269">
        <v>43.5</v>
      </c>
      <c r="AC8" s="269">
        <v>44.2</v>
      </c>
      <c r="AD8" s="269">
        <v>45.6</v>
      </c>
      <c r="AE8" s="269">
        <v>48.1</v>
      </c>
      <c r="AF8" s="269">
        <v>48.8</v>
      </c>
      <c r="AG8" s="269">
        <v>49.5</v>
      </c>
      <c r="AH8" s="269">
        <v>49.7</v>
      </c>
      <c r="AI8" s="269">
        <v>49.9</v>
      </c>
      <c r="AJ8" s="269">
        <v>49.9</v>
      </c>
      <c r="AK8" s="269">
        <v>50.1</v>
      </c>
      <c r="AL8" s="269">
        <v>50.6</v>
      </c>
      <c r="AM8" s="269">
        <v>51.4</v>
      </c>
      <c r="AN8" s="269">
        <v>53.5</v>
      </c>
      <c r="AO8" s="269">
        <v>54.2</v>
      </c>
      <c r="AP8" s="269">
        <v>56</v>
      </c>
      <c r="AQ8" s="269">
        <v>57.2</v>
      </c>
      <c r="AR8" s="282">
        <v>58.3</v>
      </c>
      <c r="AS8" s="282"/>
      <c r="AT8" s="282"/>
      <c r="AU8" s="282"/>
      <c r="AV8" s="282"/>
      <c r="AW8" s="282"/>
      <c r="AX8" s="282"/>
      <c r="AY8" s="282"/>
      <c r="AZ8" s="282"/>
      <c r="BA8" s="282"/>
      <c r="BB8" s="282"/>
      <c r="BC8" s="282"/>
      <c r="BD8" s="282"/>
      <c r="BE8" s="282"/>
      <c r="BF8" s="282"/>
      <c r="BG8" s="282"/>
      <c r="BH8" s="282"/>
      <c r="BI8" s="282"/>
      <c r="BJ8" s="282"/>
      <c r="BK8" s="282"/>
      <c r="BL8" s="282"/>
      <c r="BM8" s="282"/>
      <c r="BN8" s="282"/>
      <c r="BO8" s="282"/>
      <c r="BP8" s="282"/>
      <c r="BQ8" s="282"/>
      <c r="BR8" s="282"/>
      <c r="BS8" s="282"/>
      <c r="BT8" s="282"/>
      <c r="BU8" s="282"/>
      <c r="BV8" s="282"/>
      <c r="BW8" s="282"/>
      <c r="BX8" s="282"/>
      <c r="BY8" s="282"/>
      <c r="BZ8" s="282"/>
      <c r="CA8" s="282"/>
      <c r="CB8" s="282"/>
      <c r="CC8" s="282"/>
      <c r="CD8" s="282"/>
      <c r="CE8" s="282"/>
      <c r="CF8" s="282"/>
      <c r="CG8" s="282"/>
      <c r="CH8" s="282"/>
      <c r="CI8" s="282"/>
      <c r="CJ8" s="282"/>
      <c r="CK8" s="282"/>
      <c r="CL8" s="282"/>
      <c r="CM8" s="282"/>
      <c r="CN8" s="282"/>
      <c r="CO8" s="282"/>
      <c r="CP8" s="282"/>
      <c r="CQ8" s="282"/>
      <c r="CR8" s="282"/>
      <c r="CS8" s="282"/>
      <c r="CT8" s="283"/>
    </row>
    <row r="9" spans="1:98" s="281" customFormat="1">
      <c r="B9" s="272" t="s">
        <v>212</v>
      </c>
      <c r="C9" s="284">
        <v>75</v>
      </c>
      <c r="D9" s="285">
        <v>74.5</v>
      </c>
      <c r="E9" s="285">
        <v>74.7</v>
      </c>
      <c r="F9" s="285">
        <v>73.599999999999994</v>
      </c>
      <c r="G9" s="285">
        <v>74.3</v>
      </c>
      <c r="H9" s="285">
        <v>73.900000000000006</v>
      </c>
      <c r="I9" s="285">
        <v>70.599999999999994</v>
      </c>
      <c r="J9" s="285">
        <v>66.5</v>
      </c>
      <c r="K9" s="285">
        <v>62.3</v>
      </c>
      <c r="L9" s="285">
        <v>59.1</v>
      </c>
      <c r="M9" s="285">
        <v>57.7</v>
      </c>
      <c r="N9" s="285">
        <v>57</v>
      </c>
      <c r="O9" s="285">
        <v>55.2</v>
      </c>
      <c r="P9" s="285">
        <v>55.2</v>
      </c>
      <c r="Q9" s="285">
        <v>54.9</v>
      </c>
      <c r="R9" s="285">
        <v>54.4</v>
      </c>
      <c r="S9" s="285">
        <v>52.7</v>
      </c>
      <c r="T9" s="285">
        <v>51.9</v>
      </c>
      <c r="U9" s="285">
        <v>51.5</v>
      </c>
      <c r="V9" s="285">
        <v>51</v>
      </c>
      <c r="W9" s="285">
        <v>50.9</v>
      </c>
      <c r="X9" s="285">
        <v>52.2</v>
      </c>
      <c r="Y9" s="285">
        <v>53</v>
      </c>
      <c r="Z9" s="285">
        <v>53.5</v>
      </c>
      <c r="AA9" s="285">
        <v>54.7</v>
      </c>
      <c r="AB9" s="285">
        <v>55.8</v>
      </c>
      <c r="AC9" s="285">
        <v>57.1</v>
      </c>
      <c r="AD9" s="285">
        <v>58.3</v>
      </c>
      <c r="AE9" s="274">
        <v>58.8</v>
      </c>
      <c r="AF9" s="274">
        <v>58.6</v>
      </c>
      <c r="AG9" s="274">
        <v>58.2</v>
      </c>
      <c r="AH9" s="274">
        <v>57.1</v>
      </c>
      <c r="AI9" s="274">
        <v>56.9</v>
      </c>
      <c r="AJ9" s="274">
        <v>56.8</v>
      </c>
      <c r="AK9" s="274">
        <v>57.1</v>
      </c>
      <c r="AL9" s="274">
        <v>57.6</v>
      </c>
      <c r="AM9" s="274">
        <v>58.4</v>
      </c>
      <c r="AN9" s="274">
        <v>60.5</v>
      </c>
      <c r="AO9" s="274">
        <v>61.2</v>
      </c>
      <c r="AP9" s="274">
        <v>61.6</v>
      </c>
      <c r="AQ9" s="274">
        <v>62.4</v>
      </c>
      <c r="AR9" s="285">
        <v>63.024999999999999</v>
      </c>
      <c r="AS9" s="285"/>
      <c r="AT9" s="285"/>
      <c r="AU9" s="285"/>
      <c r="AV9" s="285"/>
      <c r="AW9" s="285"/>
      <c r="AX9" s="285"/>
      <c r="AY9" s="285"/>
      <c r="AZ9" s="285"/>
      <c r="BA9" s="285"/>
      <c r="BB9" s="285"/>
      <c r="BC9" s="285"/>
      <c r="BD9" s="285"/>
      <c r="BE9" s="285"/>
      <c r="BF9" s="285"/>
      <c r="BG9" s="285"/>
      <c r="BH9" s="285"/>
      <c r="BI9" s="285"/>
      <c r="BJ9" s="285"/>
      <c r="BK9" s="285"/>
      <c r="BL9" s="285"/>
      <c r="BM9" s="285"/>
      <c r="BN9" s="285"/>
      <c r="BO9" s="285"/>
      <c r="BP9" s="285"/>
      <c r="BQ9" s="285"/>
      <c r="BR9" s="285"/>
      <c r="BS9" s="285"/>
      <c r="BT9" s="285"/>
      <c r="BU9" s="285"/>
      <c r="BV9" s="285"/>
      <c r="BW9" s="285"/>
      <c r="BX9" s="285"/>
      <c r="BY9" s="285"/>
      <c r="BZ9" s="285"/>
      <c r="CA9" s="285"/>
      <c r="CB9" s="285"/>
      <c r="CC9" s="285"/>
      <c r="CD9" s="285"/>
      <c r="CE9" s="285"/>
      <c r="CF9" s="285"/>
      <c r="CG9" s="285"/>
      <c r="CH9" s="285"/>
      <c r="CI9" s="285"/>
      <c r="CJ9" s="285"/>
      <c r="CK9" s="285"/>
      <c r="CL9" s="285"/>
      <c r="CM9" s="285"/>
      <c r="CN9" s="285"/>
      <c r="CO9" s="285"/>
      <c r="CP9" s="285"/>
      <c r="CQ9" s="285"/>
      <c r="CR9" s="285"/>
      <c r="CS9" s="285"/>
      <c r="CT9" s="286"/>
    </row>
    <row r="10" spans="1:98" s="281" customFormat="1">
      <c r="B10" s="272" t="s">
        <v>213</v>
      </c>
      <c r="C10" s="284">
        <v>41.1</v>
      </c>
      <c r="D10" s="285">
        <v>41.3</v>
      </c>
      <c r="E10" s="285">
        <v>42.2</v>
      </c>
      <c r="F10" s="285">
        <v>41.5</v>
      </c>
      <c r="G10" s="285">
        <v>42.6</v>
      </c>
      <c r="H10" s="285">
        <v>43.8</v>
      </c>
      <c r="I10" s="285">
        <v>43.2</v>
      </c>
      <c r="J10" s="285">
        <v>41.4</v>
      </c>
      <c r="K10" s="285">
        <v>38.700000000000003</v>
      </c>
      <c r="L10" s="285">
        <v>37.700000000000003</v>
      </c>
      <c r="M10" s="285">
        <v>36.9</v>
      </c>
      <c r="N10" s="285">
        <v>37.1</v>
      </c>
      <c r="O10" s="285">
        <v>37.700000000000003</v>
      </c>
      <c r="P10" s="285">
        <v>37.9</v>
      </c>
      <c r="Q10" s="285">
        <v>38</v>
      </c>
      <c r="R10" s="285">
        <v>37.9</v>
      </c>
      <c r="S10" s="285">
        <v>37.799999999999997</v>
      </c>
      <c r="T10" s="285">
        <v>37.4</v>
      </c>
      <c r="U10" s="285">
        <v>37.9</v>
      </c>
      <c r="V10" s="285">
        <v>38.700000000000003</v>
      </c>
      <c r="W10" s="285">
        <v>39.700000000000003</v>
      </c>
      <c r="X10" s="285">
        <v>41.1</v>
      </c>
      <c r="Y10" s="285">
        <v>42.2</v>
      </c>
      <c r="Z10" s="285">
        <v>43.3</v>
      </c>
      <c r="AA10" s="285">
        <v>45.7</v>
      </c>
      <c r="AB10" s="285">
        <v>46.3</v>
      </c>
      <c r="AC10" s="285">
        <v>46.7</v>
      </c>
      <c r="AD10" s="285">
        <v>48.2</v>
      </c>
      <c r="AE10" s="274">
        <v>50.8</v>
      </c>
      <c r="AF10" s="274">
        <v>51.7</v>
      </c>
      <c r="AG10" s="274">
        <v>52.3</v>
      </c>
      <c r="AH10" s="274">
        <v>52.4</v>
      </c>
      <c r="AI10" s="274">
        <v>52.3</v>
      </c>
      <c r="AJ10" s="274">
        <v>52.1</v>
      </c>
      <c r="AK10" s="274">
        <v>52.9</v>
      </c>
      <c r="AL10" s="274">
        <v>53.6</v>
      </c>
      <c r="AM10" s="274">
        <v>54.5</v>
      </c>
      <c r="AN10" s="274">
        <v>56.9</v>
      </c>
      <c r="AO10" s="274">
        <v>58</v>
      </c>
      <c r="AP10" s="274">
        <v>60</v>
      </c>
      <c r="AQ10" s="274">
        <v>61.1</v>
      </c>
      <c r="AR10" s="285">
        <v>62.274999999999999</v>
      </c>
      <c r="AS10" s="285"/>
      <c r="AT10" s="285"/>
      <c r="AU10" s="285"/>
      <c r="AV10" s="285"/>
      <c r="AW10" s="285"/>
      <c r="AX10" s="285"/>
      <c r="AY10" s="285"/>
      <c r="AZ10" s="285"/>
      <c r="BA10" s="285"/>
      <c r="BB10" s="285"/>
      <c r="BC10" s="285"/>
      <c r="BD10" s="285"/>
      <c r="BE10" s="285"/>
      <c r="BF10" s="285"/>
      <c r="BG10" s="285"/>
      <c r="BH10" s="285"/>
      <c r="BI10" s="285"/>
      <c r="BJ10" s="285"/>
      <c r="BK10" s="285"/>
      <c r="BL10" s="285"/>
      <c r="BM10" s="285"/>
      <c r="BN10" s="285"/>
      <c r="BO10" s="285"/>
      <c r="BP10" s="285"/>
      <c r="BQ10" s="285"/>
      <c r="BR10" s="285"/>
      <c r="BS10" s="285"/>
      <c r="BT10" s="285"/>
      <c r="BU10" s="285"/>
      <c r="BV10" s="285"/>
      <c r="BW10" s="285"/>
      <c r="BX10" s="285"/>
      <c r="BY10" s="285"/>
      <c r="BZ10" s="285"/>
      <c r="CA10" s="285"/>
      <c r="CB10" s="285"/>
      <c r="CC10" s="285"/>
      <c r="CD10" s="285"/>
      <c r="CE10" s="285"/>
      <c r="CF10" s="285"/>
      <c r="CG10" s="285"/>
      <c r="CH10" s="285"/>
      <c r="CI10" s="285"/>
      <c r="CJ10" s="285"/>
      <c r="CK10" s="285"/>
      <c r="CL10" s="285"/>
      <c r="CM10" s="285"/>
      <c r="CN10" s="285"/>
      <c r="CO10" s="285"/>
      <c r="CP10" s="285"/>
      <c r="CQ10" s="285"/>
      <c r="CR10" s="285"/>
      <c r="CS10" s="285"/>
      <c r="CT10" s="286"/>
    </row>
    <row r="11" spans="1:98" s="281" customFormat="1">
      <c r="B11" s="272" t="s">
        <v>214</v>
      </c>
      <c r="C11" s="284">
        <v>40.791583738027882</v>
      </c>
      <c r="D11" s="285">
        <v>41.205095837346988</v>
      </c>
      <c r="E11" s="285">
        <v>41.63099999196514</v>
      </c>
      <c r="F11" s="285">
        <v>42.36835356705614</v>
      </c>
      <c r="G11" s="285">
        <v>43.111259987815693</v>
      </c>
      <c r="H11" s="285">
        <v>43.006654523936625</v>
      </c>
      <c r="I11" s="285">
        <v>41.66085846844657</v>
      </c>
      <c r="J11" s="285">
        <v>40.599830607033518</v>
      </c>
      <c r="K11" s="285">
        <v>39.257673495128209</v>
      </c>
      <c r="L11" s="285">
        <v>38.07128888689541</v>
      </c>
      <c r="M11" s="285">
        <v>37.424241864107643</v>
      </c>
      <c r="N11" s="285">
        <v>37.626897513425241</v>
      </c>
      <c r="O11" s="285">
        <v>37.739987146360122</v>
      </c>
      <c r="P11" s="285">
        <v>37.877725452815355</v>
      </c>
      <c r="Q11" s="285">
        <v>38.003773682116432</v>
      </c>
      <c r="R11" s="285">
        <v>38.170100124044069</v>
      </c>
      <c r="S11" s="285">
        <v>37.835496011766551</v>
      </c>
      <c r="T11" s="285">
        <v>37.736752613737174</v>
      </c>
      <c r="U11" s="285">
        <v>38.175976851115976</v>
      </c>
      <c r="V11" s="285">
        <v>38.931877420090274</v>
      </c>
      <c r="W11" s="285">
        <v>39.435380799938152</v>
      </c>
      <c r="X11" s="285">
        <v>40.204564185040176</v>
      </c>
      <c r="Y11" s="285">
        <v>41.86646884135898</v>
      </c>
      <c r="Z11" s="285">
        <v>43.377774046845943</v>
      </c>
      <c r="AA11" s="285">
        <v>44.733533211923678</v>
      </c>
      <c r="AB11" s="285">
        <v>46.056452535518019</v>
      </c>
      <c r="AC11" s="285">
        <v>47.822360694300912</v>
      </c>
      <c r="AD11" s="285">
        <v>49.047999257271776</v>
      </c>
      <c r="AE11" s="274">
        <v>50.195371013833892</v>
      </c>
      <c r="AF11" s="274">
        <v>51.232076530460176</v>
      </c>
      <c r="AG11" s="274">
        <v>51.993932479350313</v>
      </c>
      <c r="AH11" s="274">
        <v>52.200910259885902</v>
      </c>
      <c r="AI11" s="274">
        <v>52.180088528929893</v>
      </c>
      <c r="AJ11" s="274">
        <v>52.290279368485727</v>
      </c>
      <c r="AK11" s="274">
        <v>52.774901245323967</v>
      </c>
      <c r="AL11" s="274">
        <v>53.500751916854483</v>
      </c>
      <c r="AM11" s="274">
        <v>54.673127667953189</v>
      </c>
      <c r="AN11" s="274">
        <v>56.311442784769781</v>
      </c>
      <c r="AO11" s="274">
        <v>57.987427426691028</v>
      </c>
      <c r="AP11" s="274">
        <v>59.913564407540399</v>
      </c>
      <c r="AQ11" s="274">
        <v>61.554767919025601</v>
      </c>
      <c r="AR11" s="285">
        <v>62.797283029479303</v>
      </c>
      <c r="AS11" s="285">
        <v>63.783461367520424</v>
      </c>
      <c r="AT11" s="285">
        <v>64.482149285886621</v>
      </c>
      <c r="AU11" s="285">
        <v>64.993550593509511</v>
      </c>
      <c r="AV11" s="285">
        <v>65.424221486307445</v>
      </c>
      <c r="AW11" s="285">
        <v>65.815623107174005</v>
      </c>
      <c r="AX11" s="285">
        <v>66.266581035864775</v>
      </c>
      <c r="AY11" s="285">
        <v>66.651342598332263</v>
      </c>
      <c r="AZ11" s="285">
        <v>66.96995709608629</v>
      </c>
      <c r="BA11" s="285">
        <v>67.25864895077008</v>
      </c>
      <c r="BB11" s="285">
        <v>67.484028706336403</v>
      </c>
      <c r="BC11" s="285">
        <v>67.689154825510087</v>
      </c>
      <c r="BD11" s="285">
        <v>67.84122162459451</v>
      </c>
      <c r="BE11" s="285">
        <v>68.07053719542607</v>
      </c>
      <c r="BF11" s="285">
        <v>68.527015261296512</v>
      </c>
      <c r="BG11" s="285">
        <v>69.063245502227602</v>
      </c>
      <c r="BH11" s="285">
        <v>69.547325344309783</v>
      </c>
      <c r="BI11" s="285">
        <v>69.958270616074913</v>
      </c>
      <c r="BJ11" s="285">
        <v>70.380984318104012</v>
      </c>
      <c r="BK11" s="285">
        <v>70.614426581646114</v>
      </c>
      <c r="BL11" s="285">
        <v>70.884302881328239</v>
      </c>
      <c r="BM11" s="285">
        <v>71.214145373528183</v>
      </c>
      <c r="BN11" s="285">
        <v>71.591461932689171</v>
      </c>
      <c r="BO11" s="285">
        <v>72.248897747342539</v>
      </c>
      <c r="BP11" s="285">
        <v>72.805897147904673</v>
      </c>
      <c r="BQ11" s="285">
        <v>73.098997891088345</v>
      </c>
      <c r="BR11" s="285">
        <v>73.288841893822351</v>
      </c>
      <c r="BS11" s="285">
        <v>73.283296527717141</v>
      </c>
      <c r="BT11" s="285">
        <v>73.281521869769065</v>
      </c>
      <c r="BU11" s="285">
        <v>73.31205595661352</v>
      </c>
      <c r="BV11" s="285">
        <v>73.355421380255748</v>
      </c>
      <c r="BW11" s="285">
        <v>73.401234133245794</v>
      </c>
      <c r="BX11" s="285">
        <v>73.444326148684496</v>
      </c>
      <c r="BY11" s="285">
        <v>73.497503018301657</v>
      </c>
      <c r="BZ11" s="285">
        <v>73.592830912208271</v>
      </c>
      <c r="CA11" s="285">
        <v>73.706232034867313</v>
      </c>
      <c r="CB11" s="285">
        <v>73.83667064303782</v>
      </c>
      <c r="CC11" s="285">
        <v>73.968310702981327</v>
      </c>
      <c r="CD11" s="285">
        <v>74.075737329211776</v>
      </c>
      <c r="CE11" s="285">
        <v>74.153230584258438</v>
      </c>
      <c r="CF11" s="285">
        <v>74.281327005350022</v>
      </c>
      <c r="CG11" s="285">
        <v>74.41050124016877</v>
      </c>
      <c r="CH11" s="285">
        <v>74.441141914340221</v>
      </c>
      <c r="CI11" s="285">
        <v>74.419549013816379</v>
      </c>
      <c r="CJ11" s="285">
        <v>74.381046664276738</v>
      </c>
      <c r="CK11" s="285">
        <v>74.330945089867285</v>
      </c>
      <c r="CL11" s="285">
        <v>74.28119681539016</v>
      </c>
      <c r="CM11" s="285">
        <v>74.279400221134111</v>
      </c>
      <c r="CN11" s="285">
        <v>74.297337085006276</v>
      </c>
      <c r="CO11" s="285">
        <v>74.32962614177967</v>
      </c>
      <c r="CP11" s="285">
        <v>74.34112689957216</v>
      </c>
      <c r="CQ11" s="285">
        <v>74.3698129455817</v>
      </c>
      <c r="CR11" s="285">
        <v>74.383975169222239</v>
      </c>
      <c r="CS11" s="285">
        <v>74.384696661158827</v>
      </c>
      <c r="CT11" s="286">
        <v>74.388046063617537</v>
      </c>
    </row>
    <row r="12" spans="1:98" s="281" customFormat="1">
      <c r="B12" s="272" t="s">
        <v>215</v>
      </c>
      <c r="C12" s="284">
        <v>76.5</v>
      </c>
      <c r="D12" s="285">
        <v>76.2</v>
      </c>
      <c r="E12" s="285">
        <v>76.599999999999994</v>
      </c>
      <c r="F12" s="285">
        <v>75.8</v>
      </c>
      <c r="G12" s="285">
        <v>76.599999999999994</v>
      </c>
      <c r="H12" s="285">
        <v>76.3</v>
      </c>
      <c r="I12" s="285">
        <v>73.2</v>
      </c>
      <c r="J12" s="285">
        <v>69.2</v>
      </c>
      <c r="K12" s="285">
        <v>64.900000000000006</v>
      </c>
      <c r="L12" s="285">
        <v>61.8</v>
      </c>
      <c r="M12" s="285">
        <v>60.8</v>
      </c>
      <c r="N12" s="285">
        <v>60.3</v>
      </c>
      <c r="O12" s="285">
        <v>58.5</v>
      </c>
      <c r="P12" s="285">
        <v>58.3</v>
      </c>
      <c r="Q12" s="285">
        <v>57.7</v>
      </c>
      <c r="R12" s="285">
        <v>56.9</v>
      </c>
      <c r="S12" s="285">
        <v>55.4</v>
      </c>
      <c r="T12" s="285">
        <v>55</v>
      </c>
      <c r="U12" s="285">
        <v>54.7</v>
      </c>
      <c r="V12" s="285">
        <v>54.3</v>
      </c>
      <c r="W12" s="285">
        <v>54.1</v>
      </c>
      <c r="X12" s="285">
        <v>55.8</v>
      </c>
      <c r="Y12" s="285">
        <v>56.7</v>
      </c>
      <c r="Z12" s="285">
        <v>57.4</v>
      </c>
      <c r="AA12" s="285">
        <v>58.5</v>
      </c>
      <c r="AB12" s="285">
        <v>59</v>
      </c>
      <c r="AC12" s="285">
        <v>59.8</v>
      </c>
      <c r="AD12" s="285">
        <v>61.2</v>
      </c>
      <c r="AE12" s="274">
        <v>61.9</v>
      </c>
      <c r="AF12" s="274">
        <v>61.7</v>
      </c>
      <c r="AG12" s="274">
        <v>61.2</v>
      </c>
      <c r="AH12" s="274">
        <v>60.2</v>
      </c>
      <c r="AI12" s="274">
        <v>59.7</v>
      </c>
      <c r="AJ12" s="274">
        <v>59.4</v>
      </c>
      <c r="AK12" s="274">
        <v>60.3</v>
      </c>
      <c r="AL12" s="274">
        <v>60.9</v>
      </c>
      <c r="AM12" s="274">
        <v>61.8</v>
      </c>
      <c r="AN12" s="274">
        <v>64.599999999999994</v>
      </c>
      <c r="AO12" s="274">
        <v>65.7</v>
      </c>
      <c r="AP12" s="274">
        <v>66.3</v>
      </c>
      <c r="AQ12" s="274">
        <v>67.5</v>
      </c>
      <c r="AR12" s="285">
        <v>68</v>
      </c>
      <c r="AS12" s="285"/>
      <c r="AT12" s="285"/>
      <c r="AU12" s="285"/>
      <c r="AV12" s="285"/>
      <c r="AW12" s="285"/>
      <c r="AX12" s="285"/>
      <c r="AY12" s="285"/>
      <c r="AZ12" s="285"/>
      <c r="BA12" s="285"/>
      <c r="BB12" s="285"/>
      <c r="BC12" s="285"/>
      <c r="BD12" s="285"/>
      <c r="BE12" s="285"/>
      <c r="BF12" s="285"/>
      <c r="BG12" s="285"/>
      <c r="BH12" s="285"/>
      <c r="BI12" s="285"/>
      <c r="BJ12" s="285"/>
      <c r="BK12" s="285"/>
      <c r="BL12" s="285"/>
      <c r="BM12" s="285"/>
      <c r="BN12" s="285"/>
      <c r="BO12" s="285"/>
      <c r="BP12" s="285"/>
      <c r="BQ12" s="285"/>
      <c r="BR12" s="285"/>
      <c r="BS12" s="285"/>
      <c r="BT12" s="285"/>
      <c r="BU12" s="285"/>
      <c r="BV12" s="285"/>
      <c r="BW12" s="285"/>
      <c r="BX12" s="285"/>
      <c r="BY12" s="285"/>
      <c r="BZ12" s="285"/>
      <c r="CA12" s="285"/>
      <c r="CB12" s="285"/>
      <c r="CC12" s="285"/>
      <c r="CD12" s="285"/>
      <c r="CE12" s="285"/>
      <c r="CF12" s="285"/>
      <c r="CG12" s="285"/>
      <c r="CH12" s="285"/>
      <c r="CI12" s="285"/>
      <c r="CJ12" s="285"/>
      <c r="CK12" s="285"/>
      <c r="CL12" s="285"/>
      <c r="CM12" s="285"/>
      <c r="CN12" s="285"/>
      <c r="CO12" s="285"/>
      <c r="CP12" s="285"/>
      <c r="CQ12" s="285"/>
      <c r="CR12" s="285"/>
      <c r="CS12" s="285"/>
      <c r="CT12" s="286"/>
    </row>
    <row r="13" spans="1:98" s="281" customFormat="1" ht="15.75" thickBot="1">
      <c r="B13" s="277" t="s">
        <v>216</v>
      </c>
      <c r="C13" s="287">
        <v>75.191473009664804</v>
      </c>
      <c r="D13" s="288">
        <v>75.623098795589215</v>
      </c>
      <c r="E13" s="288">
        <v>76.249364960052333</v>
      </c>
      <c r="F13" s="288">
        <v>76.383671059599138</v>
      </c>
      <c r="G13" s="288">
        <v>76.713245549664407</v>
      </c>
      <c r="H13" s="288">
        <v>75.593327159052194</v>
      </c>
      <c r="I13" s="288">
        <v>72.267352392576839</v>
      </c>
      <c r="J13" s="288">
        <v>68.864067290289398</v>
      </c>
      <c r="K13" s="288">
        <v>65.664981325849325</v>
      </c>
      <c r="L13" s="288">
        <v>62.979452983635994</v>
      </c>
      <c r="M13" s="288">
        <v>60.962788699795382</v>
      </c>
      <c r="N13" s="288">
        <v>60.148807900854898</v>
      </c>
      <c r="O13" s="288">
        <v>59.115617367779521</v>
      </c>
      <c r="P13" s="288">
        <v>58.249086790520707</v>
      </c>
      <c r="Q13" s="288">
        <v>57.325032777329881</v>
      </c>
      <c r="R13" s="288">
        <v>56.859930251455054</v>
      </c>
      <c r="S13" s="288">
        <v>55.959310113693952</v>
      </c>
      <c r="T13" s="288">
        <v>54.97567723950656</v>
      </c>
      <c r="U13" s="288">
        <v>54.468191014542306</v>
      </c>
      <c r="V13" s="288">
        <v>54.352300605441144</v>
      </c>
      <c r="W13" s="288">
        <v>54.623252451232872</v>
      </c>
      <c r="X13" s="288">
        <v>55.327930019477449</v>
      </c>
      <c r="Y13" s="288">
        <v>56.349096541279629</v>
      </c>
      <c r="Z13" s="288">
        <v>57.381720559949819</v>
      </c>
      <c r="AA13" s="288">
        <v>58.278365744128038</v>
      </c>
      <c r="AB13" s="288">
        <v>59.403355412882718</v>
      </c>
      <c r="AC13" s="288">
        <v>60.50550488780555</v>
      </c>
      <c r="AD13" s="288">
        <v>61.09339620516522</v>
      </c>
      <c r="AE13" s="279">
        <v>61.449885054476503</v>
      </c>
      <c r="AF13" s="279">
        <v>61.508456561084472</v>
      </c>
      <c r="AG13" s="279">
        <v>61.310870728344987</v>
      </c>
      <c r="AH13" s="279">
        <v>60.620456167430135</v>
      </c>
      <c r="AI13" s="279">
        <v>60.006880656212601</v>
      </c>
      <c r="AJ13" s="279">
        <v>59.802125015118371</v>
      </c>
      <c r="AK13" s="279">
        <v>60.126954938816887</v>
      </c>
      <c r="AL13" s="279">
        <v>60.870926982051969</v>
      </c>
      <c r="AM13" s="279">
        <v>62.138011345013759</v>
      </c>
      <c r="AN13" s="279">
        <v>63.465379811996016</v>
      </c>
      <c r="AO13" s="279">
        <v>64.993349610899287</v>
      </c>
      <c r="AP13" s="279">
        <v>66.251594329406331</v>
      </c>
      <c r="AQ13" s="279">
        <v>67.328081466158352</v>
      </c>
      <c r="AR13" s="288">
        <v>68.221459476727617</v>
      </c>
      <c r="AS13" s="288">
        <v>69.015310741711957</v>
      </c>
      <c r="AT13" s="288">
        <v>69.741783443263287</v>
      </c>
      <c r="AU13" s="288">
        <v>70.33986569553754</v>
      </c>
      <c r="AV13" s="288">
        <v>70.688983882442287</v>
      </c>
      <c r="AW13" s="288">
        <v>70.960648165272829</v>
      </c>
      <c r="AX13" s="288">
        <v>71.094959107967341</v>
      </c>
      <c r="AY13" s="288">
        <v>71.202016326824037</v>
      </c>
      <c r="AZ13" s="288">
        <v>71.476844669440425</v>
      </c>
      <c r="BA13" s="288">
        <v>71.799441037314665</v>
      </c>
      <c r="BB13" s="288">
        <v>72.269453253069116</v>
      </c>
      <c r="BC13" s="288">
        <v>72.819684457925121</v>
      </c>
      <c r="BD13" s="288">
        <v>73.390332042139477</v>
      </c>
      <c r="BE13" s="288">
        <v>73.986023580099314</v>
      </c>
      <c r="BF13" s="288">
        <v>74.534627314930006</v>
      </c>
      <c r="BG13" s="288">
        <v>75.030700575545595</v>
      </c>
      <c r="BH13" s="288">
        <v>75.452395607490672</v>
      </c>
      <c r="BI13" s="288">
        <v>75.833394719504952</v>
      </c>
      <c r="BJ13" s="288">
        <v>76.252293288127731</v>
      </c>
      <c r="BK13" s="288">
        <v>76.85298785196494</v>
      </c>
      <c r="BL13" s="288">
        <v>77.478281964245397</v>
      </c>
      <c r="BM13" s="288">
        <v>78.025767674505431</v>
      </c>
      <c r="BN13" s="288">
        <v>78.486996610527754</v>
      </c>
      <c r="BO13" s="288">
        <v>78.685443248816952</v>
      </c>
      <c r="BP13" s="288">
        <v>78.702240137406335</v>
      </c>
      <c r="BQ13" s="288">
        <v>78.631735888742412</v>
      </c>
      <c r="BR13" s="288">
        <v>78.556062629849137</v>
      </c>
      <c r="BS13" s="288">
        <v>78.483487875047317</v>
      </c>
      <c r="BT13" s="288">
        <v>78.411114149051443</v>
      </c>
      <c r="BU13" s="288">
        <v>78.367064846596392</v>
      </c>
      <c r="BV13" s="288">
        <v>78.500920858074039</v>
      </c>
      <c r="BW13" s="288">
        <v>78.656782494236722</v>
      </c>
      <c r="BX13" s="288">
        <v>78.797510245298298</v>
      </c>
      <c r="BY13" s="288">
        <v>78.918201675268108</v>
      </c>
      <c r="BZ13" s="288">
        <v>78.97853854939693</v>
      </c>
      <c r="CA13" s="288">
        <v>79.044694806855119</v>
      </c>
      <c r="CB13" s="288">
        <v>79.105649459002819</v>
      </c>
      <c r="CC13" s="288">
        <v>79.172648595548239</v>
      </c>
      <c r="CD13" s="288">
        <v>79.241355463533594</v>
      </c>
      <c r="CE13" s="288">
        <v>79.284150824139772</v>
      </c>
      <c r="CF13" s="288">
        <v>79.310142364996892</v>
      </c>
      <c r="CG13" s="288">
        <v>79.336150017209079</v>
      </c>
      <c r="CH13" s="288">
        <v>79.393148899585455</v>
      </c>
      <c r="CI13" s="288">
        <v>79.58895302736876</v>
      </c>
      <c r="CJ13" s="288">
        <v>79.807342776467507</v>
      </c>
      <c r="CK13" s="288">
        <v>79.799098008149016</v>
      </c>
      <c r="CL13" s="288">
        <v>79.758814127257196</v>
      </c>
      <c r="CM13" s="288">
        <v>79.716056414788738</v>
      </c>
      <c r="CN13" s="288">
        <v>79.71843135293939</v>
      </c>
      <c r="CO13" s="288">
        <v>79.693965807463641</v>
      </c>
      <c r="CP13" s="288">
        <v>79.654565615529776</v>
      </c>
      <c r="CQ13" s="288">
        <v>79.614568534844238</v>
      </c>
      <c r="CR13" s="288">
        <v>79.575281036483659</v>
      </c>
      <c r="CS13" s="288">
        <v>79.531211574832639</v>
      </c>
      <c r="CT13" s="289">
        <v>79.494748217095619</v>
      </c>
    </row>
    <row r="14" spans="1:98">
      <c r="BP14" s="281"/>
      <c r="CT14" s="281"/>
    </row>
    <row r="15" spans="1:98">
      <c r="B15" s="290"/>
      <c r="AR15" s="301"/>
      <c r="BP15" s="281"/>
      <c r="CT15" s="281"/>
    </row>
    <row r="16" spans="1:98">
      <c r="W16" s="6"/>
      <c r="X16" s="22"/>
      <c r="Y16" s="22"/>
      <c r="Z16" s="22"/>
      <c r="AA16" s="6"/>
      <c r="AB16" s="22"/>
      <c r="AC16" s="22"/>
      <c r="AE16" s="22"/>
      <c r="AF16" s="291"/>
      <c r="AG16" s="292"/>
      <c r="AH16" s="292"/>
      <c r="AI16" s="22"/>
      <c r="AJ16" s="22"/>
      <c r="AK16" s="22"/>
      <c r="AR16" s="281"/>
      <c r="BP16" s="281"/>
      <c r="CT16" s="281"/>
    </row>
    <row r="17" spans="1:44">
      <c r="W17" s="293"/>
      <c r="X17" s="22"/>
      <c r="Y17" s="22"/>
      <c r="Z17" s="22"/>
      <c r="AA17" s="22"/>
      <c r="AB17" s="22"/>
      <c r="AC17" s="22"/>
      <c r="AE17" s="22"/>
      <c r="AF17" s="291"/>
      <c r="AG17" s="291"/>
      <c r="AH17" s="294"/>
      <c r="AI17" s="22"/>
      <c r="AJ17" s="22"/>
      <c r="AK17" s="22"/>
      <c r="AR17" s="281"/>
    </row>
    <row r="18" spans="1:44">
      <c r="W18" s="11"/>
      <c r="X18" s="22"/>
      <c r="Y18" s="22"/>
      <c r="Z18" s="22"/>
      <c r="AA18" s="294"/>
      <c r="AB18" s="22"/>
      <c r="AC18" s="22"/>
      <c r="AE18" s="22"/>
      <c r="AF18" s="291"/>
      <c r="AG18" s="295"/>
      <c r="AH18" s="294"/>
      <c r="AI18" s="22"/>
      <c r="AJ18" s="22"/>
      <c r="AK18" s="22"/>
    </row>
    <row r="19" spans="1:44">
      <c r="W19" s="11"/>
      <c r="X19" s="22"/>
      <c r="Y19" s="22"/>
      <c r="Z19" s="22"/>
      <c r="AA19" s="294"/>
      <c r="AB19" s="22"/>
      <c r="AC19" s="22"/>
      <c r="AE19" s="22"/>
      <c r="AF19" s="291"/>
      <c r="AG19" s="295"/>
      <c r="AH19" s="294"/>
      <c r="AI19" s="22"/>
      <c r="AJ19" s="22"/>
      <c r="AK19" s="22"/>
    </row>
    <row r="20" spans="1:44">
      <c r="W20" s="11"/>
      <c r="X20" s="22"/>
      <c r="Y20" s="22"/>
      <c r="Z20" s="22"/>
      <c r="AA20" s="294"/>
      <c r="AB20" s="22"/>
      <c r="AC20" s="22"/>
      <c r="AE20" s="22"/>
      <c r="AF20" s="296"/>
      <c r="AG20" s="297"/>
      <c r="AH20" s="294"/>
      <c r="AI20" s="22"/>
      <c r="AJ20" s="22"/>
      <c r="AK20" s="22"/>
    </row>
    <row r="21" spans="1:44" ht="15.75">
      <c r="A21" s="544" t="s">
        <v>206</v>
      </c>
      <c r="B21" s="544"/>
      <c r="C21" s="544"/>
      <c r="D21" s="544"/>
      <c r="E21" s="544"/>
      <c r="F21" s="544"/>
      <c r="G21" s="544"/>
      <c r="W21" s="11"/>
      <c r="X21" s="22"/>
      <c r="Y21" s="22"/>
      <c r="Z21" s="22"/>
      <c r="AA21" s="294"/>
      <c r="AB21" s="22"/>
      <c r="AC21" s="22"/>
      <c r="AE21" s="22"/>
      <c r="AF21" s="291"/>
      <c r="AG21" s="291"/>
      <c r="AH21" s="294"/>
      <c r="AI21" s="22"/>
      <c r="AJ21" s="22"/>
      <c r="AK21" s="22"/>
    </row>
    <row r="22" spans="1:44">
      <c r="A22" s="199"/>
      <c r="B22" s="22"/>
      <c r="W22" s="11"/>
      <c r="X22" s="22"/>
      <c r="Y22" s="22"/>
      <c r="Z22" s="22"/>
      <c r="AA22" s="294"/>
      <c r="AB22" s="22"/>
      <c r="AC22" s="22"/>
      <c r="AE22" s="22"/>
      <c r="AF22" s="292"/>
      <c r="AG22" s="295"/>
      <c r="AH22" s="294"/>
      <c r="AI22" s="22"/>
      <c r="AJ22" s="22"/>
      <c r="AK22" s="22"/>
    </row>
    <row r="23" spans="1:44">
      <c r="A23" s="199"/>
      <c r="B23" s="22"/>
      <c r="W23" s="11"/>
      <c r="X23" s="22"/>
      <c r="Y23" s="22"/>
      <c r="Z23" s="22"/>
      <c r="AA23" s="294"/>
      <c r="AB23" s="294"/>
      <c r="AC23" s="22"/>
      <c r="AE23" s="22"/>
      <c r="AF23" s="292"/>
      <c r="AG23" s="295"/>
      <c r="AH23" s="294"/>
      <c r="AI23" s="22"/>
      <c r="AJ23" s="22"/>
      <c r="AK23" s="22"/>
    </row>
    <row r="24" spans="1:44">
      <c r="A24" s="199"/>
      <c r="B24" s="22"/>
      <c r="W24" s="22"/>
      <c r="X24" s="22"/>
      <c r="Y24" s="22"/>
      <c r="Z24" s="22"/>
      <c r="AA24" s="22"/>
      <c r="AB24" s="22"/>
      <c r="AC24" s="22"/>
      <c r="AE24" s="22"/>
      <c r="AF24" s="292"/>
      <c r="AG24" s="295"/>
      <c r="AH24" s="294"/>
      <c r="AI24" s="22"/>
      <c r="AJ24" s="22"/>
      <c r="AK24" s="22"/>
    </row>
    <row r="25" spans="1:44">
      <c r="AE25" s="22"/>
      <c r="AF25" s="298"/>
      <c r="AG25" s="297"/>
      <c r="AH25" s="294"/>
      <c r="AI25" s="22"/>
      <c r="AJ25" s="22"/>
      <c r="AK25" s="22"/>
    </row>
    <row r="26" spans="1:44">
      <c r="AE26" s="22"/>
      <c r="AF26" s="291"/>
      <c r="AG26" s="291"/>
      <c r="AH26" s="294"/>
      <c r="AI26" s="22"/>
      <c r="AJ26" s="22"/>
      <c r="AK26" s="22"/>
    </row>
    <row r="27" spans="1:44">
      <c r="AE27" s="22"/>
      <c r="AF27" s="292"/>
      <c r="AG27" s="292"/>
      <c r="AH27" s="294"/>
      <c r="AI27" s="22"/>
      <c r="AJ27" s="22"/>
      <c r="AK27" s="22"/>
    </row>
    <row r="28" spans="1:44">
      <c r="AE28" s="22"/>
      <c r="AF28" s="292"/>
      <c r="AG28" s="292"/>
      <c r="AH28" s="294"/>
      <c r="AI28" s="22"/>
      <c r="AJ28" s="22"/>
      <c r="AK28" s="22"/>
    </row>
    <row r="29" spans="1:44">
      <c r="AE29" s="22"/>
      <c r="AF29" s="292"/>
      <c r="AG29" s="292"/>
      <c r="AH29" s="294"/>
      <c r="AI29" s="22"/>
      <c r="AJ29" s="22"/>
      <c r="AK29" s="22"/>
    </row>
    <row r="30" spans="1:44">
      <c r="AE30" s="22"/>
      <c r="AF30" s="298"/>
      <c r="AG30" s="297"/>
      <c r="AH30" s="294"/>
      <c r="AI30" s="22"/>
      <c r="AJ30" s="22"/>
      <c r="AK30" s="22"/>
    </row>
    <row r="31" spans="1:44">
      <c r="AE31" s="22"/>
      <c r="AF31" s="291"/>
      <c r="AG31" s="299"/>
      <c r="AH31" s="294"/>
      <c r="AI31" s="22"/>
      <c r="AJ31" s="22"/>
      <c r="AK31" s="22"/>
    </row>
    <row r="32" spans="1:44">
      <c r="AE32" s="22"/>
      <c r="AF32" s="292"/>
      <c r="AG32" s="300"/>
      <c r="AH32" s="294"/>
      <c r="AI32" s="22"/>
      <c r="AJ32" s="22"/>
      <c r="AK32" s="22"/>
    </row>
    <row r="33" spans="1:37">
      <c r="AE33" s="22"/>
      <c r="AF33" s="292"/>
      <c r="AG33" s="292"/>
      <c r="AH33" s="294"/>
      <c r="AI33" s="22"/>
      <c r="AJ33" s="22"/>
      <c r="AK33" s="22"/>
    </row>
    <row r="34" spans="1:37" ht="15.75">
      <c r="A34" s="544" t="s">
        <v>210</v>
      </c>
      <c r="B34" s="544"/>
      <c r="C34" s="544"/>
      <c r="D34" s="544"/>
      <c r="E34" s="544"/>
      <c r="F34" s="544"/>
      <c r="G34" s="544"/>
      <c r="AE34" s="22"/>
      <c r="AF34" s="292"/>
      <c r="AG34" s="292"/>
      <c r="AH34" s="294"/>
      <c r="AI34" s="22"/>
      <c r="AJ34" s="22"/>
      <c r="AK34" s="22"/>
    </row>
    <row r="35" spans="1:37">
      <c r="AE35" s="22"/>
      <c r="AF35" s="298"/>
      <c r="AG35" s="297"/>
      <c r="AH35" s="294"/>
      <c r="AI35" s="22"/>
      <c r="AJ35" s="22"/>
      <c r="AK35" s="22"/>
    </row>
    <row r="36" spans="1:37">
      <c r="AE36" s="22"/>
      <c r="AF36" s="291"/>
      <c r="AG36" s="291"/>
      <c r="AH36" s="294"/>
      <c r="AI36" s="22"/>
      <c r="AJ36" s="22"/>
      <c r="AK36" s="22"/>
    </row>
    <row r="37" spans="1:37">
      <c r="AE37" s="22"/>
      <c r="AF37" s="292"/>
      <c r="AG37" s="292"/>
      <c r="AH37" s="294"/>
      <c r="AI37" s="22"/>
      <c r="AJ37" s="22"/>
      <c r="AK37" s="22"/>
    </row>
    <row r="38" spans="1:37">
      <c r="AE38" s="22"/>
      <c r="AF38" s="292"/>
      <c r="AG38" s="292"/>
      <c r="AH38" s="294"/>
      <c r="AI38" s="22"/>
      <c r="AJ38" s="22"/>
      <c r="AK38" s="22"/>
    </row>
    <row r="39" spans="1:37">
      <c r="AE39" s="22"/>
      <c r="AF39" s="292"/>
      <c r="AG39" s="292"/>
      <c r="AH39" s="294"/>
      <c r="AI39" s="22"/>
      <c r="AJ39" s="22"/>
      <c r="AK39" s="22"/>
    </row>
    <row r="40" spans="1:37">
      <c r="AE40" s="22"/>
      <c r="AF40" s="298"/>
      <c r="AG40" s="297"/>
      <c r="AH40" s="294"/>
      <c r="AI40" s="22"/>
      <c r="AJ40" s="22"/>
      <c r="AK40" s="22"/>
    </row>
    <row r="41" spans="1:37">
      <c r="AE41" s="22"/>
      <c r="AF41" s="291"/>
      <c r="AG41" s="291"/>
      <c r="AH41" s="294"/>
      <c r="AI41" s="22"/>
      <c r="AJ41" s="22"/>
      <c r="AK41" s="22"/>
    </row>
    <row r="42" spans="1:37">
      <c r="AE42" s="22"/>
      <c r="AF42" s="292"/>
      <c r="AG42" s="292"/>
      <c r="AH42" s="294"/>
      <c r="AI42" s="22"/>
      <c r="AJ42" s="22"/>
      <c r="AK42" s="22"/>
    </row>
    <row r="43" spans="1:37">
      <c r="AE43" s="22"/>
      <c r="AF43" s="292"/>
      <c r="AG43" s="292"/>
      <c r="AH43" s="294"/>
      <c r="AI43" s="22"/>
      <c r="AJ43" s="22"/>
      <c r="AK43" s="22"/>
    </row>
    <row r="44" spans="1:37">
      <c r="AE44" s="22"/>
      <c r="AF44" s="292"/>
      <c r="AG44" s="292"/>
      <c r="AH44" s="294"/>
      <c r="AI44" s="22"/>
      <c r="AJ44" s="22"/>
      <c r="AK44" s="22"/>
    </row>
    <row r="45" spans="1:37">
      <c r="AE45" s="22"/>
      <c r="AF45" s="298"/>
      <c r="AG45" s="297"/>
      <c r="AH45" s="294"/>
      <c r="AI45" s="22"/>
      <c r="AJ45" s="22"/>
      <c r="AK45" s="22"/>
    </row>
  </sheetData>
  <mergeCells count="2">
    <mergeCell ref="A21:G21"/>
    <mergeCell ref="A34:G34"/>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45"/>
  <sheetViews>
    <sheetView workbookViewId="0">
      <selection activeCell="A2" sqref="A2"/>
    </sheetView>
  </sheetViews>
  <sheetFormatPr baseColWidth="10" defaultRowHeight="15"/>
  <cols>
    <col min="1" max="1" width="11.42578125" style="25"/>
    <col min="2" max="2" width="37.5703125" style="25" customWidth="1"/>
    <col min="3" max="98" width="7" style="25" customWidth="1"/>
    <col min="99" max="16384" width="11.42578125" style="25"/>
  </cols>
  <sheetData>
    <row r="1" spans="1:98" ht="15.75">
      <c r="A1" s="29" t="s">
        <v>285</v>
      </c>
      <c r="F1" s="263"/>
      <c r="G1" s="263"/>
      <c r="H1" s="263"/>
      <c r="I1" s="263"/>
      <c r="J1" s="263"/>
    </row>
    <row r="2" spans="1:98" ht="15.75" thickBot="1"/>
    <row r="3" spans="1:98" ht="15.75" thickBot="1">
      <c r="B3" s="264" t="s">
        <v>206</v>
      </c>
      <c r="C3" s="112">
        <v>1975</v>
      </c>
      <c r="D3" s="113">
        <v>1976</v>
      </c>
      <c r="E3" s="113">
        <v>1977</v>
      </c>
      <c r="F3" s="113">
        <v>1978</v>
      </c>
      <c r="G3" s="113">
        <v>1979</v>
      </c>
      <c r="H3" s="113">
        <v>1980</v>
      </c>
      <c r="I3" s="113">
        <v>1981</v>
      </c>
      <c r="J3" s="113">
        <v>1982</v>
      </c>
      <c r="K3" s="113">
        <v>1983</v>
      </c>
      <c r="L3" s="113">
        <v>1984</v>
      </c>
      <c r="M3" s="113">
        <v>1985</v>
      </c>
      <c r="N3" s="113">
        <v>1986</v>
      </c>
      <c r="O3" s="113">
        <v>1987</v>
      </c>
      <c r="P3" s="113">
        <v>1988</v>
      </c>
      <c r="Q3" s="113">
        <v>1989</v>
      </c>
      <c r="R3" s="113">
        <v>1990</v>
      </c>
      <c r="S3" s="113">
        <v>1991</v>
      </c>
      <c r="T3" s="113">
        <v>1992</v>
      </c>
      <c r="U3" s="113">
        <v>1993</v>
      </c>
      <c r="V3" s="113">
        <v>1994</v>
      </c>
      <c r="W3" s="113">
        <v>1995</v>
      </c>
      <c r="X3" s="113">
        <v>1996</v>
      </c>
      <c r="Y3" s="113">
        <v>1997</v>
      </c>
      <c r="Z3" s="113">
        <v>1998</v>
      </c>
      <c r="AA3" s="113">
        <v>1999</v>
      </c>
      <c r="AB3" s="113">
        <v>2000</v>
      </c>
      <c r="AC3" s="113">
        <v>2001</v>
      </c>
      <c r="AD3" s="113">
        <v>2002</v>
      </c>
      <c r="AE3" s="113">
        <v>2003</v>
      </c>
      <c r="AF3" s="113">
        <v>2004</v>
      </c>
      <c r="AG3" s="113">
        <v>2005</v>
      </c>
      <c r="AH3" s="113">
        <v>2006</v>
      </c>
      <c r="AI3" s="265">
        <v>2007</v>
      </c>
      <c r="AJ3" s="265">
        <v>2008</v>
      </c>
      <c r="AK3" s="265">
        <v>2009</v>
      </c>
      <c r="AL3" s="265">
        <v>2010</v>
      </c>
      <c r="AM3" s="265">
        <v>2011</v>
      </c>
      <c r="AN3" s="265">
        <v>2012</v>
      </c>
      <c r="AO3" s="265">
        <v>2013</v>
      </c>
      <c r="AP3" s="265">
        <v>2014</v>
      </c>
      <c r="AQ3" s="265">
        <v>2015</v>
      </c>
      <c r="AR3" s="265">
        <v>2016</v>
      </c>
      <c r="AS3" s="265">
        <v>2017</v>
      </c>
      <c r="AT3" s="265">
        <v>2018</v>
      </c>
      <c r="AU3" s="265">
        <v>2019</v>
      </c>
      <c r="AV3" s="265">
        <v>2020</v>
      </c>
      <c r="AW3" s="265">
        <v>2021</v>
      </c>
      <c r="AX3" s="265">
        <v>2022</v>
      </c>
      <c r="AY3" s="265">
        <v>2023</v>
      </c>
      <c r="AZ3" s="265">
        <v>2024</v>
      </c>
      <c r="BA3" s="265">
        <v>2025</v>
      </c>
      <c r="BB3" s="265">
        <v>2026</v>
      </c>
      <c r="BC3" s="265">
        <v>2027</v>
      </c>
      <c r="BD3" s="265">
        <v>2028</v>
      </c>
      <c r="BE3" s="265">
        <v>2029</v>
      </c>
      <c r="BF3" s="265">
        <v>2030</v>
      </c>
      <c r="BG3" s="265">
        <v>2031</v>
      </c>
      <c r="BH3" s="265">
        <v>2032</v>
      </c>
      <c r="BI3" s="265">
        <v>2033</v>
      </c>
      <c r="BJ3" s="265">
        <v>2034</v>
      </c>
      <c r="BK3" s="265">
        <v>2035</v>
      </c>
      <c r="BL3" s="265">
        <v>2036</v>
      </c>
      <c r="BM3" s="265">
        <v>2037</v>
      </c>
      <c r="BN3" s="265">
        <v>2038</v>
      </c>
      <c r="BO3" s="265">
        <v>2039</v>
      </c>
      <c r="BP3" s="265">
        <v>2040</v>
      </c>
      <c r="BQ3" s="265">
        <v>2041</v>
      </c>
      <c r="BR3" s="265">
        <v>2042</v>
      </c>
      <c r="BS3" s="265">
        <v>2043</v>
      </c>
      <c r="BT3" s="265">
        <v>2044</v>
      </c>
      <c r="BU3" s="265">
        <v>2045</v>
      </c>
      <c r="BV3" s="265">
        <v>2046</v>
      </c>
      <c r="BW3" s="265">
        <v>2047</v>
      </c>
      <c r="BX3" s="265">
        <v>2048</v>
      </c>
      <c r="BY3" s="265">
        <v>2049</v>
      </c>
      <c r="BZ3" s="265">
        <v>2050</v>
      </c>
      <c r="CA3" s="265">
        <v>2051</v>
      </c>
      <c r="CB3" s="265">
        <v>2052</v>
      </c>
      <c r="CC3" s="265">
        <v>2053</v>
      </c>
      <c r="CD3" s="265">
        <v>2054</v>
      </c>
      <c r="CE3" s="265">
        <v>2055</v>
      </c>
      <c r="CF3" s="265">
        <v>2056</v>
      </c>
      <c r="CG3" s="265">
        <v>2057</v>
      </c>
      <c r="CH3" s="265">
        <v>2058</v>
      </c>
      <c r="CI3" s="265">
        <v>2059</v>
      </c>
      <c r="CJ3" s="265">
        <v>2060</v>
      </c>
      <c r="CK3" s="265">
        <v>2061</v>
      </c>
      <c r="CL3" s="265">
        <v>2062</v>
      </c>
      <c r="CM3" s="265">
        <v>2063</v>
      </c>
      <c r="CN3" s="265">
        <v>2064</v>
      </c>
      <c r="CO3" s="265">
        <v>2065</v>
      </c>
      <c r="CP3" s="265">
        <v>2066</v>
      </c>
      <c r="CQ3" s="265">
        <v>2067</v>
      </c>
      <c r="CR3" s="265">
        <v>2068</v>
      </c>
      <c r="CS3" s="265">
        <v>2069</v>
      </c>
      <c r="CT3" s="266">
        <v>2070</v>
      </c>
    </row>
    <row r="4" spans="1:98">
      <c r="B4" s="267" t="s">
        <v>207</v>
      </c>
      <c r="C4" s="268">
        <v>60.1</v>
      </c>
      <c r="D4" s="269">
        <v>59.7</v>
      </c>
      <c r="E4" s="269">
        <v>61</v>
      </c>
      <c r="F4" s="269">
        <v>59.5</v>
      </c>
      <c r="G4" s="269">
        <v>59.4</v>
      </c>
      <c r="H4" s="269">
        <v>58.6</v>
      </c>
      <c r="I4" s="269">
        <v>57.2</v>
      </c>
      <c r="J4" s="269">
        <v>53.6</v>
      </c>
      <c r="K4" s="269">
        <v>49.3</v>
      </c>
      <c r="L4" s="269">
        <v>47.7</v>
      </c>
      <c r="M4" s="269">
        <v>47.3</v>
      </c>
      <c r="N4" s="269">
        <v>47.4</v>
      </c>
      <c r="O4" s="269">
        <v>46.8</v>
      </c>
      <c r="P4" s="269">
        <v>47.5</v>
      </c>
      <c r="Q4" s="269">
        <v>48.1</v>
      </c>
      <c r="R4" s="269">
        <v>48.1</v>
      </c>
      <c r="S4" s="269">
        <v>48.3</v>
      </c>
      <c r="T4" s="269">
        <v>48.3</v>
      </c>
      <c r="U4" s="269">
        <v>48.3</v>
      </c>
      <c r="V4" s="269">
        <v>47.8</v>
      </c>
      <c r="W4" s="269">
        <v>49.4</v>
      </c>
      <c r="X4" s="269">
        <v>48.8</v>
      </c>
      <c r="Y4" s="269">
        <v>48.7</v>
      </c>
      <c r="Z4" s="269">
        <v>47.6</v>
      </c>
      <c r="AA4" s="269">
        <v>48.7</v>
      </c>
      <c r="AB4" s="269">
        <v>49.1</v>
      </c>
      <c r="AC4" s="269">
        <v>49.8</v>
      </c>
      <c r="AD4" s="269">
        <v>52.2</v>
      </c>
      <c r="AE4" s="269">
        <v>54.4</v>
      </c>
      <c r="AF4" s="269">
        <v>54.8</v>
      </c>
      <c r="AG4" s="269">
        <v>55.2</v>
      </c>
      <c r="AH4" s="269">
        <v>54.7</v>
      </c>
      <c r="AI4" s="269">
        <v>55.4</v>
      </c>
      <c r="AJ4" s="269">
        <v>56.4</v>
      </c>
      <c r="AK4" s="269">
        <v>58.5</v>
      </c>
      <c r="AL4" s="269">
        <v>60.7</v>
      </c>
      <c r="AM4" s="269">
        <v>63.9</v>
      </c>
      <c r="AN4" s="269">
        <v>67.2</v>
      </c>
      <c r="AO4" s="269">
        <v>67.5</v>
      </c>
      <c r="AP4" s="269">
        <v>68.3</v>
      </c>
      <c r="AQ4" s="269">
        <v>69.400000000000006</v>
      </c>
      <c r="AR4" s="270">
        <v>70.3</v>
      </c>
      <c r="AS4" s="270"/>
      <c r="AT4" s="270"/>
      <c r="AU4" s="270"/>
      <c r="AV4" s="270"/>
      <c r="AW4" s="270"/>
      <c r="AX4" s="270"/>
      <c r="AY4" s="270"/>
      <c r="AZ4" s="270"/>
      <c r="BA4" s="270"/>
      <c r="BB4" s="270"/>
      <c r="BC4" s="270"/>
      <c r="BD4" s="270"/>
      <c r="BE4" s="270"/>
      <c r="BF4" s="270"/>
      <c r="BG4" s="270"/>
      <c r="BH4" s="270"/>
      <c r="BI4" s="270"/>
      <c r="BJ4" s="270"/>
      <c r="BK4" s="270"/>
      <c r="BL4" s="270"/>
      <c r="BM4" s="270"/>
      <c r="BN4" s="270"/>
      <c r="BO4" s="270"/>
      <c r="BP4" s="270"/>
      <c r="BQ4" s="270"/>
      <c r="BR4" s="270"/>
      <c r="BS4" s="270"/>
      <c r="BT4" s="270"/>
      <c r="BU4" s="270"/>
      <c r="BV4" s="270"/>
      <c r="BW4" s="270"/>
      <c r="BX4" s="270"/>
      <c r="BY4" s="270"/>
      <c r="BZ4" s="270"/>
      <c r="CA4" s="270"/>
      <c r="CB4" s="270"/>
      <c r="CC4" s="270"/>
      <c r="CD4" s="270"/>
      <c r="CE4" s="270"/>
      <c r="CF4" s="270"/>
      <c r="CG4" s="270"/>
      <c r="CH4" s="270"/>
      <c r="CI4" s="270"/>
      <c r="CJ4" s="270"/>
      <c r="CK4" s="270"/>
      <c r="CL4" s="270"/>
      <c r="CM4" s="270"/>
      <c r="CN4" s="270"/>
      <c r="CO4" s="270"/>
      <c r="CP4" s="270"/>
      <c r="CQ4" s="270"/>
      <c r="CR4" s="270"/>
      <c r="CS4" s="270"/>
      <c r="CT4" s="271"/>
    </row>
    <row r="5" spans="1:98">
      <c r="B5" s="272" t="s">
        <v>208</v>
      </c>
      <c r="C5" s="273">
        <v>61.7</v>
      </c>
      <c r="D5" s="274">
        <v>61.5</v>
      </c>
      <c r="E5" s="274">
        <v>63</v>
      </c>
      <c r="F5" s="274">
        <v>61.7</v>
      </c>
      <c r="G5" s="274">
        <v>61.8</v>
      </c>
      <c r="H5" s="274">
        <v>61.5</v>
      </c>
      <c r="I5" s="274">
        <v>60.3</v>
      </c>
      <c r="J5" s="274">
        <v>56.8</v>
      </c>
      <c r="K5" s="274">
        <v>52.5</v>
      </c>
      <c r="L5" s="274">
        <v>51.1</v>
      </c>
      <c r="M5" s="274">
        <v>50.7</v>
      </c>
      <c r="N5" s="274">
        <v>51</v>
      </c>
      <c r="O5" s="274">
        <v>50.6</v>
      </c>
      <c r="P5" s="274">
        <v>51.4</v>
      </c>
      <c r="Q5" s="274">
        <v>51.4</v>
      </c>
      <c r="R5" s="274">
        <v>51.2</v>
      </c>
      <c r="S5" s="274">
        <v>51.7</v>
      </c>
      <c r="T5" s="274">
        <v>51.9</v>
      </c>
      <c r="U5" s="274">
        <v>51.8</v>
      </c>
      <c r="V5" s="274">
        <v>50.9</v>
      </c>
      <c r="W5" s="274">
        <v>52.5</v>
      </c>
      <c r="X5" s="274">
        <v>52.8</v>
      </c>
      <c r="Y5" s="274">
        <v>52.5</v>
      </c>
      <c r="Z5" s="274">
        <v>51.4</v>
      </c>
      <c r="AA5" s="274">
        <v>52.6</v>
      </c>
      <c r="AB5" s="274">
        <v>52.4</v>
      </c>
      <c r="AC5" s="274">
        <v>52.6</v>
      </c>
      <c r="AD5" s="274">
        <v>54.7</v>
      </c>
      <c r="AE5" s="274">
        <v>57.1</v>
      </c>
      <c r="AF5" s="274">
        <v>57.8</v>
      </c>
      <c r="AG5" s="274">
        <v>57.8</v>
      </c>
      <c r="AH5" s="274">
        <v>57.6</v>
      </c>
      <c r="AI5" s="274">
        <v>58</v>
      </c>
      <c r="AJ5" s="274">
        <v>58.8</v>
      </c>
      <c r="AK5" s="274">
        <v>61.9</v>
      </c>
      <c r="AL5" s="274">
        <v>64.599999999999994</v>
      </c>
      <c r="AM5" s="274">
        <v>68.099999999999994</v>
      </c>
      <c r="AN5" s="274">
        <v>71.900000000000006</v>
      </c>
      <c r="AO5" s="274">
        <v>72.900000000000006</v>
      </c>
      <c r="AP5" s="274">
        <v>73.8</v>
      </c>
      <c r="AQ5" s="274">
        <v>74.8</v>
      </c>
      <c r="AR5" s="275">
        <v>75.7</v>
      </c>
      <c r="AS5" s="275"/>
      <c r="AT5" s="275"/>
      <c r="AU5" s="275"/>
      <c r="AV5" s="275"/>
      <c r="AW5" s="275"/>
      <c r="AX5" s="275"/>
      <c r="AY5" s="275"/>
      <c r="AZ5" s="275"/>
      <c r="BA5" s="275"/>
      <c r="BB5" s="275"/>
      <c r="BC5" s="275"/>
      <c r="BD5" s="275"/>
      <c r="BE5" s="275"/>
      <c r="BF5" s="275"/>
      <c r="BG5" s="275"/>
      <c r="BH5" s="275"/>
      <c r="BI5" s="275"/>
      <c r="BJ5" s="275"/>
      <c r="BK5" s="275"/>
      <c r="BL5" s="275"/>
      <c r="BM5" s="275"/>
      <c r="BN5" s="275"/>
      <c r="BO5" s="275"/>
      <c r="BP5" s="275"/>
      <c r="BQ5" s="275"/>
      <c r="BR5" s="275"/>
      <c r="BS5" s="275"/>
      <c r="BT5" s="275"/>
      <c r="BU5" s="275"/>
      <c r="BV5" s="275"/>
      <c r="BW5" s="275"/>
      <c r="BX5" s="275"/>
      <c r="BY5" s="275"/>
      <c r="BZ5" s="275"/>
      <c r="CA5" s="275"/>
      <c r="CB5" s="275"/>
      <c r="CC5" s="275"/>
      <c r="CD5" s="275"/>
      <c r="CE5" s="275"/>
      <c r="CF5" s="275"/>
      <c r="CG5" s="275"/>
      <c r="CH5" s="275"/>
      <c r="CI5" s="275"/>
      <c r="CJ5" s="275"/>
      <c r="CK5" s="275"/>
      <c r="CL5" s="275"/>
      <c r="CM5" s="275"/>
      <c r="CN5" s="275"/>
      <c r="CO5" s="275"/>
      <c r="CP5" s="275"/>
      <c r="CQ5" s="275"/>
      <c r="CR5" s="275"/>
      <c r="CS5" s="275"/>
      <c r="CT5" s="276"/>
    </row>
    <row r="6" spans="1:98" ht="15.75" thickBot="1">
      <c r="B6" s="277" t="s">
        <v>209</v>
      </c>
      <c r="C6" s="278">
        <v>62.150870126739967</v>
      </c>
      <c r="D6" s="279">
        <v>62.005169547755749</v>
      </c>
      <c r="E6" s="279">
        <v>61.982320730281785</v>
      </c>
      <c r="F6" s="279">
        <v>61.804761950624695</v>
      </c>
      <c r="G6" s="279">
        <v>61.680230003088099</v>
      </c>
      <c r="H6" s="279">
        <v>60.387335942530306</v>
      </c>
      <c r="I6" s="279">
        <v>58.632463257696081</v>
      </c>
      <c r="J6" s="279">
        <v>56.465123380924382</v>
      </c>
      <c r="K6" s="279">
        <v>54.185661925813285</v>
      </c>
      <c r="L6" s="279">
        <v>52.509760925615964</v>
      </c>
      <c r="M6" s="279">
        <v>51.216263161462393</v>
      </c>
      <c r="N6" s="279">
        <v>50.887666707412237</v>
      </c>
      <c r="O6" s="279">
        <v>51.004562648973753</v>
      </c>
      <c r="P6" s="279">
        <v>51.140047682715007</v>
      </c>
      <c r="Q6" s="279">
        <v>51.278579250625441</v>
      </c>
      <c r="R6" s="279">
        <v>51.550050686328461</v>
      </c>
      <c r="S6" s="279">
        <v>51.362093462285387</v>
      </c>
      <c r="T6" s="279">
        <v>51.240117101350378</v>
      </c>
      <c r="U6" s="279">
        <v>51.653294594543588</v>
      </c>
      <c r="V6" s="279">
        <v>51.752192873223983</v>
      </c>
      <c r="W6" s="279">
        <v>51.975043775165403</v>
      </c>
      <c r="X6" s="279">
        <v>51.844771859531811</v>
      </c>
      <c r="Y6" s="279">
        <v>52.090114609256176</v>
      </c>
      <c r="Z6" s="279">
        <v>52.156402281363611</v>
      </c>
      <c r="AA6" s="279">
        <v>52.100246346720866</v>
      </c>
      <c r="AB6" s="279">
        <v>52.550288977816692</v>
      </c>
      <c r="AC6" s="279">
        <v>53.670628941848207</v>
      </c>
      <c r="AD6" s="279">
        <v>54.70382495676624</v>
      </c>
      <c r="AE6" s="279">
        <v>55.786564886377136</v>
      </c>
      <c r="AF6" s="279">
        <v>56.785341678556371</v>
      </c>
      <c r="AG6" s="279">
        <v>57.440943529554183</v>
      </c>
      <c r="AH6" s="279">
        <v>57.779608075640489</v>
      </c>
      <c r="AI6" s="279">
        <v>58.606909398986808</v>
      </c>
      <c r="AJ6" s="279">
        <v>59.965055373596805</v>
      </c>
      <c r="AK6" s="279">
        <v>62.048648537615065</v>
      </c>
      <c r="AL6" s="279">
        <v>64.812880614435528</v>
      </c>
      <c r="AM6" s="279">
        <v>67.632942203809193</v>
      </c>
      <c r="AN6" s="279">
        <v>69.996323042110362</v>
      </c>
      <c r="AO6" s="279">
        <v>72.005059833406335</v>
      </c>
      <c r="AP6" s="279">
        <v>73.494808392215901</v>
      </c>
      <c r="AQ6" s="279">
        <v>74.145735575330448</v>
      </c>
      <c r="AR6" s="279">
        <v>74.328505507931069</v>
      </c>
      <c r="AS6" s="279">
        <v>74.401418038519552</v>
      </c>
      <c r="AT6" s="279">
        <v>74.670506551800088</v>
      </c>
      <c r="AU6" s="279">
        <v>74.942270505152294</v>
      </c>
      <c r="AV6" s="279">
        <v>75.235476229089087</v>
      </c>
      <c r="AW6" s="279">
        <v>75.485653897852629</v>
      </c>
      <c r="AX6" s="279">
        <v>75.629688164899378</v>
      </c>
      <c r="AY6" s="279">
        <v>75.712001525248667</v>
      </c>
      <c r="AZ6" s="279">
        <v>75.7148716233324</v>
      </c>
      <c r="BA6" s="279">
        <v>75.718726218093622</v>
      </c>
      <c r="BB6" s="279">
        <v>75.722616857213367</v>
      </c>
      <c r="BC6" s="279">
        <v>75.726648717810818</v>
      </c>
      <c r="BD6" s="279">
        <v>75.730133870148023</v>
      </c>
      <c r="BE6" s="279">
        <v>75.779399686111603</v>
      </c>
      <c r="BF6" s="279">
        <v>76.089774636663222</v>
      </c>
      <c r="BG6" s="279">
        <v>76.298236047279502</v>
      </c>
      <c r="BH6" s="279">
        <v>76.464969108076346</v>
      </c>
      <c r="BI6" s="279">
        <v>76.464837995652161</v>
      </c>
      <c r="BJ6" s="279">
        <v>76.463365111448454</v>
      </c>
      <c r="BK6" s="279">
        <v>76.461422410972176</v>
      </c>
      <c r="BL6" s="279">
        <v>76.459444931078266</v>
      </c>
      <c r="BM6" s="279">
        <v>76.4570378413909</v>
      </c>
      <c r="BN6" s="279">
        <v>76.45545649827983</v>
      </c>
      <c r="BO6" s="279">
        <v>76.454281892418578</v>
      </c>
      <c r="BP6" s="279">
        <v>76.453621951632542</v>
      </c>
      <c r="BQ6" s="279">
        <v>76.453918369831115</v>
      </c>
      <c r="BR6" s="279">
        <v>76.475967200963808</v>
      </c>
      <c r="BS6" s="279">
        <v>76.579219297773776</v>
      </c>
      <c r="BT6" s="279">
        <v>76.688876655518314</v>
      </c>
      <c r="BU6" s="279">
        <v>76.793403721795016</v>
      </c>
      <c r="BV6" s="279">
        <v>76.865618580871924</v>
      </c>
      <c r="BW6" s="279">
        <v>76.927391593366963</v>
      </c>
      <c r="BX6" s="279">
        <v>76.980688874780014</v>
      </c>
      <c r="BY6" s="279">
        <v>77.034989153518268</v>
      </c>
      <c r="BZ6" s="279">
        <v>77.110796396943115</v>
      </c>
      <c r="CA6" s="279">
        <v>77.184099310573799</v>
      </c>
      <c r="CB6" s="279">
        <v>77.274216999461956</v>
      </c>
      <c r="CC6" s="279">
        <v>77.335926579205434</v>
      </c>
      <c r="CD6" s="279">
        <v>77.336452046680193</v>
      </c>
      <c r="CE6" s="279">
        <v>77.337207084425643</v>
      </c>
      <c r="CF6" s="279">
        <v>77.337627461376883</v>
      </c>
      <c r="CG6" s="279">
        <v>77.337810555840818</v>
      </c>
      <c r="CH6" s="279">
        <v>77.338085246965321</v>
      </c>
      <c r="CI6" s="279">
        <v>77.338171103118626</v>
      </c>
      <c r="CJ6" s="279">
        <v>77.338167047048472</v>
      </c>
      <c r="CK6" s="279">
        <v>77.338427716726514</v>
      </c>
      <c r="CL6" s="279">
        <v>77.338624171989025</v>
      </c>
      <c r="CM6" s="279">
        <v>77.400702566983909</v>
      </c>
      <c r="CN6" s="279">
        <v>77.540595765223685</v>
      </c>
      <c r="CO6" s="279">
        <v>77.645448818798201</v>
      </c>
      <c r="CP6" s="279">
        <v>77.718778009583588</v>
      </c>
      <c r="CQ6" s="279">
        <v>77.749794426532489</v>
      </c>
      <c r="CR6" s="279">
        <v>77.759088878926818</v>
      </c>
      <c r="CS6" s="279">
        <v>77.759190051196313</v>
      </c>
      <c r="CT6" s="280">
        <v>77.759275815477764</v>
      </c>
    </row>
    <row r="7" spans="1:98" ht="15.75" thickBot="1">
      <c r="B7" s="264" t="s">
        <v>210</v>
      </c>
      <c r="C7" s="112">
        <v>1975</v>
      </c>
      <c r="D7" s="113">
        <v>1976</v>
      </c>
      <c r="E7" s="113">
        <v>1977</v>
      </c>
      <c r="F7" s="113">
        <v>1978</v>
      </c>
      <c r="G7" s="113">
        <v>1979</v>
      </c>
      <c r="H7" s="113">
        <v>1980</v>
      </c>
      <c r="I7" s="113">
        <v>1981</v>
      </c>
      <c r="J7" s="113">
        <v>1982</v>
      </c>
      <c r="K7" s="113">
        <v>1983</v>
      </c>
      <c r="L7" s="113">
        <v>1984</v>
      </c>
      <c r="M7" s="113">
        <v>1985</v>
      </c>
      <c r="N7" s="113">
        <v>1986</v>
      </c>
      <c r="O7" s="113">
        <v>1987</v>
      </c>
      <c r="P7" s="113">
        <v>1988</v>
      </c>
      <c r="Q7" s="113">
        <v>1989</v>
      </c>
      <c r="R7" s="113">
        <v>1990</v>
      </c>
      <c r="S7" s="113">
        <v>1991</v>
      </c>
      <c r="T7" s="113">
        <v>1992</v>
      </c>
      <c r="U7" s="113">
        <v>1993</v>
      </c>
      <c r="V7" s="113">
        <v>1994</v>
      </c>
      <c r="W7" s="113">
        <v>1995</v>
      </c>
      <c r="X7" s="113">
        <v>1996</v>
      </c>
      <c r="Y7" s="113">
        <v>1997</v>
      </c>
      <c r="Z7" s="113">
        <v>1998</v>
      </c>
      <c r="AA7" s="113">
        <v>1999</v>
      </c>
      <c r="AB7" s="113">
        <v>2000</v>
      </c>
      <c r="AC7" s="113">
        <v>2001</v>
      </c>
      <c r="AD7" s="113">
        <v>2002</v>
      </c>
      <c r="AE7" s="113">
        <v>2003</v>
      </c>
      <c r="AF7" s="113">
        <v>2004</v>
      </c>
      <c r="AG7" s="113">
        <v>2005</v>
      </c>
      <c r="AH7" s="113">
        <v>2006</v>
      </c>
      <c r="AI7" s="265">
        <v>2007</v>
      </c>
      <c r="AJ7" s="265">
        <v>2008</v>
      </c>
      <c r="AK7" s="265">
        <v>2009</v>
      </c>
      <c r="AL7" s="265">
        <v>2010</v>
      </c>
      <c r="AM7" s="265">
        <v>2011</v>
      </c>
      <c r="AN7" s="265">
        <v>2012</v>
      </c>
      <c r="AO7" s="265">
        <v>2013</v>
      </c>
      <c r="AP7" s="265">
        <v>2014</v>
      </c>
      <c r="AQ7" s="265">
        <v>2015</v>
      </c>
      <c r="AR7" s="265">
        <f>AR3</f>
        <v>2016</v>
      </c>
      <c r="AS7" s="113">
        <f t="shared" ref="AS7:CT7" si="0">AS3</f>
        <v>2017</v>
      </c>
      <c r="AT7" s="113">
        <f t="shared" si="0"/>
        <v>2018</v>
      </c>
      <c r="AU7" s="113">
        <f t="shared" si="0"/>
        <v>2019</v>
      </c>
      <c r="AV7" s="113">
        <f t="shared" si="0"/>
        <v>2020</v>
      </c>
      <c r="AW7" s="113">
        <f t="shared" si="0"/>
        <v>2021</v>
      </c>
      <c r="AX7" s="113">
        <f t="shared" si="0"/>
        <v>2022</v>
      </c>
      <c r="AY7" s="113">
        <f t="shared" si="0"/>
        <v>2023</v>
      </c>
      <c r="AZ7" s="113">
        <f t="shared" si="0"/>
        <v>2024</v>
      </c>
      <c r="BA7" s="113">
        <f t="shared" si="0"/>
        <v>2025</v>
      </c>
      <c r="BB7" s="113">
        <f t="shared" si="0"/>
        <v>2026</v>
      </c>
      <c r="BC7" s="113">
        <f t="shared" si="0"/>
        <v>2027</v>
      </c>
      <c r="BD7" s="113">
        <f t="shared" si="0"/>
        <v>2028</v>
      </c>
      <c r="BE7" s="113">
        <f t="shared" si="0"/>
        <v>2029</v>
      </c>
      <c r="BF7" s="113">
        <f t="shared" si="0"/>
        <v>2030</v>
      </c>
      <c r="BG7" s="113">
        <f t="shared" si="0"/>
        <v>2031</v>
      </c>
      <c r="BH7" s="113">
        <f t="shared" si="0"/>
        <v>2032</v>
      </c>
      <c r="BI7" s="113">
        <f t="shared" si="0"/>
        <v>2033</v>
      </c>
      <c r="BJ7" s="113">
        <f t="shared" si="0"/>
        <v>2034</v>
      </c>
      <c r="BK7" s="113">
        <f t="shared" si="0"/>
        <v>2035</v>
      </c>
      <c r="BL7" s="113">
        <f t="shared" si="0"/>
        <v>2036</v>
      </c>
      <c r="BM7" s="113">
        <f t="shared" si="0"/>
        <v>2037</v>
      </c>
      <c r="BN7" s="113">
        <f t="shared" si="0"/>
        <v>2038</v>
      </c>
      <c r="BO7" s="113">
        <f t="shared" si="0"/>
        <v>2039</v>
      </c>
      <c r="BP7" s="113">
        <f t="shared" si="0"/>
        <v>2040</v>
      </c>
      <c r="BQ7" s="113">
        <f t="shared" si="0"/>
        <v>2041</v>
      </c>
      <c r="BR7" s="113">
        <f t="shared" si="0"/>
        <v>2042</v>
      </c>
      <c r="BS7" s="113">
        <f t="shared" si="0"/>
        <v>2043</v>
      </c>
      <c r="BT7" s="113">
        <f t="shared" si="0"/>
        <v>2044</v>
      </c>
      <c r="BU7" s="113">
        <f t="shared" si="0"/>
        <v>2045</v>
      </c>
      <c r="BV7" s="113">
        <f t="shared" si="0"/>
        <v>2046</v>
      </c>
      <c r="BW7" s="113">
        <f t="shared" si="0"/>
        <v>2047</v>
      </c>
      <c r="BX7" s="113">
        <f t="shared" si="0"/>
        <v>2048</v>
      </c>
      <c r="BY7" s="113">
        <f t="shared" si="0"/>
        <v>2049</v>
      </c>
      <c r="BZ7" s="113">
        <f t="shared" si="0"/>
        <v>2050</v>
      </c>
      <c r="CA7" s="113">
        <f t="shared" si="0"/>
        <v>2051</v>
      </c>
      <c r="CB7" s="113">
        <f t="shared" si="0"/>
        <v>2052</v>
      </c>
      <c r="CC7" s="113">
        <f t="shared" si="0"/>
        <v>2053</v>
      </c>
      <c r="CD7" s="113">
        <f t="shared" si="0"/>
        <v>2054</v>
      </c>
      <c r="CE7" s="113">
        <f t="shared" si="0"/>
        <v>2055</v>
      </c>
      <c r="CF7" s="113">
        <f t="shared" si="0"/>
        <v>2056</v>
      </c>
      <c r="CG7" s="113">
        <f t="shared" si="0"/>
        <v>2057</v>
      </c>
      <c r="CH7" s="113">
        <f t="shared" si="0"/>
        <v>2058</v>
      </c>
      <c r="CI7" s="113">
        <f t="shared" si="0"/>
        <v>2059</v>
      </c>
      <c r="CJ7" s="113">
        <f t="shared" si="0"/>
        <v>2060</v>
      </c>
      <c r="CK7" s="113">
        <f t="shared" si="0"/>
        <v>2061</v>
      </c>
      <c r="CL7" s="113">
        <f t="shared" si="0"/>
        <v>2062</v>
      </c>
      <c r="CM7" s="113">
        <f t="shared" si="0"/>
        <v>2063</v>
      </c>
      <c r="CN7" s="113">
        <f t="shared" si="0"/>
        <v>2064</v>
      </c>
      <c r="CO7" s="113">
        <f t="shared" si="0"/>
        <v>2065</v>
      </c>
      <c r="CP7" s="113">
        <f t="shared" si="0"/>
        <v>2066</v>
      </c>
      <c r="CQ7" s="113">
        <f t="shared" si="0"/>
        <v>2067</v>
      </c>
      <c r="CR7" s="113">
        <f t="shared" si="0"/>
        <v>2068</v>
      </c>
      <c r="CS7" s="113">
        <f t="shared" si="0"/>
        <v>2069</v>
      </c>
      <c r="CT7" s="114">
        <f t="shared" si="0"/>
        <v>2070</v>
      </c>
    </row>
    <row r="8" spans="1:98" s="281" customFormat="1">
      <c r="B8" s="267" t="s">
        <v>211</v>
      </c>
      <c r="C8" s="268">
        <v>41.4</v>
      </c>
      <c r="D8" s="269">
        <v>41.3</v>
      </c>
      <c r="E8" s="269">
        <v>42.7</v>
      </c>
      <c r="F8" s="269">
        <v>42.4</v>
      </c>
      <c r="G8" s="269">
        <v>42.3</v>
      </c>
      <c r="H8" s="269">
        <v>42.5</v>
      </c>
      <c r="I8" s="269">
        <v>41.6</v>
      </c>
      <c r="J8" s="269">
        <v>39.5</v>
      </c>
      <c r="K8" s="269">
        <v>36.700000000000003</v>
      </c>
      <c r="L8" s="269">
        <v>36.5</v>
      </c>
      <c r="M8" s="269">
        <v>36.1</v>
      </c>
      <c r="N8" s="269">
        <v>35.9</v>
      </c>
      <c r="O8" s="269">
        <v>36.200000000000003</v>
      </c>
      <c r="P8" s="269">
        <v>36.9</v>
      </c>
      <c r="Q8" s="269">
        <v>37.200000000000003</v>
      </c>
      <c r="R8" s="269">
        <v>37.5</v>
      </c>
      <c r="S8" s="269">
        <v>37.799999999999997</v>
      </c>
      <c r="T8" s="269">
        <v>37.5</v>
      </c>
      <c r="U8" s="269">
        <v>37.9</v>
      </c>
      <c r="V8" s="269">
        <v>38.299999999999997</v>
      </c>
      <c r="W8" s="269">
        <v>41.3</v>
      </c>
      <c r="X8" s="269">
        <v>39.799999999999997</v>
      </c>
      <c r="Y8" s="269">
        <v>40.200000000000003</v>
      </c>
      <c r="Z8" s="269">
        <v>38.299999999999997</v>
      </c>
      <c r="AA8" s="269">
        <v>41</v>
      </c>
      <c r="AB8" s="269">
        <v>42.2</v>
      </c>
      <c r="AC8" s="269">
        <v>42.3</v>
      </c>
      <c r="AD8" s="269">
        <v>44.6</v>
      </c>
      <c r="AE8" s="269">
        <v>49</v>
      </c>
      <c r="AF8" s="269">
        <v>49.6</v>
      </c>
      <c r="AG8" s="269">
        <v>51.3</v>
      </c>
      <c r="AH8" s="269">
        <v>51.5</v>
      </c>
      <c r="AI8" s="269">
        <v>52.3</v>
      </c>
      <c r="AJ8" s="269">
        <v>53.8</v>
      </c>
      <c r="AK8" s="269">
        <v>55.7</v>
      </c>
      <c r="AL8" s="269">
        <v>57.2</v>
      </c>
      <c r="AM8" s="269">
        <v>60.5</v>
      </c>
      <c r="AN8" s="269">
        <v>63.5</v>
      </c>
      <c r="AO8" s="269">
        <v>63.9</v>
      </c>
      <c r="AP8" s="269">
        <v>65.3</v>
      </c>
      <c r="AQ8" s="269">
        <v>66.2</v>
      </c>
      <c r="AR8" s="282">
        <v>67.099999999999994</v>
      </c>
      <c r="AS8" s="282"/>
      <c r="AT8" s="282"/>
      <c r="AU8" s="282"/>
      <c r="AV8" s="282"/>
      <c r="AW8" s="282"/>
      <c r="AX8" s="282"/>
      <c r="AY8" s="282"/>
      <c r="AZ8" s="282"/>
      <c r="BA8" s="282"/>
      <c r="BB8" s="282"/>
      <c r="BC8" s="282"/>
      <c r="BD8" s="282"/>
      <c r="BE8" s="282"/>
      <c r="BF8" s="282"/>
      <c r="BG8" s="282"/>
      <c r="BH8" s="282"/>
      <c r="BI8" s="282"/>
      <c r="BJ8" s="282"/>
      <c r="BK8" s="282"/>
      <c r="BL8" s="282"/>
      <c r="BM8" s="282"/>
      <c r="BN8" s="282"/>
      <c r="BO8" s="282"/>
      <c r="BP8" s="282"/>
      <c r="BQ8" s="282"/>
      <c r="BR8" s="282"/>
      <c r="BS8" s="282"/>
      <c r="BT8" s="282"/>
      <c r="BU8" s="282"/>
      <c r="BV8" s="282"/>
      <c r="BW8" s="282"/>
      <c r="BX8" s="282"/>
      <c r="BY8" s="282"/>
      <c r="BZ8" s="282"/>
      <c r="CA8" s="282"/>
      <c r="CB8" s="282"/>
      <c r="CC8" s="282"/>
      <c r="CD8" s="282"/>
      <c r="CE8" s="282"/>
      <c r="CF8" s="282"/>
      <c r="CG8" s="282"/>
      <c r="CH8" s="282"/>
      <c r="CI8" s="282"/>
      <c r="CJ8" s="282"/>
      <c r="CK8" s="282"/>
      <c r="CL8" s="282"/>
      <c r="CM8" s="282"/>
      <c r="CN8" s="282"/>
      <c r="CO8" s="282"/>
      <c r="CP8" s="282"/>
      <c r="CQ8" s="282"/>
      <c r="CR8" s="282"/>
      <c r="CS8" s="282"/>
      <c r="CT8" s="283"/>
    </row>
    <row r="9" spans="1:98" s="281" customFormat="1">
      <c r="B9" s="272" t="s">
        <v>212</v>
      </c>
      <c r="C9" s="284">
        <v>80.099999999999994</v>
      </c>
      <c r="D9" s="285">
        <v>79.599999999999994</v>
      </c>
      <c r="E9" s="285">
        <v>80.8</v>
      </c>
      <c r="F9" s="285">
        <v>78.400000000000006</v>
      </c>
      <c r="G9" s="285">
        <v>78</v>
      </c>
      <c r="H9" s="285">
        <v>76.2</v>
      </c>
      <c r="I9" s="285">
        <v>74.099999999999994</v>
      </c>
      <c r="J9" s="285">
        <v>69</v>
      </c>
      <c r="K9" s="285">
        <v>63.1</v>
      </c>
      <c r="L9" s="285">
        <v>59.8</v>
      </c>
      <c r="M9" s="285">
        <v>59.3</v>
      </c>
      <c r="N9" s="285">
        <v>60</v>
      </c>
      <c r="O9" s="285">
        <v>58.2</v>
      </c>
      <c r="P9" s="285">
        <v>58.9</v>
      </c>
      <c r="Q9" s="285">
        <v>59.7</v>
      </c>
      <c r="R9" s="285">
        <v>59.4</v>
      </c>
      <c r="S9" s="285">
        <v>59.6</v>
      </c>
      <c r="T9" s="285">
        <v>60.1</v>
      </c>
      <c r="U9" s="285">
        <v>59.1</v>
      </c>
      <c r="V9" s="285">
        <v>58</v>
      </c>
      <c r="W9" s="285">
        <v>57.7</v>
      </c>
      <c r="X9" s="285">
        <v>58</v>
      </c>
      <c r="Y9" s="285">
        <v>57.7</v>
      </c>
      <c r="Z9" s="285">
        <v>57.2</v>
      </c>
      <c r="AA9" s="285">
        <v>56.7</v>
      </c>
      <c r="AB9" s="285">
        <v>56.2</v>
      </c>
      <c r="AC9" s="285">
        <v>57.6</v>
      </c>
      <c r="AD9" s="285">
        <v>60</v>
      </c>
      <c r="AE9" s="274">
        <v>60.1</v>
      </c>
      <c r="AF9" s="274">
        <v>60.2</v>
      </c>
      <c r="AG9" s="274">
        <v>59.2</v>
      </c>
      <c r="AH9" s="274">
        <v>58.1</v>
      </c>
      <c r="AI9" s="274">
        <v>58.6</v>
      </c>
      <c r="AJ9" s="274">
        <v>59.1</v>
      </c>
      <c r="AK9" s="274">
        <v>61.5</v>
      </c>
      <c r="AL9" s="274">
        <v>64.400000000000006</v>
      </c>
      <c r="AM9" s="274">
        <v>67.599999999999994</v>
      </c>
      <c r="AN9" s="274">
        <v>71.3</v>
      </c>
      <c r="AO9" s="274">
        <v>71.400000000000006</v>
      </c>
      <c r="AP9" s="274">
        <v>71.400000000000006</v>
      </c>
      <c r="AQ9" s="274">
        <v>72.8</v>
      </c>
      <c r="AR9" s="285">
        <v>73.7</v>
      </c>
      <c r="AS9" s="285"/>
      <c r="AT9" s="285"/>
      <c r="AU9" s="285"/>
      <c r="AV9" s="285"/>
      <c r="AW9" s="285"/>
      <c r="AX9" s="285"/>
      <c r="AY9" s="285"/>
      <c r="AZ9" s="285"/>
      <c r="BA9" s="285"/>
      <c r="BB9" s="285"/>
      <c r="BC9" s="285"/>
      <c r="BD9" s="285"/>
      <c r="BE9" s="285"/>
      <c r="BF9" s="285"/>
      <c r="BG9" s="285"/>
      <c r="BH9" s="285"/>
      <c r="BI9" s="285"/>
      <c r="BJ9" s="285"/>
      <c r="BK9" s="285"/>
      <c r="BL9" s="285"/>
      <c r="BM9" s="285"/>
      <c r="BN9" s="285"/>
      <c r="BO9" s="285"/>
      <c r="BP9" s="285"/>
      <c r="BQ9" s="285"/>
      <c r="BR9" s="285"/>
      <c r="BS9" s="285"/>
      <c r="BT9" s="285"/>
      <c r="BU9" s="285"/>
      <c r="BV9" s="285"/>
      <c r="BW9" s="285"/>
      <c r="BX9" s="285"/>
      <c r="BY9" s="285"/>
      <c r="BZ9" s="285"/>
      <c r="CA9" s="285"/>
      <c r="CB9" s="285"/>
      <c r="CC9" s="285"/>
      <c r="CD9" s="285"/>
      <c r="CE9" s="285"/>
      <c r="CF9" s="285"/>
      <c r="CG9" s="285"/>
      <c r="CH9" s="285"/>
      <c r="CI9" s="285"/>
      <c r="CJ9" s="285"/>
      <c r="CK9" s="285"/>
      <c r="CL9" s="285"/>
      <c r="CM9" s="285"/>
      <c r="CN9" s="285"/>
      <c r="CO9" s="285"/>
      <c r="CP9" s="285"/>
      <c r="CQ9" s="285"/>
      <c r="CR9" s="285"/>
      <c r="CS9" s="285"/>
      <c r="CT9" s="286"/>
    </row>
    <row r="10" spans="1:98" s="281" customFormat="1">
      <c r="B10" s="272" t="s">
        <v>213</v>
      </c>
      <c r="C10" s="284">
        <v>41.1</v>
      </c>
      <c r="D10" s="285">
        <v>41.3</v>
      </c>
      <c r="E10" s="285">
        <v>42.2</v>
      </c>
      <c r="F10" s="285">
        <v>41.5</v>
      </c>
      <c r="G10" s="285">
        <v>42.6</v>
      </c>
      <c r="H10" s="285">
        <v>43.8</v>
      </c>
      <c r="I10" s="285">
        <v>43.2</v>
      </c>
      <c r="J10" s="285">
        <v>41.4</v>
      </c>
      <c r="K10" s="285">
        <v>38.700000000000003</v>
      </c>
      <c r="L10" s="285">
        <v>37.700000000000003</v>
      </c>
      <c r="M10" s="285">
        <v>36.9</v>
      </c>
      <c r="N10" s="285">
        <v>37.1</v>
      </c>
      <c r="O10" s="285">
        <v>37.700000000000003</v>
      </c>
      <c r="P10" s="285">
        <v>37.9</v>
      </c>
      <c r="Q10" s="285">
        <v>38</v>
      </c>
      <c r="R10" s="285">
        <v>37.9</v>
      </c>
      <c r="S10" s="285">
        <v>37.799999999999997</v>
      </c>
      <c r="T10" s="285">
        <v>37.4</v>
      </c>
      <c r="U10" s="285">
        <v>37.9</v>
      </c>
      <c r="V10" s="285">
        <v>38.700000000000003</v>
      </c>
      <c r="W10" s="285">
        <v>39.700000000000003</v>
      </c>
      <c r="X10" s="285">
        <v>41.1</v>
      </c>
      <c r="Y10" s="285">
        <v>42.2</v>
      </c>
      <c r="Z10" s="285">
        <v>43.3</v>
      </c>
      <c r="AA10" s="285">
        <v>45.7</v>
      </c>
      <c r="AB10" s="285">
        <v>46.3</v>
      </c>
      <c r="AC10" s="285">
        <v>46.7</v>
      </c>
      <c r="AD10" s="285">
        <v>48.2</v>
      </c>
      <c r="AE10" s="274">
        <v>50.8</v>
      </c>
      <c r="AF10" s="274">
        <v>51.7</v>
      </c>
      <c r="AG10" s="274">
        <v>52.3</v>
      </c>
      <c r="AH10" s="274">
        <v>52.4</v>
      </c>
      <c r="AI10" s="274">
        <v>52.3</v>
      </c>
      <c r="AJ10" s="274">
        <v>52.1</v>
      </c>
      <c r="AK10" s="274">
        <v>52.9</v>
      </c>
      <c r="AL10" s="274">
        <v>53.6</v>
      </c>
      <c r="AM10" s="274">
        <v>54.5</v>
      </c>
      <c r="AN10" s="274">
        <v>56.9</v>
      </c>
      <c r="AO10" s="274">
        <v>58</v>
      </c>
      <c r="AP10" s="274">
        <v>60</v>
      </c>
      <c r="AQ10" s="274">
        <v>61.1</v>
      </c>
      <c r="AR10" s="285">
        <v>62.274999999999999</v>
      </c>
      <c r="AS10" s="285"/>
      <c r="AT10" s="285"/>
      <c r="AU10" s="285"/>
      <c r="AV10" s="285"/>
      <c r="AW10" s="285"/>
      <c r="AX10" s="285"/>
      <c r="AY10" s="285"/>
      <c r="AZ10" s="285"/>
      <c r="BA10" s="285"/>
      <c r="BB10" s="285"/>
      <c r="BC10" s="285"/>
      <c r="BD10" s="285"/>
      <c r="BE10" s="285"/>
      <c r="BF10" s="285"/>
      <c r="BG10" s="285"/>
      <c r="BH10" s="285"/>
      <c r="BI10" s="285"/>
      <c r="BJ10" s="285"/>
      <c r="BK10" s="285"/>
      <c r="BL10" s="285"/>
      <c r="BM10" s="285"/>
      <c r="BN10" s="285"/>
      <c r="BO10" s="285"/>
      <c r="BP10" s="285"/>
      <c r="BQ10" s="285"/>
      <c r="BR10" s="285"/>
      <c r="BS10" s="285"/>
      <c r="BT10" s="285"/>
      <c r="BU10" s="285"/>
      <c r="BV10" s="285"/>
      <c r="BW10" s="285"/>
      <c r="BX10" s="285"/>
      <c r="BY10" s="285"/>
      <c r="BZ10" s="285"/>
      <c r="CA10" s="285"/>
      <c r="CB10" s="285"/>
      <c r="CC10" s="285"/>
      <c r="CD10" s="285"/>
      <c r="CE10" s="285"/>
      <c r="CF10" s="285"/>
      <c r="CG10" s="285"/>
      <c r="CH10" s="285"/>
      <c r="CI10" s="285"/>
      <c r="CJ10" s="285"/>
      <c r="CK10" s="285"/>
      <c r="CL10" s="285"/>
      <c r="CM10" s="285"/>
      <c r="CN10" s="285"/>
      <c r="CO10" s="285"/>
      <c r="CP10" s="285"/>
      <c r="CQ10" s="285"/>
      <c r="CR10" s="285"/>
      <c r="CS10" s="285"/>
      <c r="CT10" s="286"/>
    </row>
    <row r="11" spans="1:98" s="281" customFormat="1">
      <c r="B11" s="272" t="s">
        <v>214</v>
      </c>
      <c r="C11" s="284">
        <v>43.743333333333339</v>
      </c>
      <c r="D11" s="285">
        <v>43.882000000000005</v>
      </c>
      <c r="E11" s="285">
        <v>44.044000000000004</v>
      </c>
      <c r="F11" s="285">
        <v>44.559600000000003</v>
      </c>
      <c r="G11" s="285">
        <v>44.859399999999994</v>
      </c>
      <c r="H11" s="285">
        <v>44.387</v>
      </c>
      <c r="I11" s="285">
        <v>43.510800000000003</v>
      </c>
      <c r="J11" s="285">
        <v>42.522199999999998</v>
      </c>
      <c r="K11" s="285">
        <v>41.284000000000006</v>
      </c>
      <c r="L11" s="285">
        <v>40.164599999999993</v>
      </c>
      <c r="M11" s="285">
        <v>39.605599999999995</v>
      </c>
      <c r="N11" s="285">
        <v>39.786600000000007</v>
      </c>
      <c r="O11" s="285">
        <v>39.937400000000004</v>
      </c>
      <c r="P11" s="285">
        <v>40.232400000000005</v>
      </c>
      <c r="Q11" s="285">
        <v>40.7226</v>
      </c>
      <c r="R11" s="285">
        <v>40.988199999999999</v>
      </c>
      <c r="S11" s="285">
        <v>40.86698306217653</v>
      </c>
      <c r="T11" s="285">
        <v>41.02059739134198</v>
      </c>
      <c r="U11" s="285">
        <v>41.730168243419698</v>
      </c>
      <c r="V11" s="285">
        <v>42.173301806957859</v>
      </c>
      <c r="W11" s="285">
        <v>42.763483284036518</v>
      </c>
      <c r="X11" s="285">
        <v>43.003654910076278</v>
      </c>
      <c r="Y11" s="285">
        <v>43.745460893403745</v>
      </c>
      <c r="Z11" s="285">
        <v>44.000556191318381</v>
      </c>
      <c r="AA11" s="285">
        <v>44.300024540274357</v>
      </c>
      <c r="AB11" s="285">
        <v>44.86394035485322</v>
      </c>
      <c r="AC11" s="285">
        <v>46.627520405880929</v>
      </c>
      <c r="AD11" s="285">
        <v>48.080688081911092</v>
      </c>
      <c r="AE11" s="274">
        <v>49.659612566273587</v>
      </c>
      <c r="AF11" s="274">
        <v>51.404488281884788</v>
      </c>
      <c r="AG11" s="274">
        <v>52.943616307914269</v>
      </c>
      <c r="AH11" s="274">
        <v>53.867491088115301</v>
      </c>
      <c r="AI11" s="274">
        <v>55.170228151646647</v>
      </c>
      <c r="AJ11" s="274">
        <v>56.578823794343833</v>
      </c>
      <c r="AK11" s="274">
        <v>58.623366841202639</v>
      </c>
      <c r="AL11" s="274">
        <v>61.181881147432406</v>
      </c>
      <c r="AM11" s="274">
        <v>63.688063110954232</v>
      </c>
      <c r="AN11" s="274">
        <v>65.938552829686415</v>
      </c>
      <c r="AO11" s="274">
        <v>68.026871980711562</v>
      </c>
      <c r="AP11" s="274">
        <v>69.748450016653507</v>
      </c>
      <c r="AQ11" s="274">
        <v>70.545607416083826</v>
      </c>
      <c r="AR11" s="285">
        <v>70.8887050076696</v>
      </c>
      <c r="AS11" s="285">
        <v>71.020686891982777</v>
      </c>
      <c r="AT11" s="285">
        <v>71.533972769914769</v>
      </c>
      <c r="AU11" s="285">
        <v>72.054422278166797</v>
      </c>
      <c r="AV11" s="285">
        <v>72.617290883397786</v>
      </c>
      <c r="AW11" s="285">
        <v>73.09743748764275</v>
      </c>
      <c r="AX11" s="285">
        <v>73.372610961829977</v>
      </c>
      <c r="AY11" s="285">
        <v>73.529354624958231</v>
      </c>
      <c r="AZ11" s="285">
        <v>73.529354624958231</v>
      </c>
      <c r="BA11" s="285">
        <v>73.529354624958231</v>
      </c>
      <c r="BB11" s="285">
        <v>73.529354624958231</v>
      </c>
      <c r="BC11" s="285">
        <v>73.529354624958231</v>
      </c>
      <c r="BD11" s="285">
        <v>73.529354624958231</v>
      </c>
      <c r="BE11" s="285">
        <v>73.620797934657034</v>
      </c>
      <c r="BF11" s="285">
        <v>74.230977436716003</v>
      </c>
      <c r="BG11" s="285">
        <v>74.64280184762741</v>
      </c>
      <c r="BH11" s="285">
        <v>74.971762330994508</v>
      </c>
      <c r="BI11" s="285">
        <v>74.971762330994508</v>
      </c>
      <c r="BJ11" s="285">
        <v>74.971762330994508</v>
      </c>
      <c r="BK11" s="285">
        <v>74.971762330994508</v>
      </c>
      <c r="BL11" s="285">
        <v>74.971762330994508</v>
      </c>
      <c r="BM11" s="285">
        <v>74.971762330994508</v>
      </c>
      <c r="BN11" s="285">
        <v>74.971762330994508</v>
      </c>
      <c r="BO11" s="285">
        <v>74.971762330994508</v>
      </c>
      <c r="BP11" s="285">
        <v>74.971762330994508</v>
      </c>
      <c r="BQ11" s="285">
        <v>74.971762330994508</v>
      </c>
      <c r="BR11" s="285">
        <v>75.013514427224166</v>
      </c>
      <c r="BS11" s="285">
        <v>75.214731836086216</v>
      </c>
      <c r="BT11" s="285">
        <v>75.427940657635006</v>
      </c>
      <c r="BU11" s="285">
        <v>75.630455398099215</v>
      </c>
      <c r="BV11" s="285">
        <v>75.769783055373139</v>
      </c>
      <c r="BW11" s="285">
        <v>75.888756240105224</v>
      </c>
      <c r="BX11" s="285">
        <v>75.991852913823706</v>
      </c>
      <c r="BY11" s="285">
        <v>76.097793883853697</v>
      </c>
      <c r="BZ11" s="285">
        <v>76.247443088762893</v>
      </c>
      <c r="CA11" s="285">
        <v>76.392243211328733</v>
      </c>
      <c r="CB11" s="285">
        <v>76.569754123967741</v>
      </c>
      <c r="CC11" s="285">
        <v>76.691192367469128</v>
      </c>
      <c r="CD11" s="285">
        <v>76.691192367469128</v>
      </c>
      <c r="CE11" s="285">
        <v>76.691192367469128</v>
      </c>
      <c r="CF11" s="285">
        <v>76.691192367469128</v>
      </c>
      <c r="CG11" s="285">
        <v>76.691192367469128</v>
      </c>
      <c r="CH11" s="285">
        <v>76.691192367469128</v>
      </c>
      <c r="CI11" s="285">
        <v>76.691192367469128</v>
      </c>
      <c r="CJ11" s="285">
        <v>76.691192367469128</v>
      </c>
      <c r="CK11" s="285">
        <v>76.691192367469128</v>
      </c>
      <c r="CL11" s="285">
        <v>76.691192367469128</v>
      </c>
      <c r="CM11" s="285">
        <v>76.813752987143104</v>
      </c>
      <c r="CN11" s="285">
        <v>76.972527330408568</v>
      </c>
      <c r="CO11" s="285">
        <v>77.151536908013313</v>
      </c>
      <c r="CP11" s="285">
        <v>77.296784273443748</v>
      </c>
      <c r="CQ11" s="285">
        <v>77.358123168149362</v>
      </c>
      <c r="CR11" s="285">
        <v>77.376198358407962</v>
      </c>
      <c r="CS11" s="285">
        <v>77.376198358407962</v>
      </c>
      <c r="CT11" s="286">
        <v>77.376198358407962</v>
      </c>
    </row>
    <row r="12" spans="1:98" s="281" customFormat="1">
      <c r="B12" s="272" t="s">
        <v>215</v>
      </c>
      <c r="C12" s="284">
        <v>81.8</v>
      </c>
      <c r="D12" s="285">
        <v>81.2</v>
      </c>
      <c r="E12" s="285">
        <v>82.5</v>
      </c>
      <c r="F12" s="285">
        <v>80.900000000000006</v>
      </c>
      <c r="G12" s="285">
        <v>80.5</v>
      </c>
      <c r="H12" s="285">
        <v>78.900000000000006</v>
      </c>
      <c r="I12" s="285">
        <v>77.2</v>
      </c>
      <c r="J12" s="285">
        <v>72.2</v>
      </c>
      <c r="K12" s="285">
        <v>66.400000000000006</v>
      </c>
      <c r="L12" s="285">
        <v>63.2</v>
      </c>
      <c r="M12" s="285">
        <v>63</v>
      </c>
      <c r="N12" s="285">
        <v>64</v>
      </c>
      <c r="O12" s="285">
        <v>62.2</v>
      </c>
      <c r="P12" s="285">
        <v>62.7</v>
      </c>
      <c r="Q12" s="285">
        <v>63.1</v>
      </c>
      <c r="R12" s="285">
        <v>62.4</v>
      </c>
      <c r="S12" s="285">
        <v>62.5</v>
      </c>
      <c r="T12" s="285">
        <v>63.6</v>
      </c>
      <c r="U12" s="285">
        <v>62.8</v>
      </c>
      <c r="V12" s="285">
        <v>61.2</v>
      </c>
      <c r="W12" s="285">
        <v>60.9</v>
      </c>
      <c r="X12" s="285">
        <v>62</v>
      </c>
      <c r="Y12" s="285">
        <v>61.4</v>
      </c>
      <c r="Z12" s="285">
        <v>60.7</v>
      </c>
      <c r="AA12" s="285">
        <v>60.4</v>
      </c>
      <c r="AB12" s="285">
        <v>59.3</v>
      </c>
      <c r="AC12" s="285">
        <v>60.2</v>
      </c>
      <c r="AD12" s="285">
        <v>62.8</v>
      </c>
      <c r="AE12" s="274">
        <v>63</v>
      </c>
      <c r="AF12" s="274">
        <v>63.4</v>
      </c>
      <c r="AG12" s="274">
        <v>62.3</v>
      </c>
      <c r="AH12" s="274">
        <v>61.3</v>
      </c>
      <c r="AI12" s="274">
        <v>61.5</v>
      </c>
      <c r="AJ12" s="274">
        <v>61.8</v>
      </c>
      <c r="AK12" s="274">
        <v>65.2</v>
      </c>
      <c r="AL12" s="274">
        <v>68.8</v>
      </c>
      <c r="AM12" s="274">
        <v>72.099999999999994</v>
      </c>
      <c r="AN12" s="274">
        <v>76.599999999999994</v>
      </c>
      <c r="AO12" s="274">
        <v>77.599999999999994</v>
      </c>
      <c r="AP12" s="274">
        <v>77.8</v>
      </c>
      <c r="AQ12" s="274">
        <v>78.7</v>
      </c>
      <c r="AR12" s="285">
        <v>79.900000000000006</v>
      </c>
      <c r="AS12" s="285"/>
      <c r="AT12" s="285"/>
      <c r="AU12" s="285"/>
      <c r="AV12" s="285"/>
      <c r="AW12" s="285"/>
      <c r="AX12" s="285"/>
      <c r="AY12" s="285"/>
      <c r="AZ12" s="285"/>
      <c r="BA12" s="285"/>
      <c r="BB12" s="285"/>
      <c r="BC12" s="285"/>
      <c r="BD12" s="285"/>
      <c r="BE12" s="285"/>
      <c r="BF12" s="285"/>
      <c r="BG12" s="285"/>
      <c r="BH12" s="285"/>
      <c r="BI12" s="285"/>
      <c r="BJ12" s="285"/>
      <c r="BK12" s="285"/>
      <c r="BL12" s="285"/>
      <c r="BM12" s="285"/>
      <c r="BN12" s="285"/>
      <c r="BO12" s="285"/>
      <c r="BP12" s="285"/>
      <c r="BQ12" s="285"/>
      <c r="BR12" s="285"/>
      <c r="BS12" s="285"/>
      <c r="BT12" s="285"/>
      <c r="BU12" s="285"/>
      <c r="BV12" s="285"/>
      <c r="BW12" s="285"/>
      <c r="BX12" s="285"/>
      <c r="BY12" s="285"/>
      <c r="BZ12" s="285"/>
      <c r="CA12" s="285"/>
      <c r="CB12" s="285"/>
      <c r="CC12" s="285"/>
      <c r="CD12" s="285"/>
      <c r="CE12" s="285"/>
      <c r="CF12" s="285"/>
      <c r="CG12" s="285"/>
      <c r="CH12" s="285"/>
      <c r="CI12" s="285"/>
      <c r="CJ12" s="285"/>
      <c r="CK12" s="285"/>
      <c r="CL12" s="285"/>
      <c r="CM12" s="285"/>
      <c r="CN12" s="285"/>
      <c r="CO12" s="285"/>
      <c r="CP12" s="285"/>
      <c r="CQ12" s="285"/>
      <c r="CR12" s="285"/>
      <c r="CS12" s="285"/>
      <c r="CT12" s="286"/>
    </row>
    <row r="13" spans="1:98" s="281" customFormat="1" ht="15.75" thickBot="1">
      <c r="B13" s="277" t="s">
        <v>216</v>
      </c>
      <c r="C13" s="287">
        <v>81.842333333333329</v>
      </c>
      <c r="D13" s="288">
        <v>81.613749999999996</v>
      </c>
      <c r="E13" s="288">
        <v>81.381399999999999</v>
      </c>
      <c r="F13" s="288">
        <v>80.808999999999997</v>
      </c>
      <c r="G13" s="288">
        <v>80.009200000000007</v>
      </c>
      <c r="H13" s="288">
        <v>77.953000000000003</v>
      </c>
      <c r="I13" s="288">
        <v>75.041200000000003</v>
      </c>
      <c r="J13" s="288">
        <v>71.592600000000004</v>
      </c>
      <c r="K13" s="288">
        <v>68.40979999999999</v>
      </c>
      <c r="L13" s="288">
        <v>65.763000000000005</v>
      </c>
      <c r="M13" s="288">
        <v>63.755600000000001</v>
      </c>
      <c r="N13" s="288">
        <v>63.016000000000005</v>
      </c>
      <c r="O13" s="288">
        <v>62.992999999999995</v>
      </c>
      <c r="P13" s="288">
        <v>62.861599999999996</v>
      </c>
      <c r="Q13" s="288">
        <v>62.570399999999992</v>
      </c>
      <c r="R13" s="288">
        <v>62.841799999999992</v>
      </c>
      <c r="S13" s="288">
        <v>62.683141030819456</v>
      </c>
      <c r="T13" s="288">
        <v>62.302280026251786</v>
      </c>
      <c r="U13" s="288">
        <v>62.00736200229597</v>
      </c>
      <c r="V13" s="288">
        <v>61.902475673289366</v>
      </c>
      <c r="W13" s="288">
        <v>61.469171504218387</v>
      </c>
      <c r="X13" s="288">
        <v>61.051620224865125</v>
      </c>
      <c r="Y13" s="288">
        <v>60.904659722055499</v>
      </c>
      <c r="Z13" s="288">
        <v>60.590200138703025</v>
      </c>
      <c r="AA13" s="288">
        <v>60.226886656858881</v>
      </c>
      <c r="AB13" s="288">
        <v>60.506450598431599</v>
      </c>
      <c r="AC13" s="288">
        <v>60.97006412493414</v>
      </c>
      <c r="AD13" s="288">
        <v>61.564885264528591</v>
      </c>
      <c r="AE13" s="279">
        <v>62.155319523442159</v>
      </c>
      <c r="AF13" s="279">
        <v>62.386029566523213</v>
      </c>
      <c r="AG13" s="279">
        <v>62.137971404385922</v>
      </c>
      <c r="AH13" s="279">
        <v>61.885925168902389</v>
      </c>
      <c r="AI13" s="279">
        <v>62.244652366398348</v>
      </c>
      <c r="AJ13" s="279">
        <v>63.555532075313515</v>
      </c>
      <c r="AK13" s="279">
        <v>65.705103608946828</v>
      </c>
      <c r="AL13" s="279">
        <v>68.703337150663941</v>
      </c>
      <c r="AM13" s="279">
        <v>71.854912112544696</v>
      </c>
      <c r="AN13" s="279">
        <v>74.353838871310259</v>
      </c>
      <c r="AO13" s="279">
        <v>76.313378709994367</v>
      </c>
      <c r="AP13" s="279">
        <v>77.5</v>
      </c>
      <c r="AQ13" s="279">
        <v>78</v>
      </c>
      <c r="AR13" s="288">
        <v>78</v>
      </c>
      <c r="AS13" s="288">
        <v>78</v>
      </c>
      <c r="AT13" s="288">
        <v>78</v>
      </c>
      <c r="AU13" s="288">
        <v>78</v>
      </c>
      <c r="AV13" s="288">
        <v>78</v>
      </c>
      <c r="AW13" s="288">
        <v>78</v>
      </c>
      <c r="AX13" s="288">
        <v>78</v>
      </c>
      <c r="AY13" s="288">
        <v>78</v>
      </c>
      <c r="AZ13" s="288">
        <v>78</v>
      </c>
      <c r="BA13" s="288">
        <v>78</v>
      </c>
      <c r="BB13" s="288">
        <v>78</v>
      </c>
      <c r="BC13" s="288">
        <v>78</v>
      </c>
      <c r="BD13" s="288">
        <v>78</v>
      </c>
      <c r="BE13" s="288">
        <v>78</v>
      </c>
      <c r="BF13" s="288">
        <v>78</v>
      </c>
      <c r="BG13" s="288">
        <v>78</v>
      </c>
      <c r="BH13" s="288">
        <v>78</v>
      </c>
      <c r="BI13" s="288">
        <v>78</v>
      </c>
      <c r="BJ13" s="288">
        <v>78</v>
      </c>
      <c r="BK13" s="288">
        <v>78</v>
      </c>
      <c r="BL13" s="288">
        <v>78</v>
      </c>
      <c r="BM13" s="288">
        <v>78</v>
      </c>
      <c r="BN13" s="288">
        <v>78</v>
      </c>
      <c r="BO13" s="288">
        <v>78</v>
      </c>
      <c r="BP13" s="288">
        <v>78</v>
      </c>
      <c r="BQ13" s="288">
        <v>78</v>
      </c>
      <c r="BR13" s="288">
        <v>78</v>
      </c>
      <c r="BS13" s="288">
        <v>78</v>
      </c>
      <c r="BT13" s="288">
        <v>78</v>
      </c>
      <c r="BU13" s="288">
        <v>78</v>
      </c>
      <c r="BV13" s="288">
        <v>78</v>
      </c>
      <c r="BW13" s="288">
        <v>78</v>
      </c>
      <c r="BX13" s="288">
        <v>78</v>
      </c>
      <c r="BY13" s="288">
        <v>78</v>
      </c>
      <c r="BZ13" s="288">
        <v>78</v>
      </c>
      <c r="CA13" s="288">
        <v>78</v>
      </c>
      <c r="CB13" s="288">
        <v>78</v>
      </c>
      <c r="CC13" s="288">
        <v>78</v>
      </c>
      <c r="CD13" s="288">
        <v>78</v>
      </c>
      <c r="CE13" s="288">
        <v>78</v>
      </c>
      <c r="CF13" s="288">
        <v>78</v>
      </c>
      <c r="CG13" s="288">
        <v>78</v>
      </c>
      <c r="CH13" s="288">
        <v>78</v>
      </c>
      <c r="CI13" s="288">
        <v>78</v>
      </c>
      <c r="CJ13" s="288">
        <v>78</v>
      </c>
      <c r="CK13" s="288">
        <v>78</v>
      </c>
      <c r="CL13" s="288">
        <v>78</v>
      </c>
      <c r="CM13" s="288">
        <v>78</v>
      </c>
      <c r="CN13" s="288">
        <v>78.119984735489211</v>
      </c>
      <c r="CO13" s="288">
        <v>78.148679515967913</v>
      </c>
      <c r="CP13" s="288">
        <v>78.148679515967913</v>
      </c>
      <c r="CQ13" s="288">
        <v>78.148679515967913</v>
      </c>
      <c r="CR13" s="288">
        <v>78.148679515967913</v>
      </c>
      <c r="CS13" s="288">
        <v>78.148679515967913</v>
      </c>
      <c r="CT13" s="289">
        <v>78.148679515967913</v>
      </c>
    </row>
    <row r="14" spans="1:98">
      <c r="BP14" s="281"/>
      <c r="CT14" s="281"/>
    </row>
    <row r="15" spans="1:98">
      <c r="B15" s="290"/>
      <c r="AR15" s="301"/>
      <c r="BP15" s="281"/>
      <c r="CT15" s="281"/>
    </row>
    <row r="16" spans="1:98">
      <c r="W16" s="6"/>
      <c r="X16" s="22"/>
      <c r="Y16" s="22"/>
      <c r="Z16" s="22"/>
      <c r="AA16" s="6"/>
      <c r="AB16" s="22"/>
      <c r="AC16" s="22"/>
      <c r="AE16" s="22"/>
      <c r="AF16" s="291"/>
      <c r="AG16" s="292"/>
      <c r="AH16" s="292"/>
      <c r="AI16" s="22"/>
      <c r="AJ16" s="22"/>
      <c r="AK16" s="22"/>
      <c r="AR16" s="281"/>
      <c r="BP16" s="281"/>
      <c r="CT16" s="281"/>
    </row>
    <row r="17" spans="1:44">
      <c r="W17" s="293"/>
      <c r="X17" s="22"/>
      <c r="Y17" s="22"/>
      <c r="Z17" s="22"/>
      <c r="AA17" s="22"/>
      <c r="AB17" s="22"/>
      <c r="AC17" s="22"/>
      <c r="AE17" s="22"/>
      <c r="AF17" s="291"/>
      <c r="AG17" s="291"/>
      <c r="AH17" s="294"/>
      <c r="AI17" s="22"/>
      <c r="AJ17" s="22"/>
      <c r="AK17" s="22"/>
      <c r="AR17" s="281"/>
    </row>
    <row r="18" spans="1:44">
      <c r="W18" s="11"/>
      <c r="X18" s="22"/>
      <c r="Y18" s="22"/>
      <c r="Z18" s="22"/>
      <c r="AA18" s="294"/>
      <c r="AB18" s="22"/>
      <c r="AC18" s="22"/>
      <c r="AE18" s="22"/>
      <c r="AF18" s="291"/>
      <c r="AG18" s="295"/>
      <c r="AH18" s="294"/>
      <c r="AI18" s="22"/>
      <c r="AJ18" s="22"/>
      <c r="AK18" s="22"/>
    </row>
    <row r="19" spans="1:44">
      <c r="W19" s="11"/>
      <c r="X19" s="22"/>
      <c r="Y19" s="22"/>
      <c r="Z19" s="22"/>
      <c r="AA19" s="294"/>
      <c r="AB19" s="22"/>
      <c r="AC19" s="22"/>
      <c r="AE19" s="22"/>
      <c r="AF19" s="291"/>
      <c r="AG19" s="295"/>
      <c r="AH19" s="294"/>
      <c r="AI19" s="22"/>
      <c r="AJ19" s="22"/>
      <c r="AK19" s="22"/>
    </row>
    <row r="20" spans="1:44">
      <c r="W20" s="11"/>
      <c r="X20" s="22"/>
      <c r="Y20" s="22"/>
      <c r="Z20" s="22"/>
      <c r="AA20" s="294"/>
      <c r="AB20" s="22"/>
      <c r="AC20" s="22"/>
      <c r="AE20" s="22"/>
      <c r="AF20" s="296"/>
      <c r="AG20" s="297"/>
      <c r="AH20" s="294"/>
      <c r="AI20" s="22"/>
      <c r="AJ20" s="22"/>
      <c r="AK20" s="22"/>
    </row>
    <row r="21" spans="1:44" ht="15.75">
      <c r="A21" s="544" t="s">
        <v>206</v>
      </c>
      <c r="B21" s="544"/>
      <c r="C21" s="544"/>
      <c r="D21" s="544"/>
      <c r="E21" s="544"/>
      <c r="F21" s="544"/>
      <c r="G21" s="544"/>
      <c r="W21" s="11"/>
      <c r="X21" s="22"/>
      <c r="Y21" s="22"/>
      <c r="Z21" s="22"/>
      <c r="AA21" s="294"/>
      <c r="AB21" s="22"/>
      <c r="AC21" s="22"/>
      <c r="AE21" s="22"/>
      <c r="AF21" s="291"/>
      <c r="AG21" s="291"/>
      <c r="AH21" s="294"/>
      <c r="AI21" s="22"/>
      <c r="AJ21" s="22"/>
      <c r="AK21" s="22"/>
    </row>
    <row r="22" spans="1:44">
      <c r="A22" s="199"/>
      <c r="B22" s="22"/>
      <c r="W22" s="11"/>
      <c r="X22" s="22"/>
      <c r="Y22" s="22"/>
      <c r="Z22" s="22"/>
      <c r="AA22" s="294"/>
      <c r="AB22" s="22"/>
      <c r="AC22" s="22"/>
      <c r="AE22" s="22"/>
      <c r="AF22" s="292"/>
      <c r="AG22" s="295"/>
      <c r="AH22" s="294"/>
      <c r="AI22" s="22"/>
      <c r="AJ22" s="22"/>
      <c r="AK22" s="22"/>
    </row>
    <row r="23" spans="1:44">
      <c r="A23" s="199"/>
      <c r="B23" s="22"/>
      <c r="W23" s="11"/>
      <c r="X23" s="22"/>
      <c r="Y23" s="22"/>
      <c r="Z23" s="22"/>
      <c r="AA23" s="294"/>
      <c r="AB23" s="294"/>
      <c r="AC23" s="22"/>
      <c r="AE23" s="22"/>
      <c r="AF23" s="292"/>
      <c r="AG23" s="295"/>
      <c r="AH23" s="294"/>
      <c r="AI23" s="22"/>
      <c r="AJ23" s="22"/>
      <c r="AK23" s="22"/>
    </row>
    <row r="24" spans="1:44">
      <c r="A24" s="199"/>
      <c r="B24" s="22"/>
      <c r="W24" s="22"/>
      <c r="X24" s="22"/>
      <c r="Y24" s="22"/>
      <c r="Z24" s="22"/>
      <c r="AA24" s="22"/>
      <c r="AB24" s="22"/>
      <c r="AC24" s="22"/>
      <c r="AE24" s="22"/>
      <c r="AF24" s="292"/>
      <c r="AG24" s="295"/>
      <c r="AH24" s="294"/>
      <c r="AI24" s="22"/>
      <c r="AJ24" s="22"/>
      <c r="AK24" s="22"/>
    </row>
    <row r="25" spans="1:44">
      <c r="AE25" s="22"/>
      <c r="AF25" s="298"/>
      <c r="AG25" s="297"/>
      <c r="AH25" s="294"/>
      <c r="AI25" s="22"/>
      <c r="AJ25" s="22"/>
      <c r="AK25" s="22"/>
    </row>
    <row r="26" spans="1:44">
      <c r="AE26" s="22"/>
      <c r="AF26" s="291"/>
      <c r="AG26" s="291"/>
      <c r="AH26" s="294"/>
      <c r="AI26" s="22"/>
      <c r="AJ26" s="22"/>
      <c r="AK26" s="22"/>
    </row>
    <row r="27" spans="1:44">
      <c r="AE27" s="22"/>
      <c r="AF27" s="292"/>
      <c r="AG27" s="292"/>
      <c r="AH27" s="294"/>
      <c r="AI27" s="22"/>
      <c r="AJ27" s="22"/>
      <c r="AK27" s="22"/>
    </row>
    <row r="28" spans="1:44">
      <c r="AE28" s="22"/>
      <c r="AF28" s="292"/>
      <c r="AG28" s="292"/>
      <c r="AH28" s="294"/>
      <c r="AI28" s="22"/>
      <c r="AJ28" s="22"/>
      <c r="AK28" s="22"/>
    </row>
    <row r="29" spans="1:44">
      <c r="AE29" s="22"/>
      <c r="AF29" s="292"/>
      <c r="AG29" s="292"/>
      <c r="AH29" s="294"/>
      <c r="AI29" s="22"/>
      <c r="AJ29" s="22"/>
      <c r="AK29" s="22"/>
    </row>
    <row r="30" spans="1:44">
      <c r="AE30" s="22"/>
      <c r="AF30" s="298"/>
      <c r="AG30" s="297"/>
      <c r="AH30" s="294"/>
      <c r="AI30" s="22"/>
      <c r="AJ30" s="22"/>
      <c r="AK30" s="22"/>
    </row>
    <row r="31" spans="1:44">
      <c r="AE31" s="22"/>
      <c r="AF31" s="291"/>
      <c r="AG31" s="299"/>
      <c r="AH31" s="294"/>
      <c r="AI31" s="22"/>
      <c r="AJ31" s="22"/>
      <c r="AK31" s="22"/>
    </row>
    <row r="32" spans="1:44">
      <c r="AE32" s="22"/>
      <c r="AF32" s="292"/>
      <c r="AG32" s="300"/>
      <c r="AH32" s="294"/>
      <c r="AI32" s="22"/>
      <c r="AJ32" s="22"/>
      <c r="AK32" s="22"/>
    </row>
    <row r="33" spans="1:37">
      <c r="AE33" s="22"/>
      <c r="AF33" s="292"/>
      <c r="AG33" s="292"/>
      <c r="AH33" s="294"/>
      <c r="AI33" s="22"/>
      <c r="AJ33" s="22"/>
      <c r="AK33" s="22"/>
    </row>
    <row r="34" spans="1:37" ht="15.75">
      <c r="A34" s="544" t="s">
        <v>210</v>
      </c>
      <c r="B34" s="544"/>
      <c r="C34" s="544"/>
      <c r="D34" s="544"/>
      <c r="E34" s="544"/>
      <c r="F34" s="544"/>
      <c r="G34" s="544"/>
      <c r="AE34" s="22"/>
      <c r="AF34" s="292"/>
      <c r="AG34" s="292"/>
      <c r="AH34" s="294"/>
      <c r="AI34" s="22"/>
      <c r="AJ34" s="22"/>
      <c r="AK34" s="22"/>
    </row>
    <row r="35" spans="1:37">
      <c r="AE35" s="22"/>
      <c r="AF35" s="298"/>
      <c r="AG35" s="297"/>
      <c r="AH35" s="294"/>
      <c r="AI35" s="22"/>
      <c r="AJ35" s="22"/>
      <c r="AK35" s="22"/>
    </row>
    <row r="36" spans="1:37">
      <c r="AE36" s="22"/>
      <c r="AF36" s="291"/>
      <c r="AG36" s="291"/>
      <c r="AH36" s="294"/>
      <c r="AI36" s="22"/>
      <c r="AJ36" s="22"/>
      <c r="AK36" s="22"/>
    </row>
    <row r="37" spans="1:37">
      <c r="AE37" s="22"/>
      <c r="AF37" s="292"/>
      <c r="AG37" s="292"/>
      <c r="AH37" s="294"/>
      <c r="AI37" s="22"/>
      <c r="AJ37" s="22"/>
      <c r="AK37" s="22"/>
    </row>
    <row r="38" spans="1:37">
      <c r="AE38" s="22"/>
      <c r="AF38" s="292"/>
      <c r="AG38" s="292"/>
      <c r="AH38" s="294"/>
      <c r="AI38" s="22"/>
      <c r="AJ38" s="22"/>
      <c r="AK38" s="22"/>
    </row>
    <row r="39" spans="1:37">
      <c r="AE39" s="22"/>
      <c r="AF39" s="292"/>
      <c r="AG39" s="292"/>
      <c r="AH39" s="294"/>
      <c r="AI39" s="22"/>
      <c r="AJ39" s="22"/>
      <c r="AK39" s="22"/>
    </row>
    <row r="40" spans="1:37">
      <c r="AE40" s="22"/>
      <c r="AF40" s="298"/>
      <c r="AG40" s="297"/>
      <c r="AH40" s="294"/>
      <c r="AI40" s="22"/>
      <c r="AJ40" s="22"/>
      <c r="AK40" s="22"/>
    </row>
    <row r="41" spans="1:37">
      <c r="AE41" s="22"/>
      <c r="AF41" s="291"/>
      <c r="AG41" s="291"/>
      <c r="AH41" s="294"/>
      <c r="AI41" s="22"/>
      <c r="AJ41" s="22"/>
      <c r="AK41" s="22"/>
    </row>
    <row r="42" spans="1:37">
      <c r="AE42" s="22"/>
      <c r="AF42" s="292"/>
      <c r="AG42" s="292"/>
      <c r="AH42" s="294"/>
      <c r="AI42" s="22"/>
      <c r="AJ42" s="22"/>
      <c r="AK42" s="22"/>
    </row>
    <row r="43" spans="1:37">
      <c r="AE43" s="22"/>
      <c r="AF43" s="292"/>
      <c r="AG43" s="292"/>
      <c r="AH43" s="294"/>
      <c r="AI43" s="22"/>
      <c r="AJ43" s="22"/>
      <c r="AK43" s="22"/>
    </row>
    <row r="44" spans="1:37">
      <c r="AE44" s="22"/>
      <c r="AF44" s="292"/>
      <c r="AG44" s="292"/>
      <c r="AH44" s="294"/>
      <c r="AI44" s="22"/>
      <c r="AJ44" s="22"/>
      <c r="AK44" s="22"/>
    </row>
    <row r="45" spans="1:37">
      <c r="AE45" s="22"/>
      <c r="AF45" s="298"/>
      <c r="AG45" s="297"/>
      <c r="AH45" s="294"/>
      <c r="AI45" s="22"/>
      <c r="AJ45" s="22"/>
      <c r="AK45" s="22"/>
    </row>
  </sheetData>
  <mergeCells count="2">
    <mergeCell ref="A21:G21"/>
    <mergeCell ref="A34:G34"/>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94"/>
  <sheetViews>
    <sheetView workbookViewId="0">
      <selection activeCell="A2" sqref="A2"/>
    </sheetView>
  </sheetViews>
  <sheetFormatPr baseColWidth="10" defaultRowHeight="15"/>
  <cols>
    <col min="1" max="1" width="11.42578125" style="25"/>
    <col min="2" max="2" width="37.5703125" style="25" customWidth="1"/>
    <col min="3" max="98" width="7" style="25" customWidth="1"/>
    <col min="99" max="16384" width="11.42578125" style="25"/>
  </cols>
  <sheetData>
    <row r="1" spans="1:98" ht="15.75">
      <c r="A1" s="29" t="s">
        <v>284</v>
      </c>
      <c r="F1" s="263"/>
      <c r="G1" s="263"/>
      <c r="H1" s="263"/>
      <c r="I1" s="263"/>
      <c r="J1" s="263"/>
    </row>
    <row r="2" spans="1:98" ht="15.75" thickBot="1"/>
    <row r="3" spans="1:98" ht="15.75" thickBot="1">
      <c r="B3" s="264" t="s">
        <v>206</v>
      </c>
      <c r="C3" s="112">
        <v>1975</v>
      </c>
      <c r="D3" s="113">
        <v>1976</v>
      </c>
      <c r="E3" s="113">
        <v>1977</v>
      </c>
      <c r="F3" s="113">
        <v>1978</v>
      </c>
      <c r="G3" s="113">
        <v>1979</v>
      </c>
      <c r="H3" s="113">
        <v>1980</v>
      </c>
      <c r="I3" s="113">
        <v>1981</v>
      </c>
      <c r="J3" s="113">
        <v>1982</v>
      </c>
      <c r="K3" s="113">
        <v>1983</v>
      </c>
      <c r="L3" s="113">
        <v>1984</v>
      </c>
      <c r="M3" s="113">
        <v>1985</v>
      </c>
      <c r="N3" s="113">
        <v>1986</v>
      </c>
      <c r="O3" s="113">
        <v>1987</v>
      </c>
      <c r="P3" s="113">
        <v>1988</v>
      </c>
      <c r="Q3" s="113">
        <v>1989</v>
      </c>
      <c r="R3" s="113">
        <v>1990</v>
      </c>
      <c r="S3" s="113">
        <v>1991</v>
      </c>
      <c r="T3" s="113">
        <v>1992</v>
      </c>
      <c r="U3" s="113">
        <v>1993</v>
      </c>
      <c r="V3" s="113">
        <v>1994</v>
      </c>
      <c r="W3" s="113">
        <v>1995</v>
      </c>
      <c r="X3" s="113">
        <v>1996</v>
      </c>
      <c r="Y3" s="113">
        <v>1997</v>
      </c>
      <c r="Z3" s="113">
        <v>1998</v>
      </c>
      <c r="AA3" s="113">
        <v>1999</v>
      </c>
      <c r="AB3" s="113">
        <v>2000</v>
      </c>
      <c r="AC3" s="113">
        <v>2001</v>
      </c>
      <c r="AD3" s="113">
        <v>2002</v>
      </c>
      <c r="AE3" s="113">
        <v>2003</v>
      </c>
      <c r="AF3" s="113">
        <v>2004</v>
      </c>
      <c r="AG3" s="113">
        <v>2005</v>
      </c>
      <c r="AH3" s="113">
        <v>2006</v>
      </c>
      <c r="AI3" s="265">
        <v>2007</v>
      </c>
      <c r="AJ3" s="265">
        <v>2008</v>
      </c>
      <c r="AK3" s="265">
        <v>2009</v>
      </c>
      <c r="AL3" s="265">
        <v>2010</v>
      </c>
      <c r="AM3" s="265">
        <v>2011</v>
      </c>
      <c r="AN3" s="265">
        <v>2012</v>
      </c>
      <c r="AO3" s="265">
        <v>2013</v>
      </c>
      <c r="AP3" s="265">
        <v>2014</v>
      </c>
      <c r="AQ3" s="265">
        <v>2015</v>
      </c>
      <c r="AR3" s="265">
        <v>2016</v>
      </c>
      <c r="AS3" s="265">
        <v>2017</v>
      </c>
      <c r="AT3" s="265">
        <v>2018</v>
      </c>
      <c r="AU3" s="265">
        <v>2019</v>
      </c>
      <c r="AV3" s="265">
        <v>2020</v>
      </c>
      <c r="AW3" s="265">
        <v>2021</v>
      </c>
      <c r="AX3" s="265">
        <v>2022</v>
      </c>
      <c r="AY3" s="265">
        <v>2023</v>
      </c>
      <c r="AZ3" s="265">
        <v>2024</v>
      </c>
      <c r="BA3" s="265">
        <v>2025</v>
      </c>
      <c r="BB3" s="265">
        <v>2026</v>
      </c>
      <c r="BC3" s="265">
        <v>2027</v>
      </c>
      <c r="BD3" s="265">
        <v>2028</v>
      </c>
      <c r="BE3" s="265">
        <v>2029</v>
      </c>
      <c r="BF3" s="265">
        <v>2030</v>
      </c>
      <c r="BG3" s="265">
        <v>2031</v>
      </c>
      <c r="BH3" s="265">
        <v>2032</v>
      </c>
      <c r="BI3" s="265">
        <v>2033</v>
      </c>
      <c r="BJ3" s="265">
        <v>2034</v>
      </c>
      <c r="BK3" s="265">
        <v>2035</v>
      </c>
      <c r="BL3" s="265">
        <v>2036</v>
      </c>
      <c r="BM3" s="265">
        <v>2037</v>
      </c>
      <c r="BN3" s="265">
        <v>2038</v>
      </c>
      <c r="BO3" s="265">
        <v>2039</v>
      </c>
      <c r="BP3" s="265">
        <v>2040</v>
      </c>
      <c r="BQ3" s="265">
        <v>2041</v>
      </c>
      <c r="BR3" s="265">
        <v>2042</v>
      </c>
      <c r="BS3" s="265">
        <v>2043</v>
      </c>
      <c r="BT3" s="265">
        <v>2044</v>
      </c>
      <c r="BU3" s="265">
        <v>2045</v>
      </c>
      <c r="BV3" s="265">
        <v>2046</v>
      </c>
      <c r="BW3" s="265">
        <v>2047</v>
      </c>
      <c r="BX3" s="265">
        <v>2048</v>
      </c>
      <c r="BY3" s="265">
        <v>2049</v>
      </c>
      <c r="BZ3" s="265">
        <v>2050</v>
      </c>
      <c r="CA3" s="265">
        <v>2051</v>
      </c>
      <c r="CB3" s="265">
        <v>2052</v>
      </c>
      <c r="CC3" s="265">
        <v>2053</v>
      </c>
      <c r="CD3" s="265">
        <v>2054</v>
      </c>
      <c r="CE3" s="265">
        <v>2055</v>
      </c>
      <c r="CF3" s="265">
        <v>2056</v>
      </c>
      <c r="CG3" s="265">
        <v>2057</v>
      </c>
      <c r="CH3" s="265">
        <v>2058</v>
      </c>
      <c r="CI3" s="265">
        <v>2059</v>
      </c>
      <c r="CJ3" s="265">
        <v>2060</v>
      </c>
      <c r="CK3" s="265">
        <v>2061</v>
      </c>
      <c r="CL3" s="265">
        <v>2062</v>
      </c>
      <c r="CM3" s="265">
        <v>2063</v>
      </c>
      <c r="CN3" s="265">
        <v>2064</v>
      </c>
      <c r="CO3" s="265">
        <v>2065</v>
      </c>
      <c r="CP3" s="265">
        <v>2066</v>
      </c>
      <c r="CQ3" s="265">
        <v>2067</v>
      </c>
      <c r="CR3" s="265">
        <v>2068</v>
      </c>
      <c r="CS3" s="265">
        <v>2069</v>
      </c>
      <c r="CT3" s="266">
        <v>2070</v>
      </c>
    </row>
    <row r="4" spans="1:98">
      <c r="B4" s="267" t="s">
        <v>207</v>
      </c>
      <c r="C4" s="268">
        <v>38.4</v>
      </c>
      <c r="D4" s="269">
        <v>35.200000000000003</v>
      </c>
      <c r="E4" s="269">
        <v>32.299999999999997</v>
      </c>
      <c r="F4" s="269">
        <v>28.8</v>
      </c>
      <c r="G4" s="269">
        <v>27.4</v>
      </c>
      <c r="H4" s="269">
        <v>28</v>
      </c>
      <c r="I4" s="269">
        <v>27.1</v>
      </c>
      <c r="J4" s="269">
        <v>25.5</v>
      </c>
      <c r="K4" s="269">
        <v>22.5</v>
      </c>
      <c r="L4" s="269">
        <v>20.5</v>
      </c>
      <c r="M4" s="269">
        <v>19.399999999999999</v>
      </c>
      <c r="N4" s="269">
        <v>18.399999999999999</v>
      </c>
      <c r="O4" s="269">
        <v>17.3</v>
      </c>
      <c r="P4" s="269">
        <v>17.100000000000001</v>
      </c>
      <c r="Q4" s="269">
        <v>16.2</v>
      </c>
      <c r="R4" s="269">
        <v>15</v>
      </c>
      <c r="S4" s="269">
        <v>13.2</v>
      </c>
      <c r="T4" s="269">
        <v>12.4</v>
      </c>
      <c r="U4" s="269">
        <v>12.2</v>
      </c>
      <c r="V4" s="269">
        <v>12</v>
      </c>
      <c r="W4" s="269">
        <v>10.6</v>
      </c>
      <c r="X4" s="269">
        <v>11.3</v>
      </c>
      <c r="Y4" s="269">
        <v>10.8</v>
      </c>
      <c r="Z4" s="269">
        <v>10.5</v>
      </c>
      <c r="AA4" s="269">
        <v>11</v>
      </c>
      <c r="AB4" s="269">
        <v>10.4</v>
      </c>
      <c r="AC4" s="269">
        <v>10</v>
      </c>
      <c r="AD4" s="269">
        <v>11.6</v>
      </c>
      <c r="AE4" s="269">
        <v>13.4</v>
      </c>
      <c r="AF4" s="269">
        <v>13.5</v>
      </c>
      <c r="AG4" s="269">
        <v>13.8</v>
      </c>
      <c r="AH4" s="269">
        <v>14.4</v>
      </c>
      <c r="AI4" s="269">
        <v>15.7</v>
      </c>
      <c r="AJ4" s="269">
        <v>16.2</v>
      </c>
      <c r="AK4" s="269">
        <v>16.899999999999999</v>
      </c>
      <c r="AL4" s="269">
        <v>17.8</v>
      </c>
      <c r="AM4" s="269">
        <v>18.600000000000001</v>
      </c>
      <c r="AN4" s="269">
        <v>21.5</v>
      </c>
      <c r="AO4" s="269">
        <v>23.3</v>
      </c>
      <c r="AP4" s="269">
        <v>25.1</v>
      </c>
      <c r="AQ4" s="269">
        <v>27.5</v>
      </c>
      <c r="AR4" s="270">
        <v>28.1</v>
      </c>
      <c r="AS4" s="270"/>
      <c r="AT4" s="270"/>
      <c r="AU4" s="270"/>
      <c r="AV4" s="270"/>
      <c r="AW4" s="270"/>
      <c r="AX4" s="270"/>
      <c r="AY4" s="270"/>
      <c r="AZ4" s="270"/>
      <c r="BA4" s="270"/>
      <c r="BB4" s="270"/>
      <c r="BC4" s="270"/>
      <c r="BD4" s="270"/>
      <c r="BE4" s="270"/>
      <c r="BF4" s="270"/>
      <c r="BG4" s="270"/>
      <c r="BH4" s="270"/>
      <c r="BI4" s="270"/>
      <c r="BJ4" s="270"/>
      <c r="BK4" s="270"/>
      <c r="BL4" s="270"/>
      <c r="BM4" s="270"/>
      <c r="BN4" s="270"/>
      <c r="BO4" s="270"/>
      <c r="BP4" s="270"/>
      <c r="BQ4" s="270"/>
      <c r="BR4" s="270"/>
      <c r="BS4" s="270"/>
      <c r="BT4" s="270"/>
      <c r="BU4" s="270"/>
      <c r="BV4" s="270"/>
      <c r="BW4" s="270"/>
      <c r="BX4" s="270"/>
      <c r="BY4" s="270"/>
      <c r="BZ4" s="270"/>
      <c r="CA4" s="270"/>
      <c r="CB4" s="270"/>
      <c r="CC4" s="270"/>
      <c r="CD4" s="270"/>
      <c r="CE4" s="270"/>
      <c r="CF4" s="270"/>
      <c r="CG4" s="270"/>
      <c r="CH4" s="270"/>
      <c r="CI4" s="270"/>
      <c r="CJ4" s="270"/>
      <c r="CK4" s="270"/>
      <c r="CL4" s="270"/>
      <c r="CM4" s="270"/>
      <c r="CN4" s="270"/>
      <c r="CO4" s="270"/>
      <c r="CP4" s="270"/>
      <c r="CQ4" s="270"/>
      <c r="CR4" s="270"/>
      <c r="CS4" s="270"/>
      <c r="CT4" s="271"/>
    </row>
    <row r="5" spans="1:98">
      <c r="B5" s="272" t="s">
        <v>208</v>
      </c>
      <c r="C5" s="273">
        <v>39.200000000000003</v>
      </c>
      <c r="D5" s="274">
        <v>36.4</v>
      </c>
      <c r="E5" s="274">
        <v>33.6</v>
      </c>
      <c r="F5" s="274">
        <v>29.8</v>
      </c>
      <c r="G5" s="274">
        <v>28.2</v>
      </c>
      <c r="H5" s="274">
        <v>29.1</v>
      </c>
      <c r="I5" s="274">
        <v>28</v>
      </c>
      <c r="J5" s="274">
        <v>26.1</v>
      </c>
      <c r="K5" s="274">
        <v>23</v>
      </c>
      <c r="L5" s="274">
        <v>21</v>
      </c>
      <c r="M5" s="274">
        <v>19.899999999999999</v>
      </c>
      <c r="N5" s="274">
        <v>18.8</v>
      </c>
      <c r="O5" s="274">
        <v>17.8</v>
      </c>
      <c r="P5" s="274">
        <v>17.399999999999999</v>
      </c>
      <c r="Q5" s="274">
        <v>16.600000000000001</v>
      </c>
      <c r="R5" s="274">
        <v>15.3</v>
      </c>
      <c r="S5" s="274">
        <v>13.5</v>
      </c>
      <c r="T5" s="274">
        <v>12.8</v>
      </c>
      <c r="U5" s="274">
        <v>12.4</v>
      </c>
      <c r="V5" s="274">
        <v>12.2</v>
      </c>
      <c r="W5" s="274">
        <v>10.7</v>
      </c>
      <c r="X5" s="274">
        <v>11.6</v>
      </c>
      <c r="Y5" s="274">
        <v>11.1</v>
      </c>
      <c r="Z5" s="274">
        <v>10.8</v>
      </c>
      <c r="AA5" s="274">
        <v>11.3</v>
      </c>
      <c r="AB5" s="274">
        <v>10.7</v>
      </c>
      <c r="AC5" s="274">
        <v>10.199999999999999</v>
      </c>
      <c r="AD5" s="274">
        <v>11.9</v>
      </c>
      <c r="AE5" s="274">
        <v>13.8</v>
      </c>
      <c r="AF5" s="274">
        <v>14</v>
      </c>
      <c r="AG5" s="274">
        <v>14.5</v>
      </c>
      <c r="AH5" s="274">
        <v>14.9</v>
      </c>
      <c r="AI5" s="274">
        <v>16.2</v>
      </c>
      <c r="AJ5" s="274">
        <v>16.8</v>
      </c>
      <c r="AK5" s="274">
        <v>17.8</v>
      </c>
      <c r="AL5" s="274">
        <v>18.7</v>
      </c>
      <c r="AM5" s="274">
        <v>19.399999999999999</v>
      </c>
      <c r="AN5" s="274">
        <v>22.7</v>
      </c>
      <c r="AO5" s="274">
        <v>24.8</v>
      </c>
      <c r="AP5" s="274">
        <v>26.9</v>
      </c>
      <c r="AQ5" s="274">
        <v>29.6</v>
      </c>
      <c r="AR5" s="275">
        <v>30.4</v>
      </c>
      <c r="AS5" s="275"/>
      <c r="AT5" s="275"/>
      <c r="AU5" s="275"/>
      <c r="AV5" s="275"/>
      <c r="AW5" s="275"/>
      <c r="AX5" s="275"/>
      <c r="AY5" s="275"/>
      <c r="AZ5" s="275"/>
      <c r="BA5" s="275"/>
      <c r="BB5" s="275"/>
      <c r="BC5" s="275"/>
      <c r="BD5" s="275"/>
      <c r="BE5" s="275"/>
      <c r="BF5" s="275"/>
      <c r="BG5" s="275"/>
      <c r="BH5" s="275"/>
      <c r="BI5" s="275"/>
      <c r="BJ5" s="275"/>
      <c r="BK5" s="275"/>
      <c r="BL5" s="275"/>
      <c r="BM5" s="275"/>
      <c r="BN5" s="275"/>
      <c r="BO5" s="275"/>
      <c r="BP5" s="275"/>
      <c r="BQ5" s="275"/>
      <c r="BR5" s="275"/>
      <c r="BS5" s="275"/>
      <c r="BT5" s="275"/>
      <c r="BU5" s="275"/>
      <c r="BV5" s="275"/>
      <c r="BW5" s="275"/>
      <c r="BX5" s="275"/>
      <c r="BY5" s="275"/>
      <c r="BZ5" s="275"/>
      <c r="CA5" s="275"/>
      <c r="CB5" s="275"/>
      <c r="CC5" s="275"/>
      <c r="CD5" s="275"/>
      <c r="CE5" s="275"/>
      <c r="CF5" s="275"/>
      <c r="CG5" s="275"/>
      <c r="CH5" s="275"/>
      <c r="CI5" s="275"/>
      <c r="CJ5" s="275"/>
      <c r="CK5" s="275"/>
      <c r="CL5" s="275"/>
      <c r="CM5" s="275"/>
      <c r="CN5" s="275"/>
      <c r="CO5" s="275"/>
      <c r="CP5" s="275"/>
      <c r="CQ5" s="275"/>
      <c r="CR5" s="275"/>
      <c r="CS5" s="275"/>
      <c r="CT5" s="276"/>
    </row>
    <row r="6" spans="1:98" ht="15.75" thickBot="1">
      <c r="B6" s="277" t="s">
        <v>209</v>
      </c>
      <c r="C6" s="278">
        <v>36.43958057603249</v>
      </c>
      <c r="D6" s="279">
        <v>34.721944448646148</v>
      </c>
      <c r="E6" s="279">
        <v>33.387889231195096</v>
      </c>
      <c r="F6" s="279">
        <v>31.448529080788205</v>
      </c>
      <c r="G6" s="279">
        <v>29.680475706202561</v>
      </c>
      <c r="H6" s="279">
        <v>28.251659673465817</v>
      </c>
      <c r="I6" s="279">
        <v>26.888650217725207</v>
      </c>
      <c r="J6" s="279">
        <v>25.462607346478364</v>
      </c>
      <c r="K6" s="279">
        <v>23.681343932930815</v>
      </c>
      <c r="L6" s="279">
        <v>21.779960926748629</v>
      </c>
      <c r="M6" s="279">
        <v>20.104061877960515</v>
      </c>
      <c r="N6" s="279">
        <v>18.991527556597884</v>
      </c>
      <c r="O6" s="279">
        <v>18.122170869969224</v>
      </c>
      <c r="P6" s="279">
        <v>17.193433980743908</v>
      </c>
      <c r="Q6" s="279">
        <v>16.112706296840933</v>
      </c>
      <c r="R6" s="279">
        <v>15.118771793424486</v>
      </c>
      <c r="S6" s="279">
        <v>14.205855851184566</v>
      </c>
      <c r="T6" s="279">
        <v>13.326404537951234</v>
      </c>
      <c r="U6" s="279">
        <v>12.401693969458027</v>
      </c>
      <c r="V6" s="279">
        <v>12.023990503000238</v>
      </c>
      <c r="W6" s="279">
        <v>11.677269428449534</v>
      </c>
      <c r="X6" s="279">
        <v>11.353278175895714</v>
      </c>
      <c r="Y6" s="279">
        <v>11.166013491663952</v>
      </c>
      <c r="Z6" s="279">
        <v>11.152190636202358</v>
      </c>
      <c r="AA6" s="279">
        <v>10.891013240082371</v>
      </c>
      <c r="AB6" s="279">
        <v>11.056841923942388</v>
      </c>
      <c r="AC6" s="279">
        <v>11.658233026808366</v>
      </c>
      <c r="AD6" s="279">
        <v>12.212685058173319</v>
      </c>
      <c r="AE6" s="279">
        <v>12.979544280889423</v>
      </c>
      <c r="AF6" s="279">
        <v>13.926367618940791</v>
      </c>
      <c r="AG6" s="279">
        <v>14.791694039387261</v>
      </c>
      <c r="AH6" s="279">
        <v>15.406556580617377</v>
      </c>
      <c r="AI6" s="279">
        <v>16.163860250590776</v>
      </c>
      <c r="AJ6" s="279">
        <v>17.002528151350948</v>
      </c>
      <c r="AK6" s="279">
        <v>17.907422539405776</v>
      </c>
      <c r="AL6" s="279">
        <v>19.213538744168197</v>
      </c>
      <c r="AM6" s="279">
        <v>20.809147098156782</v>
      </c>
      <c r="AN6" s="279">
        <v>22.646197735595511</v>
      </c>
      <c r="AO6" s="279">
        <v>24.841369687948806</v>
      </c>
      <c r="AP6" s="279">
        <v>27.538701976382789</v>
      </c>
      <c r="AQ6" s="279">
        <v>30.643065961750246</v>
      </c>
      <c r="AR6" s="279">
        <v>33.406744833361913</v>
      </c>
      <c r="AS6" s="279">
        <v>35.96305783149878</v>
      </c>
      <c r="AT6" s="279">
        <v>37.871570113284157</v>
      </c>
      <c r="AU6" s="279">
        <v>39.399234573662959</v>
      </c>
      <c r="AV6" s="279">
        <v>40.410195031527721</v>
      </c>
      <c r="AW6" s="279">
        <v>41.225713741189878</v>
      </c>
      <c r="AX6" s="279">
        <v>41.931468204517628</v>
      </c>
      <c r="AY6" s="279">
        <v>42.668467336171972</v>
      </c>
      <c r="AZ6" s="279">
        <v>43.880771770610458</v>
      </c>
      <c r="BA6" s="279">
        <v>45.230019062616783</v>
      </c>
      <c r="BB6" s="279">
        <v>46.775189180902942</v>
      </c>
      <c r="BC6" s="279">
        <v>48.333008337226012</v>
      </c>
      <c r="BD6" s="279">
        <v>49.665119453914201</v>
      </c>
      <c r="BE6" s="279">
        <v>50.942901415569615</v>
      </c>
      <c r="BF6" s="279">
        <v>52.052182443475758</v>
      </c>
      <c r="BG6" s="279">
        <v>53.276930005458027</v>
      </c>
      <c r="BH6" s="279">
        <v>54.487396092931967</v>
      </c>
      <c r="BI6" s="279">
        <v>55.765161015696044</v>
      </c>
      <c r="BJ6" s="279">
        <v>56.986438421355558</v>
      </c>
      <c r="BK6" s="279">
        <v>58.012735953891259</v>
      </c>
      <c r="BL6" s="279">
        <v>58.998582887811786</v>
      </c>
      <c r="BM6" s="279">
        <v>59.951927436490728</v>
      </c>
      <c r="BN6" s="279">
        <v>60.895404710737452</v>
      </c>
      <c r="BO6" s="279">
        <v>62.014449479441275</v>
      </c>
      <c r="BP6" s="279">
        <v>62.998902208831346</v>
      </c>
      <c r="BQ6" s="279">
        <v>63.619682198513978</v>
      </c>
      <c r="BR6" s="279">
        <v>64.049957444827101</v>
      </c>
      <c r="BS6" s="279">
        <v>64.064408347593357</v>
      </c>
      <c r="BT6" s="279">
        <v>64.062253218133407</v>
      </c>
      <c r="BU6" s="279">
        <v>64.061316848774553</v>
      </c>
      <c r="BV6" s="279">
        <v>64.275397384717962</v>
      </c>
      <c r="BW6" s="279">
        <v>64.501756626218906</v>
      </c>
      <c r="BX6" s="279">
        <v>64.682040235112325</v>
      </c>
      <c r="BY6" s="279">
        <v>64.803126451420155</v>
      </c>
      <c r="BZ6" s="279">
        <v>64.808349915545662</v>
      </c>
      <c r="CA6" s="279">
        <v>64.81376305368201</v>
      </c>
      <c r="CB6" s="279">
        <v>64.819400222528742</v>
      </c>
      <c r="CC6" s="279">
        <v>64.823854503554543</v>
      </c>
      <c r="CD6" s="279">
        <v>64.826765204323891</v>
      </c>
      <c r="CE6" s="279">
        <v>64.826786372166694</v>
      </c>
      <c r="CF6" s="279">
        <v>64.951123581796239</v>
      </c>
      <c r="CG6" s="279">
        <v>65.09249135055596</v>
      </c>
      <c r="CH6" s="279">
        <v>65.209970583506319</v>
      </c>
      <c r="CI6" s="279">
        <v>65.54645501495321</v>
      </c>
      <c r="CJ6" s="279">
        <v>65.933532833708753</v>
      </c>
      <c r="CK6" s="279">
        <v>65.98349527452848</v>
      </c>
      <c r="CL6" s="279">
        <v>65.992574606106544</v>
      </c>
      <c r="CM6" s="279">
        <v>65.994971619705979</v>
      </c>
      <c r="CN6" s="279">
        <v>65.995977455862985</v>
      </c>
      <c r="CO6" s="279">
        <v>65.996342119758438</v>
      </c>
      <c r="CP6" s="279">
        <v>65.998649634567059</v>
      </c>
      <c r="CQ6" s="279">
        <v>66.090430670623064</v>
      </c>
      <c r="CR6" s="279">
        <v>66.183971895955565</v>
      </c>
      <c r="CS6" s="279">
        <v>66.271951046315863</v>
      </c>
      <c r="CT6" s="280">
        <v>66.354833248311948</v>
      </c>
    </row>
    <row r="7" spans="1:98" ht="15.75" thickBot="1">
      <c r="B7" s="264" t="s">
        <v>210</v>
      </c>
      <c r="C7" s="112">
        <v>1975</v>
      </c>
      <c r="D7" s="113">
        <v>1976</v>
      </c>
      <c r="E7" s="113">
        <v>1977</v>
      </c>
      <c r="F7" s="113">
        <v>1978</v>
      </c>
      <c r="G7" s="113">
        <v>1979</v>
      </c>
      <c r="H7" s="113">
        <v>1980</v>
      </c>
      <c r="I7" s="113">
        <v>1981</v>
      </c>
      <c r="J7" s="113">
        <v>1982</v>
      </c>
      <c r="K7" s="113">
        <v>1983</v>
      </c>
      <c r="L7" s="113">
        <v>1984</v>
      </c>
      <c r="M7" s="113">
        <v>1985</v>
      </c>
      <c r="N7" s="113">
        <v>1986</v>
      </c>
      <c r="O7" s="113">
        <v>1987</v>
      </c>
      <c r="P7" s="113">
        <v>1988</v>
      </c>
      <c r="Q7" s="113">
        <v>1989</v>
      </c>
      <c r="R7" s="113">
        <v>1990</v>
      </c>
      <c r="S7" s="113">
        <v>1991</v>
      </c>
      <c r="T7" s="113">
        <v>1992</v>
      </c>
      <c r="U7" s="113">
        <v>1993</v>
      </c>
      <c r="V7" s="113">
        <v>1994</v>
      </c>
      <c r="W7" s="113">
        <v>1995</v>
      </c>
      <c r="X7" s="113">
        <v>1996</v>
      </c>
      <c r="Y7" s="113">
        <v>1997</v>
      </c>
      <c r="Z7" s="113">
        <v>1998</v>
      </c>
      <c r="AA7" s="113">
        <v>1999</v>
      </c>
      <c r="AB7" s="113">
        <v>2000</v>
      </c>
      <c r="AC7" s="113">
        <v>2001</v>
      </c>
      <c r="AD7" s="113">
        <v>2002</v>
      </c>
      <c r="AE7" s="113">
        <v>2003</v>
      </c>
      <c r="AF7" s="113">
        <v>2004</v>
      </c>
      <c r="AG7" s="113">
        <v>2005</v>
      </c>
      <c r="AH7" s="113">
        <v>2006</v>
      </c>
      <c r="AI7" s="265">
        <v>2007</v>
      </c>
      <c r="AJ7" s="265">
        <v>2008</v>
      </c>
      <c r="AK7" s="265">
        <v>2009</v>
      </c>
      <c r="AL7" s="265">
        <v>2010</v>
      </c>
      <c r="AM7" s="265">
        <v>2011</v>
      </c>
      <c r="AN7" s="265">
        <v>2012</v>
      </c>
      <c r="AO7" s="265">
        <v>2013</v>
      </c>
      <c r="AP7" s="265">
        <v>2014</v>
      </c>
      <c r="AQ7" s="265">
        <v>2015</v>
      </c>
      <c r="AR7" s="265">
        <f>AR3</f>
        <v>2016</v>
      </c>
      <c r="AS7" s="113">
        <f t="shared" ref="AS7:CT7" si="0">AS3</f>
        <v>2017</v>
      </c>
      <c r="AT7" s="113">
        <f t="shared" si="0"/>
        <v>2018</v>
      </c>
      <c r="AU7" s="113">
        <f t="shared" si="0"/>
        <v>2019</v>
      </c>
      <c r="AV7" s="113">
        <f t="shared" si="0"/>
        <v>2020</v>
      </c>
      <c r="AW7" s="113">
        <f t="shared" si="0"/>
        <v>2021</v>
      </c>
      <c r="AX7" s="113">
        <f t="shared" si="0"/>
        <v>2022</v>
      </c>
      <c r="AY7" s="113">
        <f t="shared" si="0"/>
        <v>2023</v>
      </c>
      <c r="AZ7" s="113">
        <f t="shared" si="0"/>
        <v>2024</v>
      </c>
      <c r="BA7" s="113">
        <f t="shared" si="0"/>
        <v>2025</v>
      </c>
      <c r="BB7" s="113">
        <f t="shared" si="0"/>
        <v>2026</v>
      </c>
      <c r="BC7" s="113">
        <f t="shared" si="0"/>
        <v>2027</v>
      </c>
      <c r="BD7" s="113">
        <f t="shared" si="0"/>
        <v>2028</v>
      </c>
      <c r="BE7" s="113">
        <f t="shared" si="0"/>
        <v>2029</v>
      </c>
      <c r="BF7" s="113">
        <f t="shared" si="0"/>
        <v>2030</v>
      </c>
      <c r="BG7" s="113">
        <f t="shared" si="0"/>
        <v>2031</v>
      </c>
      <c r="BH7" s="113">
        <f t="shared" si="0"/>
        <v>2032</v>
      </c>
      <c r="BI7" s="113">
        <f t="shared" si="0"/>
        <v>2033</v>
      </c>
      <c r="BJ7" s="113">
        <f t="shared" si="0"/>
        <v>2034</v>
      </c>
      <c r="BK7" s="113">
        <f t="shared" si="0"/>
        <v>2035</v>
      </c>
      <c r="BL7" s="113">
        <f t="shared" si="0"/>
        <v>2036</v>
      </c>
      <c r="BM7" s="113">
        <f t="shared" si="0"/>
        <v>2037</v>
      </c>
      <c r="BN7" s="113">
        <f t="shared" si="0"/>
        <v>2038</v>
      </c>
      <c r="BO7" s="113">
        <f t="shared" si="0"/>
        <v>2039</v>
      </c>
      <c r="BP7" s="113">
        <f t="shared" si="0"/>
        <v>2040</v>
      </c>
      <c r="BQ7" s="113">
        <f t="shared" si="0"/>
        <v>2041</v>
      </c>
      <c r="BR7" s="113">
        <f t="shared" si="0"/>
        <v>2042</v>
      </c>
      <c r="BS7" s="113">
        <f t="shared" si="0"/>
        <v>2043</v>
      </c>
      <c r="BT7" s="113">
        <f t="shared" si="0"/>
        <v>2044</v>
      </c>
      <c r="BU7" s="113">
        <f t="shared" si="0"/>
        <v>2045</v>
      </c>
      <c r="BV7" s="113">
        <f t="shared" si="0"/>
        <v>2046</v>
      </c>
      <c r="BW7" s="113">
        <f t="shared" si="0"/>
        <v>2047</v>
      </c>
      <c r="BX7" s="113">
        <f t="shared" si="0"/>
        <v>2048</v>
      </c>
      <c r="BY7" s="113">
        <f t="shared" si="0"/>
        <v>2049</v>
      </c>
      <c r="BZ7" s="113">
        <f t="shared" si="0"/>
        <v>2050</v>
      </c>
      <c r="CA7" s="113">
        <f t="shared" si="0"/>
        <v>2051</v>
      </c>
      <c r="CB7" s="113">
        <f t="shared" si="0"/>
        <v>2052</v>
      </c>
      <c r="CC7" s="113">
        <f t="shared" si="0"/>
        <v>2053</v>
      </c>
      <c r="CD7" s="113">
        <f t="shared" si="0"/>
        <v>2054</v>
      </c>
      <c r="CE7" s="113">
        <f t="shared" si="0"/>
        <v>2055</v>
      </c>
      <c r="CF7" s="113">
        <f t="shared" si="0"/>
        <v>2056</v>
      </c>
      <c r="CG7" s="113">
        <f t="shared" si="0"/>
        <v>2057</v>
      </c>
      <c r="CH7" s="113">
        <f t="shared" si="0"/>
        <v>2058</v>
      </c>
      <c r="CI7" s="113">
        <f t="shared" si="0"/>
        <v>2059</v>
      </c>
      <c r="CJ7" s="113">
        <f t="shared" si="0"/>
        <v>2060</v>
      </c>
      <c r="CK7" s="113">
        <f t="shared" si="0"/>
        <v>2061</v>
      </c>
      <c r="CL7" s="113">
        <f t="shared" si="0"/>
        <v>2062</v>
      </c>
      <c r="CM7" s="113">
        <f t="shared" si="0"/>
        <v>2063</v>
      </c>
      <c r="CN7" s="113">
        <f t="shared" si="0"/>
        <v>2064</v>
      </c>
      <c r="CO7" s="113">
        <f t="shared" si="0"/>
        <v>2065</v>
      </c>
      <c r="CP7" s="113">
        <f t="shared" si="0"/>
        <v>2066</v>
      </c>
      <c r="CQ7" s="113">
        <f t="shared" si="0"/>
        <v>2067</v>
      </c>
      <c r="CR7" s="113">
        <f t="shared" si="0"/>
        <v>2068</v>
      </c>
      <c r="CS7" s="113">
        <f t="shared" si="0"/>
        <v>2069</v>
      </c>
      <c r="CT7" s="114">
        <f t="shared" si="0"/>
        <v>2070</v>
      </c>
    </row>
    <row r="8" spans="1:98" s="281" customFormat="1">
      <c r="B8" s="267" t="s">
        <v>211</v>
      </c>
      <c r="C8" s="268">
        <v>27.4</v>
      </c>
      <c r="D8" s="269">
        <v>26.1</v>
      </c>
      <c r="E8" s="269">
        <v>24.6</v>
      </c>
      <c r="F8" s="269">
        <v>21.6</v>
      </c>
      <c r="G8" s="269">
        <v>20.3</v>
      </c>
      <c r="H8" s="269">
        <v>20.8</v>
      </c>
      <c r="I8" s="269">
        <v>21.4</v>
      </c>
      <c r="J8" s="269">
        <v>19.3</v>
      </c>
      <c r="K8" s="269">
        <v>17</v>
      </c>
      <c r="L8" s="269">
        <v>15.6</v>
      </c>
      <c r="M8" s="269">
        <v>14.9</v>
      </c>
      <c r="N8" s="269">
        <v>15</v>
      </c>
      <c r="O8" s="269">
        <v>14.4</v>
      </c>
      <c r="P8" s="269">
        <v>14.6</v>
      </c>
      <c r="Q8" s="269">
        <v>13.6</v>
      </c>
      <c r="R8" s="269">
        <v>13</v>
      </c>
      <c r="S8" s="269">
        <v>12.1</v>
      </c>
      <c r="T8" s="269">
        <v>11.5</v>
      </c>
      <c r="U8" s="269">
        <v>11.2</v>
      </c>
      <c r="V8" s="269">
        <v>11.4</v>
      </c>
      <c r="W8" s="269">
        <v>10.3</v>
      </c>
      <c r="X8" s="269">
        <v>11.5</v>
      </c>
      <c r="Y8" s="269">
        <v>10.6</v>
      </c>
      <c r="Z8" s="269">
        <v>10.5</v>
      </c>
      <c r="AA8" s="269">
        <v>10.6</v>
      </c>
      <c r="AB8" s="269">
        <v>10.1</v>
      </c>
      <c r="AC8" s="269">
        <v>9.3000000000000007</v>
      </c>
      <c r="AD8" s="269">
        <v>11.1</v>
      </c>
      <c r="AE8" s="269">
        <v>12.4</v>
      </c>
      <c r="AF8" s="269">
        <v>12.4</v>
      </c>
      <c r="AG8" s="269">
        <v>12.9</v>
      </c>
      <c r="AH8" s="269">
        <v>13.6</v>
      </c>
      <c r="AI8" s="269">
        <v>14.8</v>
      </c>
      <c r="AJ8" s="269">
        <v>14.4</v>
      </c>
      <c r="AK8" s="269">
        <v>15</v>
      </c>
      <c r="AL8" s="269">
        <v>16.600000000000001</v>
      </c>
      <c r="AM8" s="269">
        <v>17.2</v>
      </c>
      <c r="AN8" s="269">
        <v>19.7</v>
      </c>
      <c r="AO8" s="269">
        <v>21.9</v>
      </c>
      <c r="AP8" s="269">
        <v>24.9</v>
      </c>
      <c r="AQ8" s="269">
        <v>27.3</v>
      </c>
      <c r="AR8" s="282">
        <v>28.4</v>
      </c>
      <c r="AS8" s="282"/>
      <c r="AT8" s="282"/>
      <c r="AU8" s="282"/>
      <c r="AV8" s="282"/>
      <c r="AW8" s="282"/>
      <c r="AX8" s="282"/>
      <c r="AY8" s="282"/>
      <c r="AZ8" s="282"/>
      <c r="BA8" s="282"/>
      <c r="BB8" s="282"/>
      <c r="BC8" s="282"/>
      <c r="BD8" s="282"/>
      <c r="BE8" s="282"/>
      <c r="BF8" s="282"/>
      <c r="BG8" s="282"/>
      <c r="BH8" s="282"/>
      <c r="BI8" s="282"/>
      <c r="BJ8" s="282"/>
      <c r="BK8" s="282"/>
      <c r="BL8" s="282"/>
      <c r="BM8" s="282"/>
      <c r="BN8" s="282"/>
      <c r="BO8" s="282"/>
      <c r="BP8" s="282"/>
      <c r="BQ8" s="282"/>
      <c r="BR8" s="282"/>
      <c r="BS8" s="282"/>
      <c r="BT8" s="282"/>
      <c r="BU8" s="282"/>
      <c r="BV8" s="282"/>
      <c r="BW8" s="282"/>
      <c r="BX8" s="282"/>
      <c r="BY8" s="282"/>
      <c r="BZ8" s="282"/>
      <c r="CA8" s="282"/>
      <c r="CB8" s="282"/>
      <c r="CC8" s="282"/>
      <c r="CD8" s="282"/>
      <c r="CE8" s="282"/>
      <c r="CF8" s="282"/>
      <c r="CG8" s="282"/>
      <c r="CH8" s="282"/>
      <c r="CI8" s="282"/>
      <c r="CJ8" s="282"/>
      <c r="CK8" s="282"/>
      <c r="CL8" s="282"/>
      <c r="CM8" s="282"/>
      <c r="CN8" s="282"/>
      <c r="CO8" s="282"/>
      <c r="CP8" s="282"/>
      <c r="CQ8" s="282"/>
      <c r="CR8" s="282"/>
      <c r="CS8" s="282"/>
      <c r="CT8" s="283"/>
    </row>
    <row r="9" spans="1:98" s="281" customFormat="1">
      <c r="B9" s="272" t="s">
        <v>212</v>
      </c>
      <c r="C9" s="284">
        <v>51.1</v>
      </c>
      <c r="D9" s="285">
        <v>45.9</v>
      </c>
      <c r="E9" s="285">
        <v>41.5</v>
      </c>
      <c r="F9" s="285">
        <v>37.1</v>
      </c>
      <c r="G9" s="285">
        <v>35.9</v>
      </c>
      <c r="H9" s="285">
        <v>36.4</v>
      </c>
      <c r="I9" s="285">
        <v>33.700000000000003</v>
      </c>
      <c r="J9" s="285">
        <v>32.700000000000003</v>
      </c>
      <c r="K9" s="285">
        <v>28.7</v>
      </c>
      <c r="L9" s="285">
        <v>26.2</v>
      </c>
      <c r="M9" s="285">
        <v>24.7</v>
      </c>
      <c r="N9" s="285">
        <v>22.4</v>
      </c>
      <c r="O9" s="285">
        <v>20.7</v>
      </c>
      <c r="P9" s="285">
        <v>19.899999999999999</v>
      </c>
      <c r="Q9" s="285">
        <v>19.2</v>
      </c>
      <c r="R9" s="285">
        <v>17.3</v>
      </c>
      <c r="S9" s="285">
        <v>14.5</v>
      </c>
      <c r="T9" s="285">
        <v>13.5</v>
      </c>
      <c r="U9" s="285">
        <v>13.2</v>
      </c>
      <c r="V9" s="285">
        <v>12.6</v>
      </c>
      <c r="W9" s="285">
        <v>10.9</v>
      </c>
      <c r="X9" s="285">
        <v>11.1</v>
      </c>
      <c r="Y9" s="285">
        <v>11.1</v>
      </c>
      <c r="Z9" s="285">
        <v>10.5</v>
      </c>
      <c r="AA9" s="285">
        <v>11.5</v>
      </c>
      <c r="AB9" s="285">
        <v>10.7</v>
      </c>
      <c r="AC9" s="285">
        <v>10.8</v>
      </c>
      <c r="AD9" s="285">
        <v>12.2</v>
      </c>
      <c r="AE9" s="274">
        <v>14.5</v>
      </c>
      <c r="AF9" s="274">
        <v>14.7</v>
      </c>
      <c r="AG9" s="274">
        <v>14.8</v>
      </c>
      <c r="AH9" s="274">
        <v>15.2</v>
      </c>
      <c r="AI9" s="274">
        <v>16.600000000000001</v>
      </c>
      <c r="AJ9" s="274">
        <v>18.2</v>
      </c>
      <c r="AK9" s="274">
        <v>18.899999999999999</v>
      </c>
      <c r="AL9" s="274">
        <v>19.100000000000001</v>
      </c>
      <c r="AM9" s="274">
        <v>20.2</v>
      </c>
      <c r="AN9" s="274">
        <v>23.5</v>
      </c>
      <c r="AO9" s="274">
        <v>24.9</v>
      </c>
      <c r="AP9" s="274">
        <v>25.4</v>
      </c>
      <c r="AQ9" s="274">
        <v>27.6</v>
      </c>
      <c r="AR9" s="285">
        <v>27.7</v>
      </c>
      <c r="AS9" s="285"/>
      <c r="AT9" s="285"/>
      <c r="AU9" s="285"/>
      <c r="AV9" s="285"/>
      <c r="AW9" s="285"/>
      <c r="AX9" s="285"/>
      <c r="AY9" s="285"/>
      <c r="AZ9" s="285"/>
      <c r="BA9" s="285"/>
      <c r="BB9" s="285"/>
      <c r="BC9" s="285"/>
      <c r="BD9" s="285"/>
      <c r="BE9" s="285"/>
      <c r="BF9" s="285"/>
      <c r="BG9" s="285"/>
      <c r="BH9" s="285"/>
      <c r="BI9" s="285"/>
      <c r="BJ9" s="285"/>
      <c r="BK9" s="285"/>
      <c r="BL9" s="285"/>
      <c r="BM9" s="285"/>
      <c r="BN9" s="285"/>
      <c r="BO9" s="285"/>
      <c r="BP9" s="285"/>
      <c r="BQ9" s="285"/>
      <c r="BR9" s="285"/>
      <c r="BS9" s="285"/>
      <c r="BT9" s="285"/>
      <c r="BU9" s="285"/>
      <c r="BV9" s="285"/>
      <c r="BW9" s="285"/>
      <c r="BX9" s="285"/>
      <c r="BY9" s="285"/>
      <c r="BZ9" s="285"/>
      <c r="CA9" s="285"/>
      <c r="CB9" s="285"/>
      <c r="CC9" s="285"/>
      <c r="CD9" s="285"/>
      <c r="CE9" s="285"/>
      <c r="CF9" s="285"/>
      <c r="CG9" s="285"/>
      <c r="CH9" s="285"/>
      <c r="CI9" s="285"/>
      <c r="CJ9" s="285"/>
      <c r="CK9" s="285"/>
      <c r="CL9" s="285"/>
      <c r="CM9" s="285"/>
      <c r="CN9" s="285"/>
      <c r="CO9" s="285"/>
      <c r="CP9" s="285"/>
      <c r="CQ9" s="285"/>
      <c r="CR9" s="285"/>
      <c r="CS9" s="285"/>
      <c r="CT9" s="286"/>
    </row>
    <row r="10" spans="1:98" s="281" customFormat="1">
      <c r="B10" s="272" t="s">
        <v>213</v>
      </c>
      <c r="C10" s="284">
        <v>27.8</v>
      </c>
      <c r="D10" s="285">
        <v>26.8</v>
      </c>
      <c r="E10" s="285">
        <v>25.2</v>
      </c>
      <c r="F10" s="285">
        <v>22.3</v>
      </c>
      <c r="G10" s="285">
        <v>20.8</v>
      </c>
      <c r="H10" s="285">
        <v>21.5</v>
      </c>
      <c r="I10" s="285">
        <v>22.1</v>
      </c>
      <c r="J10" s="285">
        <v>19.8</v>
      </c>
      <c r="K10" s="285">
        <v>17.399999999999999</v>
      </c>
      <c r="L10" s="285">
        <v>16</v>
      </c>
      <c r="M10" s="285">
        <v>15.4</v>
      </c>
      <c r="N10" s="285">
        <v>15.4</v>
      </c>
      <c r="O10" s="285">
        <v>14.9</v>
      </c>
      <c r="P10" s="285">
        <v>15</v>
      </c>
      <c r="Q10" s="285">
        <v>14</v>
      </c>
      <c r="R10" s="285">
        <v>13.3</v>
      </c>
      <c r="S10" s="285">
        <v>12.4</v>
      </c>
      <c r="T10" s="285">
        <v>11.8</v>
      </c>
      <c r="U10" s="285">
        <v>11.5</v>
      </c>
      <c r="V10" s="285">
        <v>11.6</v>
      </c>
      <c r="W10" s="285">
        <v>10.4</v>
      </c>
      <c r="X10" s="285">
        <v>11.7</v>
      </c>
      <c r="Y10" s="285">
        <v>10.8</v>
      </c>
      <c r="Z10" s="285">
        <v>10.7</v>
      </c>
      <c r="AA10" s="285">
        <v>10.7</v>
      </c>
      <c r="AB10" s="285">
        <v>10.3</v>
      </c>
      <c r="AC10" s="285">
        <v>9.5</v>
      </c>
      <c r="AD10" s="285">
        <v>11.4</v>
      </c>
      <c r="AE10" s="274">
        <v>12.8</v>
      </c>
      <c r="AF10" s="274">
        <v>13.1</v>
      </c>
      <c r="AG10" s="274">
        <v>13.6</v>
      </c>
      <c r="AH10" s="274">
        <v>14.1</v>
      </c>
      <c r="AI10" s="274">
        <v>15.2</v>
      </c>
      <c r="AJ10" s="274">
        <v>14.8</v>
      </c>
      <c r="AK10" s="274">
        <v>15.6</v>
      </c>
      <c r="AL10" s="274">
        <v>17.399999999999999</v>
      </c>
      <c r="AM10" s="274">
        <v>17.899999999999999</v>
      </c>
      <c r="AN10" s="274">
        <v>20.9</v>
      </c>
      <c r="AO10" s="274">
        <v>23.1</v>
      </c>
      <c r="AP10" s="274">
        <v>26.6</v>
      </c>
      <c r="AQ10" s="274">
        <v>29</v>
      </c>
      <c r="AR10" s="285">
        <v>30.3</v>
      </c>
      <c r="AS10" s="285"/>
      <c r="AT10" s="285"/>
      <c r="AU10" s="285"/>
      <c r="AV10" s="285"/>
      <c r="AW10" s="285"/>
      <c r="AX10" s="285"/>
      <c r="AY10" s="285"/>
      <c r="AZ10" s="285"/>
      <c r="BA10" s="285"/>
      <c r="BB10" s="285"/>
      <c r="BC10" s="285"/>
      <c r="BD10" s="285"/>
      <c r="BE10" s="285"/>
      <c r="BF10" s="285"/>
      <c r="BG10" s="285"/>
      <c r="BH10" s="285"/>
      <c r="BI10" s="285"/>
      <c r="BJ10" s="285"/>
      <c r="BK10" s="285"/>
      <c r="BL10" s="285"/>
      <c r="BM10" s="285"/>
      <c r="BN10" s="285"/>
      <c r="BO10" s="285"/>
      <c r="BP10" s="285"/>
      <c r="BQ10" s="285"/>
      <c r="BR10" s="285"/>
      <c r="BS10" s="285"/>
      <c r="BT10" s="285"/>
      <c r="BU10" s="285"/>
      <c r="BV10" s="285"/>
      <c r="BW10" s="285"/>
      <c r="BX10" s="285"/>
      <c r="BY10" s="285"/>
      <c r="BZ10" s="285"/>
      <c r="CA10" s="285"/>
      <c r="CB10" s="285"/>
      <c r="CC10" s="285"/>
      <c r="CD10" s="285"/>
      <c r="CE10" s="285"/>
      <c r="CF10" s="285"/>
      <c r="CG10" s="285"/>
      <c r="CH10" s="285"/>
      <c r="CI10" s="285"/>
      <c r="CJ10" s="285"/>
      <c r="CK10" s="285"/>
      <c r="CL10" s="285"/>
      <c r="CM10" s="285"/>
      <c r="CN10" s="285"/>
      <c r="CO10" s="285"/>
      <c r="CP10" s="285"/>
      <c r="CQ10" s="285"/>
      <c r="CR10" s="285"/>
      <c r="CS10" s="285"/>
      <c r="CT10" s="286"/>
    </row>
    <row r="11" spans="1:98" s="281" customFormat="1">
      <c r="B11" s="272" t="s">
        <v>214</v>
      </c>
      <c r="C11" s="284">
        <v>26.617333333333335</v>
      </c>
      <c r="D11" s="285">
        <v>25.529250000000001</v>
      </c>
      <c r="E11" s="285">
        <v>24.5916</v>
      </c>
      <c r="F11" s="285">
        <v>23.322199999999999</v>
      </c>
      <c r="G11" s="285">
        <v>22.3888</v>
      </c>
      <c r="H11" s="285">
        <v>21.299799999999998</v>
      </c>
      <c r="I11" s="285">
        <v>20.332800000000002</v>
      </c>
      <c r="J11" s="285">
        <v>19.363</v>
      </c>
      <c r="K11" s="285">
        <v>18.152999999999999</v>
      </c>
      <c r="L11" s="285">
        <v>16.810399999999998</v>
      </c>
      <c r="M11" s="285">
        <v>15.824199999999999</v>
      </c>
      <c r="N11" s="285">
        <v>15.332599999999999</v>
      </c>
      <c r="O11" s="285">
        <v>14.934199999999999</v>
      </c>
      <c r="P11" s="285">
        <v>14.510200000000001</v>
      </c>
      <c r="Q11" s="285">
        <v>13.905600000000002</v>
      </c>
      <c r="R11" s="285">
        <v>13.286199999999999</v>
      </c>
      <c r="S11" s="285">
        <v>12.658542478093906</v>
      </c>
      <c r="T11" s="285">
        <v>12.172502347706939</v>
      </c>
      <c r="U11" s="285">
        <v>11.583387150396241</v>
      </c>
      <c r="V11" s="285">
        <v>11.45077595318442</v>
      </c>
      <c r="W11" s="285">
        <v>11.255877678494317</v>
      </c>
      <c r="X11" s="285">
        <v>11.089109051697633</v>
      </c>
      <c r="Y11" s="285">
        <v>10.920532090393515</v>
      </c>
      <c r="Z11" s="285">
        <v>10.915508938983978</v>
      </c>
      <c r="AA11" s="285">
        <v>10.470859576211609</v>
      </c>
      <c r="AB11" s="285">
        <v>10.584382798067184</v>
      </c>
      <c r="AC11" s="285">
        <v>11.004117329848238</v>
      </c>
      <c r="AD11" s="285">
        <v>11.472275041217245</v>
      </c>
      <c r="AE11" s="274">
        <v>12.136134731501881</v>
      </c>
      <c r="AF11" s="274">
        <v>13.050750140150686</v>
      </c>
      <c r="AG11" s="274">
        <v>13.819694157922871</v>
      </c>
      <c r="AH11" s="274">
        <v>14.229382386884847</v>
      </c>
      <c r="AI11" s="274">
        <v>14.745360499672662</v>
      </c>
      <c r="AJ11" s="274">
        <v>15.494211911806692</v>
      </c>
      <c r="AK11" s="274">
        <v>16.267375376762889</v>
      </c>
      <c r="AL11" s="274">
        <v>17.406023338277119</v>
      </c>
      <c r="AM11" s="274">
        <v>19.071901271736536</v>
      </c>
      <c r="AN11" s="274">
        <v>21.266415659535802</v>
      </c>
      <c r="AO11" s="274">
        <v>23.598363469900047</v>
      </c>
      <c r="AP11" s="274">
        <v>26.97948952298648</v>
      </c>
      <c r="AQ11" s="274">
        <v>30.656491282851743</v>
      </c>
      <c r="AR11" s="285">
        <v>33.69712595099459</v>
      </c>
      <c r="AS11" s="285">
        <v>36.345926771609783</v>
      </c>
      <c r="AT11" s="285">
        <v>37.801538627240689</v>
      </c>
      <c r="AU11" s="285">
        <v>38.79397899001691</v>
      </c>
      <c r="AV11" s="285">
        <v>39.512272062674313</v>
      </c>
      <c r="AW11" s="285">
        <v>40.143307120256992</v>
      </c>
      <c r="AX11" s="285">
        <v>41.093668176546132</v>
      </c>
      <c r="AY11" s="285">
        <v>42.076346620920091</v>
      </c>
      <c r="AZ11" s="285">
        <v>43.249946376235386</v>
      </c>
      <c r="BA11" s="285">
        <v>44.427530623548833</v>
      </c>
      <c r="BB11" s="285">
        <v>45.479603262814933</v>
      </c>
      <c r="BC11" s="285">
        <v>46.421391324659041</v>
      </c>
      <c r="BD11" s="285">
        <v>47.056306444064418</v>
      </c>
      <c r="BE11" s="285">
        <v>47.660735245270374</v>
      </c>
      <c r="BF11" s="285">
        <v>48.240439218301177</v>
      </c>
      <c r="BG11" s="285">
        <v>49.253084878520085</v>
      </c>
      <c r="BH11" s="285">
        <v>50.344522958391337</v>
      </c>
      <c r="BI11" s="285">
        <v>51.628357171369771</v>
      </c>
      <c r="BJ11" s="285">
        <v>52.806630247242978</v>
      </c>
      <c r="BK11" s="285">
        <v>53.242307488857463</v>
      </c>
      <c r="BL11" s="285">
        <v>53.626972974845671</v>
      </c>
      <c r="BM11" s="285">
        <v>54.159701129389774</v>
      </c>
      <c r="BN11" s="285">
        <v>54.894385422721115</v>
      </c>
      <c r="BO11" s="285">
        <v>56.687774882631459</v>
      </c>
      <c r="BP11" s="285">
        <v>58.534241816951081</v>
      </c>
      <c r="BQ11" s="285">
        <v>59.758902572365557</v>
      </c>
      <c r="BR11" s="285">
        <v>60.610553608642761</v>
      </c>
      <c r="BS11" s="285">
        <v>60.644782757582931</v>
      </c>
      <c r="BT11" s="285">
        <v>60.644782757582931</v>
      </c>
      <c r="BU11" s="285">
        <v>60.644782757582931</v>
      </c>
      <c r="BV11" s="285">
        <v>60.644782757582931</v>
      </c>
      <c r="BW11" s="285">
        <v>60.644782757582931</v>
      </c>
      <c r="BX11" s="285">
        <v>60.644782757582931</v>
      </c>
      <c r="BY11" s="285">
        <v>60.644782757582931</v>
      </c>
      <c r="BZ11" s="285">
        <v>60.644782757582931</v>
      </c>
      <c r="CA11" s="285">
        <v>60.644782757582931</v>
      </c>
      <c r="CB11" s="285">
        <v>60.644782757582931</v>
      </c>
      <c r="CC11" s="285">
        <v>60.644782757582931</v>
      </c>
      <c r="CD11" s="285">
        <v>60.644782757582931</v>
      </c>
      <c r="CE11" s="285">
        <v>60.644782757582931</v>
      </c>
      <c r="CF11" s="285">
        <v>60.88983277767808</v>
      </c>
      <c r="CG11" s="285">
        <v>61.166386997088111</v>
      </c>
      <c r="CH11" s="285">
        <v>61.23556868045759</v>
      </c>
      <c r="CI11" s="285">
        <v>61.23556868045759</v>
      </c>
      <c r="CJ11" s="285">
        <v>61.23556868045759</v>
      </c>
      <c r="CK11" s="285">
        <v>61.23556868045759</v>
      </c>
      <c r="CL11" s="285">
        <v>61.23556868045759</v>
      </c>
      <c r="CM11" s="285">
        <v>61.23556868045759</v>
      </c>
      <c r="CN11" s="285">
        <v>61.23556868045759</v>
      </c>
      <c r="CO11" s="285">
        <v>61.23556868045759</v>
      </c>
      <c r="CP11" s="285">
        <v>61.23556868045759</v>
      </c>
      <c r="CQ11" s="285">
        <v>61.413369075662047</v>
      </c>
      <c r="CR11" s="285">
        <v>61.595327736133058</v>
      </c>
      <c r="CS11" s="285">
        <v>61.763758493991674</v>
      </c>
      <c r="CT11" s="286">
        <v>61.922521933241853</v>
      </c>
    </row>
    <row r="12" spans="1:98" s="281" customFormat="1">
      <c r="B12" s="272" t="s">
        <v>215</v>
      </c>
      <c r="C12" s="284">
        <v>52.5</v>
      </c>
      <c r="D12" s="285">
        <v>47.6</v>
      </c>
      <c r="E12" s="285">
        <v>43.4</v>
      </c>
      <c r="F12" s="285">
        <v>38.5</v>
      </c>
      <c r="G12" s="285">
        <v>37</v>
      </c>
      <c r="H12" s="285">
        <v>38</v>
      </c>
      <c r="I12" s="285">
        <v>34.9</v>
      </c>
      <c r="J12" s="285">
        <v>33.4</v>
      </c>
      <c r="K12" s="285">
        <v>29.4</v>
      </c>
      <c r="L12" s="285">
        <v>26.9</v>
      </c>
      <c r="M12" s="285">
        <v>25.2</v>
      </c>
      <c r="N12" s="285">
        <v>22.8</v>
      </c>
      <c r="O12" s="285">
        <v>21.1</v>
      </c>
      <c r="P12" s="285">
        <v>20.2</v>
      </c>
      <c r="Q12" s="285">
        <v>19.399999999999999</v>
      </c>
      <c r="R12" s="285">
        <v>17.600000000000001</v>
      </c>
      <c r="S12" s="285">
        <v>14.7</v>
      </c>
      <c r="T12" s="285">
        <v>13.9</v>
      </c>
      <c r="U12" s="285">
        <v>13.4</v>
      </c>
      <c r="V12" s="285">
        <v>12.9</v>
      </c>
      <c r="W12" s="285">
        <v>11.2</v>
      </c>
      <c r="X12" s="285">
        <v>11.4</v>
      </c>
      <c r="Y12" s="285">
        <v>11.4</v>
      </c>
      <c r="Z12" s="285">
        <v>10.9</v>
      </c>
      <c r="AA12" s="285">
        <v>11.9</v>
      </c>
      <c r="AB12" s="285">
        <v>11.1</v>
      </c>
      <c r="AC12" s="285">
        <v>11</v>
      </c>
      <c r="AD12" s="285">
        <v>12.5</v>
      </c>
      <c r="AE12" s="274">
        <v>14.8</v>
      </c>
      <c r="AF12" s="274">
        <v>15.1</v>
      </c>
      <c r="AG12" s="274">
        <v>15.4</v>
      </c>
      <c r="AH12" s="274">
        <v>15.9</v>
      </c>
      <c r="AI12" s="274">
        <v>17.3</v>
      </c>
      <c r="AJ12" s="274">
        <v>18.899999999999999</v>
      </c>
      <c r="AK12" s="274">
        <v>20.100000000000001</v>
      </c>
      <c r="AL12" s="274">
        <v>20</v>
      </c>
      <c r="AM12" s="274">
        <v>21.1</v>
      </c>
      <c r="AN12" s="274">
        <v>24.7</v>
      </c>
      <c r="AO12" s="274">
        <v>26.5</v>
      </c>
      <c r="AP12" s="274">
        <v>27.3</v>
      </c>
      <c r="AQ12" s="274">
        <v>30.2</v>
      </c>
      <c r="AR12" s="285">
        <v>30.5</v>
      </c>
      <c r="AS12" s="285"/>
      <c r="AT12" s="285"/>
      <c r="AU12" s="285"/>
      <c r="AV12" s="285"/>
      <c r="AW12" s="285"/>
      <c r="AX12" s="285"/>
      <c r="AY12" s="285"/>
      <c r="AZ12" s="285"/>
      <c r="BA12" s="285"/>
      <c r="BB12" s="285"/>
      <c r="BC12" s="285"/>
      <c r="BD12" s="285"/>
      <c r="BE12" s="285"/>
      <c r="BF12" s="285"/>
      <c r="BG12" s="285"/>
      <c r="BH12" s="285"/>
      <c r="BI12" s="285"/>
      <c r="BJ12" s="285"/>
      <c r="BK12" s="285"/>
      <c r="BL12" s="285"/>
      <c r="BM12" s="285"/>
      <c r="BN12" s="285"/>
      <c r="BO12" s="285"/>
      <c r="BP12" s="285"/>
      <c r="BQ12" s="285"/>
      <c r="BR12" s="285"/>
      <c r="BS12" s="285"/>
      <c r="BT12" s="285"/>
      <c r="BU12" s="285"/>
      <c r="BV12" s="285"/>
      <c r="BW12" s="285"/>
      <c r="BX12" s="285"/>
      <c r="BY12" s="285"/>
      <c r="BZ12" s="285"/>
      <c r="CA12" s="285"/>
      <c r="CB12" s="285"/>
      <c r="CC12" s="285"/>
      <c r="CD12" s="285"/>
      <c r="CE12" s="285"/>
      <c r="CF12" s="285"/>
      <c r="CG12" s="285"/>
      <c r="CH12" s="285"/>
      <c r="CI12" s="285"/>
      <c r="CJ12" s="285"/>
      <c r="CK12" s="285"/>
      <c r="CL12" s="285"/>
      <c r="CM12" s="285"/>
      <c r="CN12" s="285"/>
      <c r="CO12" s="285"/>
      <c r="CP12" s="285"/>
      <c r="CQ12" s="285"/>
      <c r="CR12" s="285"/>
      <c r="CS12" s="285"/>
      <c r="CT12" s="286"/>
    </row>
    <row r="13" spans="1:98" s="281" customFormat="1" ht="15.75" thickBot="1">
      <c r="B13" s="277" t="s">
        <v>216</v>
      </c>
      <c r="C13" s="287">
        <v>47.837666666666671</v>
      </c>
      <c r="D13" s="288">
        <v>45.501750000000001</v>
      </c>
      <c r="E13" s="288">
        <v>43.802800000000005</v>
      </c>
      <c r="F13" s="288">
        <v>40.904800000000002</v>
      </c>
      <c r="G13" s="288">
        <v>38.355599999999995</v>
      </c>
      <c r="H13" s="288">
        <v>36.3628</v>
      </c>
      <c r="I13" s="288">
        <v>34.549599999999998</v>
      </c>
      <c r="J13" s="288">
        <v>32.519799999999996</v>
      </c>
      <c r="K13" s="288">
        <v>29.958600000000001</v>
      </c>
      <c r="L13" s="288">
        <v>27.534800000000001</v>
      </c>
      <c r="M13" s="288">
        <v>25.076000000000001</v>
      </c>
      <c r="N13" s="288">
        <v>23.2378</v>
      </c>
      <c r="O13" s="288">
        <v>21.755999999999997</v>
      </c>
      <c r="P13" s="288">
        <v>20.244599999999998</v>
      </c>
      <c r="Q13" s="288">
        <v>18.618599999999997</v>
      </c>
      <c r="R13" s="288">
        <v>17.167399999999997</v>
      </c>
      <c r="S13" s="288">
        <v>15.938607158004817</v>
      </c>
      <c r="T13" s="288">
        <v>14.62416399978911</v>
      </c>
      <c r="U13" s="288">
        <v>13.323040855152744</v>
      </c>
      <c r="V13" s="288">
        <v>12.656838357798218</v>
      </c>
      <c r="W13" s="288">
        <v>12.153503299209246</v>
      </c>
      <c r="X13" s="288">
        <v>11.649966422232708</v>
      </c>
      <c r="Y13" s="288">
        <v>11.437653478513543</v>
      </c>
      <c r="Z13" s="288">
        <v>11.414242545555917</v>
      </c>
      <c r="AA13" s="288">
        <v>11.34804611443435</v>
      </c>
      <c r="AB13" s="288">
        <v>11.576302710771211</v>
      </c>
      <c r="AC13" s="288">
        <v>12.373081704880775</v>
      </c>
      <c r="AD13" s="288">
        <v>13.017487816378207</v>
      </c>
      <c r="AE13" s="279">
        <v>13.886114156461177</v>
      </c>
      <c r="AF13" s="279">
        <v>14.864327880992349</v>
      </c>
      <c r="AG13" s="279">
        <v>15.840927058422997</v>
      </c>
      <c r="AH13" s="279">
        <v>16.665556990016636</v>
      </c>
      <c r="AI13" s="279">
        <v>17.67686893010859</v>
      </c>
      <c r="AJ13" s="279">
        <v>18.616131705839575</v>
      </c>
      <c r="AK13" s="279">
        <v>19.663770955693366</v>
      </c>
      <c r="AL13" s="279">
        <v>21.148952469789691</v>
      </c>
      <c r="AM13" s="279">
        <v>22.685194035940153</v>
      </c>
      <c r="AN13" s="279">
        <v>24.140708247064314</v>
      </c>
      <c r="AO13" s="279">
        <v>26.196430342809009</v>
      </c>
      <c r="AP13" s="279">
        <v>28.150053647534644</v>
      </c>
      <c r="AQ13" s="279">
        <v>30.628342796247626</v>
      </c>
      <c r="AR13" s="288">
        <v>33.087300245864469</v>
      </c>
      <c r="AS13" s="288">
        <v>35.541712723387036</v>
      </c>
      <c r="AT13" s="288">
        <v>37.948526705353956</v>
      </c>
      <c r="AU13" s="288">
        <v>40.063119152420896</v>
      </c>
      <c r="AV13" s="288">
        <v>41.391999997994148</v>
      </c>
      <c r="AW13" s="288">
        <v>42.404503317756323</v>
      </c>
      <c r="AX13" s="288">
        <v>42.840734648508729</v>
      </c>
      <c r="AY13" s="288">
        <v>43.308897314382719</v>
      </c>
      <c r="AZ13" s="288">
        <v>44.560884744117075</v>
      </c>
      <c r="BA13" s="288">
        <v>46.092260845033366</v>
      </c>
      <c r="BB13" s="288">
        <v>48.162338260747561</v>
      </c>
      <c r="BC13" s="288">
        <v>50.373408832114791</v>
      </c>
      <c r="BD13" s="288">
        <v>52.443057995517862</v>
      </c>
      <c r="BE13" s="288">
        <v>54.426858365625137</v>
      </c>
      <c r="BF13" s="288">
        <v>56.08203637725704</v>
      </c>
      <c r="BG13" s="288">
        <v>57.513903980721565</v>
      </c>
      <c r="BH13" s="288">
        <v>58.831773352020804</v>
      </c>
      <c r="BI13" s="288">
        <v>60.087655168007288</v>
      </c>
      <c r="BJ13" s="288">
        <v>61.340625534681948</v>
      </c>
      <c r="BK13" s="288">
        <v>62.974880495141363</v>
      </c>
      <c r="BL13" s="288">
        <v>64.585200270799717</v>
      </c>
      <c r="BM13" s="288">
        <v>65.97316003022398</v>
      </c>
      <c r="BN13" s="288">
        <v>67.131671232916105</v>
      </c>
      <c r="BO13" s="288">
        <v>67.558087832490131</v>
      </c>
      <c r="BP13" s="288">
        <v>67.655361590166663</v>
      </c>
      <c r="BQ13" s="288">
        <v>67.655361590166663</v>
      </c>
      <c r="BR13" s="288">
        <v>67.655361590166663</v>
      </c>
      <c r="BS13" s="288">
        <v>67.655361590166663</v>
      </c>
      <c r="BT13" s="288">
        <v>67.655361590166663</v>
      </c>
      <c r="BU13" s="288">
        <v>67.655361590166663</v>
      </c>
      <c r="BV13" s="288">
        <v>68.091830989981176</v>
      </c>
      <c r="BW13" s="288">
        <v>68.550824087308158</v>
      </c>
      <c r="BX13" s="288">
        <v>68.915609378410565</v>
      </c>
      <c r="BY13" s="288">
        <v>69.156387179737337</v>
      </c>
      <c r="BZ13" s="288">
        <v>69.156387179737337</v>
      </c>
      <c r="CA13" s="288">
        <v>69.156387179737337</v>
      </c>
      <c r="CB13" s="288">
        <v>69.156387179737337</v>
      </c>
      <c r="CC13" s="288">
        <v>69.156387179737337</v>
      </c>
      <c r="CD13" s="288">
        <v>69.156387179737337</v>
      </c>
      <c r="CE13" s="288">
        <v>69.156387179737337</v>
      </c>
      <c r="CF13" s="288">
        <v>69.156387179737337</v>
      </c>
      <c r="CG13" s="288">
        <v>69.156387179737337</v>
      </c>
      <c r="CH13" s="288">
        <v>69.321908524420834</v>
      </c>
      <c r="CI13" s="288">
        <v>69.998582156444755</v>
      </c>
      <c r="CJ13" s="288">
        <v>70.773449217611116</v>
      </c>
      <c r="CK13" s="288">
        <v>70.867822275845512</v>
      </c>
      <c r="CL13" s="288">
        <v>70.882724019648876</v>
      </c>
      <c r="CM13" s="288">
        <v>70.882724019648876</v>
      </c>
      <c r="CN13" s="288">
        <v>70.882724019648876</v>
      </c>
      <c r="CO13" s="288">
        <v>70.882724019648876</v>
      </c>
      <c r="CP13" s="288">
        <v>70.882724019648876</v>
      </c>
      <c r="CQ13" s="288">
        <v>70.882724019648876</v>
      </c>
      <c r="CR13" s="288">
        <v>70.882724019648876</v>
      </c>
      <c r="CS13" s="288">
        <v>70.882724019648876</v>
      </c>
      <c r="CT13" s="289">
        <v>70.882724019648876</v>
      </c>
    </row>
    <row r="14" spans="1:98">
      <c r="BP14" s="281"/>
      <c r="CT14" s="281"/>
    </row>
    <row r="15" spans="1:98">
      <c r="B15" s="290"/>
      <c r="AR15" s="301"/>
      <c r="BP15" s="281"/>
      <c r="CT15" s="281"/>
    </row>
    <row r="16" spans="1:98">
      <c r="W16" s="6"/>
      <c r="X16" s="22"/>
      <c r="Y16" s="22"/>
      <c r="Z16" s="22"/>
      <c r="AA16" s="6"/>
      <c r="AB16" s="22"/>
      <c r="AC16" s="22"/>
      <c r="AE16" s="22"/>
      <c r="AF16" s="291"/>
      <c r="AG16" s="292"/>
      <c r="AH16" s="292"/>
      <c r="AI16" s="22"/>
      <c r="AJ16" s="22"/>
      <c r="AK16" s="22"/>
      <c r="AR16" s="281"/>
      <c r="BP16" s="281"/>
      <c r="CT16" s="281"/>
    </row>
    <row r="17" spans="1:44">
      <c r="W17" s="293"/>
      <c r="X17" s="22"/>
      <c r="Y17" s="22"/>
      <c r="Z17" s="22"/>
      <c r="AA17" s="22"/>
      <c r="AB17" s="22"/>
      <c r="AC17" s="22"/>
      <c r="AE17" s="22"/>
      <c r="AF17" s="291"/>
      <c r="AG17" s="291"/>
      <c r="AH17" s="294"/>
      <c r="AI17" s="22"/>
      <c r="AJ17" s="22"/>
      <c r="AK17" s="22"/>
      <c r="AR17" s="281"/>
    </row>
    <row r="18" spans="1:44">
      <c r="W18" s="11"/>
      <c r="X18" s="22"/>
      <c r="Y18" s="22"/>
      <c r="Z18" s="22"/>
      <c r="AA18" s="294"/>
      <c r="AB18" s="22"/>
      <c r="AC18" s="22"/>
      <c r="AE18" s="22"/>
      <c r="AF18" s="291"/>
      <c r="AG18" s="295"/>
      <c r="AH18" s="294"/>
      <c r="AI18" s="22"/>
      <c r="AJ18" s="22"/>
      <c r="AK18" s="22"/>
    </row>
    <row r="19" spans="1:44">
      <c r="W19" s="11"/>
      <c r="X19" s="22"/>
      <c r="Y19" s="22"/>
      <c r="Z19" s="22"/>
      <c r="AA19" s="294"/>
      <c r="AB19" s="22"/>
      <c r="AC19" s="22"/>
      <c r="AE19" s="22"/>
      <c r="AF19" s="291"/>
      <c r="AG19" s="295"/>
      <c r="AH19" s="294"/>
      <c r="AI19" s="22"/>
      <c r="AJ19" s="22"/>
      <c r="AK19" s="22"/>
    </row>
    <row r="20" spans="1:44">
      <c r="W20" s="11"/>
      <c r="X20" s="22"/>
      <c r="Y20" s="22"/>
      <c r="Z20" s="22"/>
      <c r="AA20" s="294"/>
      <c r="AB20" s="22"/>
      <c r="AC20" s="22"/>
      <c r="AE20" s="22"/>
      <c r="AF20" s="296"/>
      <c r="AG20" s="297"/>
      <c r="AH20" s="294"/>
      <c r="AI20" s="22"/>
      <c r="AJ20" s="22"/>
      <c r="AK20" s="22"/>
    </row>
    <row r="21" spans="1:44" ht="15.75">
      <c r="A21" s="544" t="s">
        <v>206</v>
      </c>
      <c r="B21" s="544"/>
      <c r="C21" s="544"/>
      <c r="D21" s="544"/>
      <c r="E21" s="544"/>
      <c r="F21" s="544"/>
      <c r="G21" s="544"/>
      <c r="W21" s="11"/>
      <c r="X21" s="22"/>
      <c r="Y21" s="22"/>
      <c r="Z21" s="22"/>
      <c r="AA21" s="294"/>
      <c r="AB21" s="22"/>
      <c r="AC21" s="22"/>
      <c r="AE21" s="22"/>
      <c r="AF21" s="291"/>
      <c r="AG21" s="291"/>
      <c r="AH21" s="294"/>
      <c r="AI21" s="22"/>
      <c r="AJ21" s="22"/>
      <c r="AK21" s="22"/>
    </row>
    <row r="22" spans="1:44">
      <c r="A22" s="199"/>
      <c r="B22" s="22"/>
      <c r="W22" s="11"/>
      <c r="X22" s="22"/>
      <c r="Y22" s="22"/>
      <c r="Z22" s="22"/>
      <c r="AA22" s="294"/>
      <c r="AB22" s="22"/>
      <c r="AC22" s="22"/>
      <c r="AE22" s="22"/>
      <c r="AF22" s="292"/>
      <c r="AG22" s="295"/>
      <c r="AH22" s="294"/>
      <c r="AI22" s="22"/>
      <c r="AJ22" s="22"/>
      <c r="AK22" s="22"/>
    </row>
    <row r="23" spans="1:44">
      <c r="A23" s="199"/>
      <c r="B23" s="22"/>
      <c r="W23" s="11"/>
      <c r="X23" s="22"/>
      <c r="Y23" s="22"/>
      <c r="Z23" s="22"/>
      <c r="AA23" s="294"/>
      <c r="AB23" s="294"/>
      <c r="AC23" s="22"/>
      <c r="AE23" s="22"/>
      <c r="AF23" s="292"/>
      <c r="AG23" s="295"/>
      <c r="AH23" s="294"/>
      <c r="AI23" s="22"/>
      <c r="AJ23" s="22"/>
      <c r="AK23" s="22"/>
    </row>
    <row r="24" spans="1:44">
      <c r="A24" s="199"/>
      <c r="B24" s="22"/>
      <c r="W24" s="22"/>
      <c r="X24" s="22"/>
      <c r="Y24" s="22"/>
      <c r="Z24" s="22"/>
      <c r="AA24" s="22"/>
      <c r="AB24" s="22"/>
      <c r="AC24" s="22"/>
      <c r="AE24" s="22"/>
      <c r="AF24" s="292"/>
      <c r="AG24" s="295"/>
      <c r="AH24" s="294"/>
      <c r="AI24" s="22"/>
      <c r="AJ24" s="22"/>
      <c r="AK24" s="22"/>
    </row>
    <row r="25" spans="1:44">
      <c r="AE25" s="22"/>
      <c r="AF25" s="298"/>
      <c r="AG25" s="297"/>
      <c r="AH25" s="294"/>
      <c r="AI25" s="22"/>
      <c r="AJ25" s="22"/>
      <c r="AK25" s="22"/>
    </row>
    <row r="26" spans="1:44">
      <c r="AE26" s="22"/>
      <c r="AF26" s="291"/>
      <c r="AG26" s="291"/>
      <c r="AH26" s="294"/>
      <c r="AI26" s="22"/>
      <c r="AJ26" s="22"/>
      <c r="AK26" s="22"/>
    </row>
    <row r="27" spans="1:44">
      <c r="AE27" s="22"/>
      <c r="AF27" s="292"/>
      <c r="AG27" s="292"/>
      <c r="AH27" s="294"/>
      <c r="AI27" s="22"/>
      <c r="AJ27" s="22"/>
      <c r="AK27" s="22"/>
    </row>
    <row r="28" spans="1:44">
      <c r="AE28" s="22"/>
      <c r="AF28" s="292"/>
      <c r="AG28" s="292"/>
      <c r="AH28" s="294"/>
      <c r="AI28" s="22"/>
      <c r="AJ28" s="22"/>
      <c r="AK28" s="22"/>
    </row>
    <row r="29" spans="1:44">
      <c r="AE29" s="22"/>
      <c r="AF29" s="292"/>
      <c r="AG29" s="292"/>
      <c r="AH29" s="294"/>
      <c r="AI29" s="22"/>
      <c r="AJ29" s="22"/>
      <c r="AK29" s="22"/>
    </row>
    <row r="30" spans="1:44">
      <c r="AE30" s="22"/>
      <c r="AF30" s="298"/>
      <c r="AG30" s="297"/>
      <c r="AH30" s="294"/>
      <c r="AI30" s="22"/>
      <c r="AJ30" s="22"/>
      <c r="AK30" s="22"/>
    </row>
    <row r="31" spans="1:44">
      <c r="AE31" s="22"/>
      <c r="AF31" s="291"/>
      <c r="AG31" s="299"/>
      <c r="AH31" s="294"/>
      <c r="AI31" s="22"/>
      <c r="AJ31" s="22"/>
      <c r="AK31" s="22"/>
    </row>
    <row r="32" spans="1:44">
      <c r="AE32" s="22"/>
      <c r="AF32" s="292"/>
      <c r="AG32" s="300"/>
      <c r="AH32" s="294"/>
      <c r="AI32" s="22"/>
      <c r="AJ32" s="22"/>
      <c r="AK32" s="22"/>
    </row>
    <row r="33" spans="1:37">
      <c r="AE33" s="22"/>
      <c r="AF33" s="292"/>
      <c r="AG33" s="292"/>
      <c r="AH33" s="294"/>
      <c r="AI33" s="22"/>
      <c r="AJ33" s="22"/>
      <c r="AK33" s="22"/>
    </row>
    <row r="34" spans="1:37" ht="15.75">
      <c r="A34" s="544" t="s">
        <v>210</v>
      </c>
      <c r="B34" s="544"/>
      <c r="C34" s="544"/>
      <c r="D34" s="544"/>
      <c r="E34" s="544"/>
      <c r="F34" s="544"/>
      <c r="G34" s="544"/>
      <c r="AE34" s="22"/>
      <c r="AF34" s="292"/>
      <c r="AG34" s="292"/>
      <c r="AH34" s="294"/>
      <c r="AI34" s="22"/>
      <c r="AJ34" s="22"/>
      <c r="AK34" s="22"/>
    </row>
    <row r="35" spans="1:37">
      <c r="AE35" s="22"/>
      <c r="AF35" s="298"/>
      <c r="AG35" s="297"/>
      <c r="AH35" s="294"/>
      <c r="AI35" s="22"/>
      <c r="AJ35" s="22"/>
      <c r="AK35" s="22"/>
    </row>
    <row r="36" spans="1:37">
      <c r="AE36" s="22"/>
      <c r="AF36" s="291"/>
      <c r="AG36" s="291"/>
      <c r="AH36" s="294"/>
      <c r="AI36" s="22"/>
      <c r="AJ36" s="22"/>
      <c r="AK36" s="22"/>
    </row>
    <row r="37" spans="1:37">
      <c r="AE37" s="22"/>
      <c r="AF37" s="292"/>
      <c r="AG37" s="292"/>
      <c r="AH37" s="294"/>
      <c r="AI37" s="22"/>
      <c r="AJ37" s="22"/>
      <c r="AK37" s="22"/>
    </row>
    <row r="38" spans="1:37">
      <c r="AE38" s="22"/>
      <c r="AF38" s="292"/>
      <c r="AG38" s="292"/>
      <c r="AH38" s="294"/>
      <c r="AI38" s="22"/>
      <c r="AJ38" s="22"/>
      <c r="AK38" s="22"/>
    </row>
    <row r="39" spans="1:37">
      <c r="AE39" s="22"/>
      <c r="AF39" s="292"/>
      <c r="AG39" s="292"/>
      <c r="AH39" s="294"/>
      <c r="AI39" s="22"/>
      <c r="AJ39" s="22"/>
      <c r="AK39" s="22"/>
    </row>
    <row r="40" spans="1:37">
      <c r="AE40" s="22"/>
      <c r="AF40" s="298"/>
      <c r="AG40" s="297"/>
      <c r="AH40" s="294"/>
      <c r="AI40" s="22"/>
      <c r="AJ40" s="22"/>
      <c r="AK40" s="22"/>
    </row>
    <row r="41" spans="1:37">
      <c r="AE41" s="22"/>
      <c r="AF41" s="291"/>
      <c r="AG41" s="291"/>
      <c r="AH41" s="294"/>
      <c r="AI41" s="22"/>
      <c r="AJ41" s="22"/>
      <c r="AK41" s="22"/>
    </row>
    <row r="42" spans="1:37">
      <c r="AE42" s="22"/>
      <c r="AF42" s="292"/>
      <c r="AG42" s="292"/>
      <c r="AH42" s="294"/>
      <c r="AI42" s="22"/>
      <c r="AJ42" s="22"/>
      <c r="AK42" s="22"/>
    </row>
    <row r="43" spans="1:37">
      <c r="AE43" s="22"/>
      <c r="AF43" s="292"/>
      <c r="AG43" s="292"/>
      <c r="AH43" s="294"/>
      <c r="AI43" s="22"/>
      <c r="AJ43" s="22"/>
      <c r="AK43" s="22"/>
    </row>
    <row r="44" spans="1:37">
      <c r="AE44" s="22"/>
      <c r="AF44" s="292"/>
      <c r="AG44" s="292"/>
      <c r="AH44" s="294"/>
      <c r="AI44" s="22"/>
      <c r="AJ44" s="22"/>
      <c r="AK44" s="22"/>
    </row>
    <row r="45" spans="1:37">
      <c r="AE45" s="22"/>
      <c r="AF45" s="298"/>
      <c r="AG45" s="297"/>
      <c r="AH45" s="294"/>
      <c r="AI45" s="22"/>
      <c r="AJ45" s="22"/>
      <c r="AK45" s="22"/>
    </row>
    <row r="50" spans="2:98" ht="15.75">
      <c r="B50" s="29" t="s">
        <v>217</v>
      </c>
      <c r="F50" s="263"/>
      <c r="G50" s="263"/>
      <c r="H50" s="263"/>
      <c r="I50" s="263"/>
      <c r="J50" s="263"/>
    </row>
    <row r="51" spans="2:98" ht="16.5" thickBot="1">
      <c r="B51" s="29" t="s">
        <v>258</v>
      </c>
    </row>
    <row r="52" spans="2:98" ht="15.75" thickBot="1">
      <c r="B52" s="264" t="s">
        <v>206</v>
      </c>
      <c r="C52" s="112">
        <v>1975</v>
      </c>
      <c r="D52" s="113">
        <v>1976</v>
      </c>
      <c r="E52" s="113">
        <v>1977</v>
      </c>
      <c r="F52" s="113">
        <v>1978</v>
      </c>
      <c r="G52" s="113">
        <v>1979</v>
      </c>
      <c r="H52" s="113">
        <v>1980</v>
      </c>
      <c r="I52" s="113">
        <v>1981</v>
      </c>
      <c r="J52" s="113">
        <v>1982</v>
      </c>
      <c r="K52" s="113">
        <v>1983</v>
      </c>
      <c r="L52" s="113">
        <v>1984</v>
      </c>
      <c r="M52" s="113">
        <v>1985</v>
      </c>
      <c r="N52" s="113">
        <v>1986</v>
      </c>
      <c r="O52" s="113">
        <v>1987</v>
      </c>
      <c r="P52" s="113">
        <v>1988</v>
      </c>
      <c r="Q52" s="113">
        <v>1989</v>
      </c>
      <c r="R52" s="113">
        <v>1990</v>
      </c>
      <c r="S52" s="113">
        <v>1991</v>
      </c>
      <c r="T52" s="113">
        <v>1992</v>
      </c>
      <c r="U52" s="113">
        <v>1993</v>
      </c>
      <c r="V52" s="113">
        <v>1994</v>
      </c>
      <c r="W52" s="113">
        <v>1995</v>
      </c>
      <c r="X52" s="113">
        <v>1996</v>
      </c>
      <c r="Y52" s="113">
        <v>1997</v>
      </c>
      <c r="Z52" s="113">
        <v>1998</v>
      </c>
      <c r="AA52" s="113">
        <v>1999</v>
      </c>
      <c r="AB52" s="113">
        <v>2000</v>
      </c>
      <c r="AC52" s="113">
        <v>2001</v>
      </c>
      <c r="AD52" s="113">
        <v>2002</v>
      </c>
      <c r="AE52" s="113">
        <v>2003</v>
      </c>
      <c r="AF52" s="113">
        <v>2004</v>
      </c>
      <c r="AG52" s="113">
        <v>2005</v>
      </c>
      <c r="AH52" s="113">
        <v>2006</v>
      </c>
      <c r="AI52" s="265">
        <v>2007</v>
      </c>
      <c r="AJ52" s="265">
        <v>2008</v>
      </c>
      <c r="AK52" s="265">
        <v>2009</v>
      </c>
      <c r="AL52" s="265">
        <v>2010</v>
      </c>
      <c r="AM52" s="265">
        <v>2011</v>
      </c>
      <c r="AN52" s="265">
        <v>2012</v>
      </c>
      <c r="AO52" s="265">
        <v>2013</v>
      </c>
      <c r="AP52" s="265">
        <v>2014</v>
      </c>
      <c r="AQ52" s="265">
        <v>2015</v>
      </c>
      <c r="AR52" s="265">
        <v>2016</v>
      </c>
      <c r="AS52" s="265">
        <v>2017</v>
      </c>
      <c r="AT52" s="265">
        <v>2018</v>
      </c>
      <c r="AU52" s="265">
        <v>2019</v>
      </c>
      <c r="AV52" s="265">
        <v>2020</v>
      </c>
      <c r="AW52" s="265">
        <v>2021</v>
      </c>
      <c r="AX52" s="265">
        <v>2022</v>
      </c>
      <c r="AY52" s="265">
        <v>2023</v>
      </c>
      <c r="AZ52" s="265">
        <v>2024</v>
      </c>
      <c r="BA52" s="265">
        <v>2025</v>
      </c>
      <c r="BB52" s="265">
        <v>2026</v>
      </c>
      <c r="BC52" s="265">
        <v>2027</v>
      </c>
      <c r="BD52" s="265">
        <v>2028</v>
      </c>
      <c r="BE52" s="265">
        <v>2029</v>
      </c>
      <c r="BF52" s="265">
        <v>2030</v>
      </c>
      <c r="BG52" s="265">
        <v>2031</v>
      </c>
      <c r="BH52" s="265">
        <v>2032</v>
      </c>
      <c r="BI52" s="265">
        <v>2033</v>
      </c>
      <c r="BJ52" s="265">
        <v>2034</v>
      </c>
      <c r="BK52" s="265">
        <v>2035</v>
      </c>
      <c r="BL52" s="265">
        <v>2036</v>
      </c>
      <c r="BM52" s="265">
        <v>2037</v>
      </c>
      <c r="BN52" s="265">
        <v>2038</v>
      </c>
      <c r="BO52" s="265">
        <v>2039</v>
      </c>
      <c r="BP52" s="265">
        <v>2040</v>
      </c>
      <c r="BQ52" s="265">
        <v>2041</v>
      </c>
      <c r="BR52" s="265">
        <v>2042</v>
      </c>
      <c r="BS52" s="265">
        <v>2043</v>
      </c>
      <c r="BT52" s="265">
        <v>2044</v>
      </c>
      <c r="BU52" s="265">
        <v>2045</v>
      </c>
      <c r="BV52" s="265">
        <v>2046</v>
      </c>
      <c r="BW52" s="265">
        <v>2047</v>
      </c>
      <c r="BX52" s="265">
        <v>2048</v>
      </c>
      <c r="BY52" s="265">
        <v>2049</v>
      </c>
      <c r="BZ52" s="265">
        <v>2050</v>
      </c>
      <c r="CA52" s="265">
        <v>2051</v>
      </c>
      <c r="CB52" s="265">
        <v>2052</v>
      </c>
      <c r="CC52" s="265">
        <v>2053</v>
      </c>
      <c r="CD52" s="265">
        <v>2054</v>
      </c>
      <c r="CE52" s="265">
        <v>2055</v>
      </c>
      <c r="CF52" s="265">
        <v>2056</v>
      </c>
      <c r="CG52" s="265">
        <v>2057</v>
      </c>
      <c r="CH52" s="265">
        <v>2058</v>
      </c>
      <c r="CI52" s="265">
        <v>2059</v>
      </c>
      <c r="CJ52" s="265">
        <v>2060</v>
      </c>
      <c r="CK52" s="265">
        <v>2061</v>
      </c>
      <c r="CL52" s="265">
        <v>2062</v>
      </c>
      <c r="CM52" s="265">
        <v>2063</v>
      </c>
      <c r="CN52" s="265">
        <v>2064</v>
      </c>
      <c r="CO52" s="265">
        <v>2065</v>
      </c>
      <c r="CP52" s="265">
        <v>2066</v>
      </c>
      <c r="CQ52" s="265">
        <v>2067</v>
      </c>
      <c r="CR52" s="265">
        <v>2068</v>
      </c>
      <c r="CS52" s="265">
        <v>2069</v>
      </c>
      <c r="CT52" s="266">
        <v>2070</v>
      </c>
    </row>
    <row r="53" spans="2:98">
      <c r="B53" s="267" t="s">
        <v>207</v>
      </c>
      <c r="C53" s="268">
        <v>14.2</v>
      </c>
      <c r="D53" s="269">
        <v>13.6</v>
      </c>
      <c r="E53" s="269">
        <v>12.7</v>
      </c>
      <c r="F53" s="269">
        <v>11.8</v>
      </c>
      <c r="G53" s="269">
        <v>10.4</v>
      </c>
      <c r="H53" s="269">
        <v>9.8000000000000007</v>
      </c>
      <c r="I53" s="269">
        <v>8.8000000000000007</v>
      </c>
      <c r="J53" s="269">
        <v>7.3</v>
      </c>
      <c r="K53" s="269">
        <v>6.3</v>
      </c>
      <c r="L53" s="269">
        <v>6.9</v>
      </c>
      <c r="M53" s="269">
        <v>6.6</v>
      </c>
      <c r="N53" s="269">
        <v>5.5</v>
      </c>
      <c r="O53" s="269">
        <v>5.6</v>
      </c>
      <c r="P53" s="269">
        <v>5.2</v>
      </c>
      <c r="Q53" s="269">
        <v>5.3</v>
      </c>
      <c r="R53" s="269">
        <v>4.7</v>
      </c>
      <c r="S53" s="269">
        <v>4.4000000000000004</v>
      </c>
      <c r="T53" s="269">
        <v>4.3</v>
      </c>
      <c r="U53" s="269">
        <v>4.5</v>
      </c>
      <c r="V53" s="269">
        <v>4.0999999999999996</v>
      </c>
      <c r="W53" s="269">
        <v>3.9</v>
      </c>
      <c r="X53" s="269">
        <v>4</v>
      </c>
      <c r="Y53" s="269">
        <v>3.5</v>
      </c>
      <c r="Z53" s="269">
        <v>3.2</v>
      </c>
      <c r="AA53" s="269">
        <v>3</v>
      </c>
      <c r="AB53" s="269">
        <v>2.9</v>
      </c>
      <c r="AC53" s="269">
        <v>2.9</v>
      </c>
      <c r="AD53" s="269">
        <v>2.9</v>
      </c>
      <c r="AE53" s="269">
        <v>2.6</v>
      </c>
      <c r="AF53" s="269">
        <v>2.9</v>
      </c>
      <c r="AG53" s="269">
        <v>2.8</v>
      </c>
      <c r="AH53" s="269">
        <v>2.4</v>
      </c>
      <c r="AI53" s="269">
        <v>3.2</v>
      </c>
      <c r="AJ53" s="269">
        <v>3.6</v>
      </c>
      <c r="AK53" s="269">
        <v>3.7</v>
      </c>
      <c r="AL53" s="269">
        <v>4</v>
      </c>
      <c r="AM53" s="269">
        <v>5.2</v>
      </c>
      <c r="AN53" s="269">
        <v>5.9</v>
      </c>
      <c r="AO53" s="269">
        <v>5.6</v>
      </c>
      <c r="AP53" s="269">
        <v>5.6</v>
      </c>
      <c r="AQ53" s="269">
        <v>5.9</v>
      </c>
      <c r="AR53" s="270">
        <v>6.3</v>
      </c>
      <c r="AS53" s="270"/>
      <c r="AT53" s="270"/>
      <c r="AU53" s="270"/>
      <c r="AV53" s="270"/>
      <c r="AW53" s="270"/>
      <c r="AX53" s="270"/>
      <c r="AY53" s="270"/>
      <c r="AZ53" s="270"/>
      <c r="BA53" s="270"/>
      <c r="BB53" s="270"/>
      <c r="BC53" s="270"/>
      <c r="BD53" s="270"/>
      <c r="BE53" s="270"/>
      <c r="BF53" s="270"/>
      <c r="BG53" s="270"/>
      <c r="BH53" s="270"/>
      <c r="BI53" s="270"/>
      <c r="BJ53" s="270"/>
      <c r="BK53" s="270"/>
      <c r="BL53" s="270"/>
      <c r="BM53" s="270"/>
      <c r="BN53" s="270"/>
      <c r="BO53" s="270"/>
      <c r="BP53" s="270"/>
      <c r="BQ53" s="270"/>
      <c r="BR53" s="270"/>
      <c r="BS53" s="270"/>
      <c r="BT53" s="270"/>
      <c r="BU53" s="270"/>
      <c r="BV53" s="270"/>
      <c r="BW53" s="270"/>
      <c r="BX53" s="270"/>
      <c r="BY53" s="270"/>
      <c r="BZ53" s="270"/>
      <c r="CA53" s="270"/>
      <c r="CB53" s="270"/>
      <c r="CC53" s="270"/>
      <c r="CD53" s="270"/>
      <c r="CE53" s="270"/>
      <c r="CF53" s="270"/>
      <c r="CG53" s="270"/>
      <c r="CH53" s="270"/>
      <c r="CI53" s="270"/>
      <c r="CJ53" s="270"/>
      <c r="CK53" s="270"/>
      <c r="CL53" s="270"/>
      <c r="CM53" s="270"/>
      <c r="CN53" s="270"/>
      <c r="CO53" s="270"/>
      <c r="CP53" s="270"/>
      <c r="CQ53" s="270"/>
      <c r="CR53" s="270"/>
      <c r="CS53" s="270"/>
      <c r="CT53" s="271"/>
    </row>
    <row r="54" spans="2:98">
      <c r="B54" s="272" t="s">
        <v>208</v>
      </c>
      <c r="C54" s="273">
        <v>14.4</v>
      </c>
      <c r="D54" s="274">
        <v>13.8</v>
      </c>
      <c r="E54" s="274">
        <v>12.8</v>
      </c>
      <c r="F54" s="274">
        <v>11.9</v>
      </c>
      <c r="G54" s="274">
        <v>10.6</v>
      </c>
      <c r="H54" s="274">
        <v>9.8000000000000007</v>
      </c>
      <c r="I54" s="274">
        <v>8.9</v>
      </c>
      <c r="J54" s="274">
        <v>7.3</v>
      </c>
      <c r="K54" s="274">
        <v>6.4</v>
      </c>
      <c r="L54" s="274">
        <v>6.9</v>
      </c>
      <c r="M54" s="274">
        <v>6.6</v>
      </c>
      <c r="N54" s="274">
        <v>5.6</v>
      </c>
      <c r="O54" s="274">
        <v>5.6</v>
      </c>
      <c r="P54" s="274">
        <v>5.2</v>
      </c>
      <c r="Q54" s="274">
        <v>5.4</v>
      </c>
      <c r="R54" s="274">
        <v>4.7</v>
      </c>
      <c r="S54" s="274">
        <v>4.5</v>
      </c>
      <c r="T54" s="274">
        <v>4.4000000000000004</v>
      </c>
      <c r="U54" s="274">
        <v>4.5</v>
      </c>
      <c r="V54" s="274">
        <v>4.0999999999999996</v>
      </c>
      <c r="W54" s="274">
        <v>3.9</v>
      </c>
      <c r="X54" s="274">
        <v>4.0999999999999996</v>
      </c>
      <c r="Y54" s="274">
        <v>3.5</v>
      </c>
      <c r="Z54" s="274">
        <v>3.3</v>
      </c>
      <c r="AA54" s="274">
        <v>3</v>
      </c>
      <c r="AB54" s="274">
        <v>2.9</v>
      </c>
      <c r="AC54" s="274">
        <v>3</v>
      </c>
      <c r="AD54" s="274">
        <v>2.9</v>
      </c>
      <c r="AE54" s="274">
        <v>2.6</v>
      </c>
      <c r="AF54" s="274">
        <v>2.9</v>
      </c>
      <c r="AG54" s="274">
        <v>2.8</v>
      </c>
      <c r="AH54" s="274">
        <v>2.5</v>
      </c>
      <c r="AI54" s="274">
        <v>3.2</v>
      </c>
      <c r="AJ54" s="274">
        <v>3.8</v>
      </c>
      <c r="AK54" s="274">
        <v>3.8</v>
      </c>
      <c r="AL54" s="274">
        <v>4.0999999999999996</v>
      </c>
      <c r="AM54" s="274">
        <v>5.2</v>
      </c>
      <c r="AN54" s="274">
        <v>6</v>
      </c>
      <c r="AO54" s="274">
        <v>5.8</v>
      </c>
      <c r="AP54" s="274">
        <v>5.8</v>
      </c>
      <c r="AQ54" s="274">
        <v>6</v>
      </c>
      <c r="AR54" s="275">
        <v>6.5</v>
      </c>
      <c r="AS54" s="275"/>
      <c r="AT54" s="275"/>
      <c r="AU54" s="275"/>
      <c r="AV54" s="275"/>
      <c r="AW54" s="275"/>
      <c r="AX54" s="275"/>
      <c r="AY54" s="275"/>
      <c r="AZ54" s="275"/>
      <c r="BA54" s="275"/>
      <c r="BB54" s="275"/>
      <c r="BC54" s="275"/>
      <c r="BD54" s="275"/>
      <c r="BE54" s="275"/>
      <c r="BF54" s="275"/>
      <c r="BG54" s="275"/>
      <c r="BH54" s="275"/>
      <c r="BI54" s="275"/>
      <c r="BJ54" s="275"/>
      <c r="BK54" s="275"/>
      <c r="BL54" s="275"/>
      <c r="BM54" s="275"/>
      <c r="BN54" s="275"/>
      <c r="BO54" s="275"/>
      <c r="BP54" s="275"/>
      <c r="BQ54" s="275"/>
      <c r="BR54" s="275"/>
      <c r="BS54" s="275"/>
      <c r="BT54" s="275"/>
      <c r="BU54" s="275"/>
      <c r="BV54" s="275"/>
      <c r="BW54" s="275"/>
      <c r="BX54" s="275"/>
      <c r="BY54" s="275"/>
      <c r="BZ54" s="275"/>
      <c r="CA54" s="275"/>
      <c r="CB54" s="275"/>
      <c r="CC54" s="275"/>
      <c r="CD54" s="275"/>
      <c r="CE54" s="275"/>
      <c r="CF54" s="275"/>
      <c r="CG54" s="275"/>
      <c r="CH54" s="275"/>
      <c r="CI54" s="275"/>
      <c r="CJ54" s="275"/>
      <c r="CK54" s="275"/>
      <c r="CL54" s="275"/>
      <c r="CM54" s="275"/>
      <c r="CN54" s="275"/>
      <c r="CO54" s="275"/>
      <c r="CP54" s="275"/>
      <c r="CQ54" s="275"/>
      <c r="CR54" s="275"/>
      <c r="CS54" s="275"/>
      <c r="CT54" s="276"/>
    </row>
    <row r="55" spans="2:98" ht="15.75" thickBot="1">
      <c r="B55" s="277" t="s">
        <v>209</v>
      </c>
      <c r="C55" s="278">
        <v>13.669506901233614</v>
      </c>
      <c r="D55" s="279">
        <v>13.230408559642543</v>
      </c>
      <c r="E55" s="279">
        <v>12.66089365369931</v>
      </c>
      <c r="F55" s="279">
        <v>11.781052460139819</v>
      </c>
      <c r="G55" s="279">
        <v>10.815529834296925</v>
      </c>
      <c r="H55" s="279">
        <v>9.6909968760587351</v>
      </c>
      <c r="I55" s="279">
        <v>8.5542401811075983</v>
      </c>
      <c r="J55" s="279">
        <v>7.8486609996536005</v>
      </c>
      <c r="K55" s="279">
        <v>7.2391713990165369</v>
      </c>
      <c r="L55" s="279">
        <v>6.5483620864452137</v>
      </c>
      <c r="M55" s="279">
        <v>6.1880985345424966</v>
      </c>
      <c r="N55" s="279">
        <v>6.0416817452980798</v>
      </c>
      <c r="O55" s="279">
        <v>5.7049776032490502</v>
      </c>
      <c r="P55" s="279">
        <v>5.3176578257209508</v>
      </c>
      <c r="Q55" s="279">
        <v>5.0928837185394524</v>
      </c>
      <c r="R55" s="279">
        <v>4.8346472008126407</v>
      </c>
      <c r="S55" s="279">
        <v>4.708492542403504</v>
      </c>
      <c r="T55" s="279">
        <v>4.4557535511970192</v>
      </c>
      <c r="U55" s="279">
        <v>4.2858714598498358</v>
      </c>
      <c r="V55" s="279">
        <v>4.2107488422148336</v>
      </c>
      <c r="W55" s="279">
        <v>4.0268824083076442</v>
      </c>
      <c r="X55" s="279">
        <v>3.7680639335940112</v>
      </c>
      <c r="Y55" s="279">
        <v>3.5628917683936647</v>
      </c>
      <c r="Z55" s="279">
        <v>3.3599516302336947</v>
      </c>
      <c r="AA55" s="279">
        <v>3.1281491731237603</v>
      </c>
      <c r="AB55" s="279">
        <v>3.0141428396237151</v>
      </c>
      <c r="AC55" s="279">
        <v>2.8860861899272146</v>
      </c>
      <c r="AD55" s="279">
        <v>2.8624760724088376</v>
      </c>
      <c r="AE55" s="279">
        <v>2.8397774525156465</v>
      </c>
      <c r="AF55" s="279">
        <v>2.7487910074594528</v>
      </c>
      <c r="AG55" s="279">
        <v>2.822447277043461</v>
      </c>
      <c r="AH55" s="279">
        <v>3.0529314196047213</v>
      </c>
      <c r="AI55" s="279">
        <v>3.2336406650111966</v>
      </c>
      <c r="AJ55" s="279">
        <v>3.5004451707960089</v>
      </c>
      <c r="AK55" s="279">
        <v>4.0535066909709299</v>
      </c>
      <c r="AL55" s="279">
        <v>4.6049858649026589</v>
      </c>
      <c r="AM55" s="279">
        <v>5.0013251842311757</v>
      </c>
      <c r="AN55" s="279">
        <v>5.4053310663439076</v>
      </c>
      <c r="AO55" s="279">
        <v>5.7940002541445237</v>
      </c>
      <c r="AP55" s="279">
        <v>5.7590940770066794</v>
      </c>
      <c r="AQ55" s="279">
        <v>5.757171402048483</v>
      </c>
      <c r="AR55" s="279">
        <v>5.8257831946264833</v>
      </c>
      <c r="AS55" s="279">
        <v>6.0464686114268034</v>
      </c>
      <c r="AT55" s="279">
        <v>6.6022033467441901</v>
      </c>
      <c r="AU55" s="279">
        <v>7.2704877252312059</v>
      </c>
      <c r="AV55" s="279">
        <v>7.8548520432460327</v>
      </c>
      <c r="AW55" s="279">
        <v>8.3811382840756128</v>
      </c>
      <c r="AX55" s="279">
        <v>8.7311485327595655</v>
      </c>
      <c r="AY55" s="279">
        <v>8.9817131191676918</v>
      </c>
      <c r="AZ55" s="279">
        <v>9.0643501491434328</v>
      </c>
      <c r="BA55" s="279">
        <v>9.1069602649723365</v>
      </c>
      <c r="BB55" s="279">
        <v>9.1783702358813422</v>
      </c>
      <c r="BC55" s="279">
        <v>9.2848824123311537</v>
      </c>
      <c r="BD55" s="279">
        <v>9.5303206325228214</v>
      </c>
      <c r="BE55" s="279">
        <v>9.8469344562334999</v>
      </c>
      <c r="BF55" s="279">
        <v>10.280845333646543</v>
      </c>
      <c r="BG55" s="279">
        <v>10.683999801414226</v>
      </c>
      <c r="BH55" s="279">
        <v>11.11904876833259</v>
      </c>
      <c r="BI55" s="279">
        <v>11.646030890654497</v>
      </c>
      <c r="BJ55" s="279">
        <v>12.176764905014011</v>
      </c>
      <c r="BK55" s="279">
        <v>12.647472839034698</v>
      </c>
      <c r="BL55" s="279">
        <v>13.064125510431111</v>
      </c>
      <c r="BM55" s="279">
        <v>13.352887453405689</v>
      </c>
      <c r="BN55" s="279">
        <v>13.588844921218282</v>
      </c>
      <c r="BO55" s="279">
        <v>13.721605693124623</v>
      </c>
      <c r="BP55" s="279">
        <v>13.87049119502063</v>
      </c>
      <c r="BQ55" s="279">
        <v>14.258879075301243</v>
      </c>
      <c r="BR55" s="279">
        <v>14.708680590508727</v>
      </c>
      <c r="BS55" s="279">
        <v>15.206023534819691</v>
      </c>
      <c r="BT55" s="279">
        <v>15.662218101497986</v>
      </c>
      <c r="BU55" s="279">
        <v>16.009771299917087</v>
      </c>
      <c r="BV55" s="279">
        <v>16.007175149451768</v>
      </c>
      <c r="BW55" s="279">
        <v>16.003152448266373</v>
      </c>
      <c r="BX55" s="279">
        <v>16.00091170718887</v>
      </c>
      <c r="BY55" s="279">
        <v>15.999500847128134</v>
      </c>
      <c r="BZ55" s="279">
        <v>15.999292466439096</v>
      </c>
      <c r="CA55" s="279">
        <v>16.001275625021961</v>
      </c>
      <c r="CB55" s="279">
        <v>16.004229094022786</v>
      </c>
      <c r="CC55" s="279">
        <v>16.00684385163861</v>
      </c>
      <c r="CD55" s="279">
        <v>16.010362772918953</v>
      </c>
      <c r="CE55" s="279">
        <v>16.015211825083426</v>
      </c>
      <c r="CF55" s="279">
        <v>16.020186189761137</v>
      </c>
      <c r="CG55" s="279">
        <v>16.025303479135999</v>
      </c>
      <c r="CH55" s="279">
        <v>16.029408215001119</v>
      </c>
      <c r="CI55" s="279">
        <v>16.032221902515779</v>
      </c>
      <c r="CJ55" s="279">
        <v>16.032711037965388</v>
      </c>
      <c r="CK55" s="279">
        <v>16.05743879045496</v>
      </c>
      <c r="CL55" s="279">
        <v>16.072576279069661</v>
      </c>
      <c r="CM55" s="279">
        <v>16.109594011764266</v>
      </c>
      <c r="CN55" s="279">
        <v>16.131408581360546</v>
      </c>
      <c r="CO55" s="279">
        <v>16.136306967371258</v>
      </c>
      <c r="CP55" s="279">
        <v>16.139363170370615</v>
      </c>
      <c r="CQ55" s="279">
        <v>16.141089207916892</v>
      </c>
      <c r="CR55" s="279">
        <v>16.143270438706342</v>
      </c>
      <c r="CS55" s="279">
        <v>16.144411371595062</v>
      </c>
      <c r="CT55" s="280">
        <v>16.145069473097141</v>
      </c>
    </row>
    <row r="56" spans="2:98" ht="15.75" thickBot="1">
      <c r="B56" s="264" t="s">
        <v>210</v>
      </c>
      <c r="C56" s="112">
        <v>1975</v>
      </c>
      <c r="D56" s="113">
        <v>1976</v>
      </c>
      <c r="E56" s="113">
        <v>1977</v>
      </c>
      <c r="F56" s="113">
        <v>1978</v>
      </c>
      <c r="G56" s="113">
        <v>1979</v>
      </c>
      <c r="H56" s="113">
        <v>1980</v>
      </c>
      <c r="I56" s="113">
        <v>1981</v>
      </c>
      <c r="J56" s="113">
        <v>1982</v>
      </c>
      <c r="K56" s="113">
        <v>1983</v>
      </c>
      <c r="L56" s="113">
        <v>1984</v>
      </c>
      <c r="M56" s="113">
        <v>1985</v>
      </c>
      <c r="N56" s="113">
        <v>1986</v>
      </c>
      <c r="O56" s="113">
        <v>1987</v>
      </c>
      <c r="P56" s="113">
        <v>1988</v>
      </c>
      <c r="Q56" s="113">
        <v>1989</v>
      </c>
      <c r="R56" s="113">
        <v>1990</v>
      </c>
      <c r="S56" s="113">
        <v>1991</v>
      </c>
      <c r="T56" s="113">
        <v>1992</v>
      </c>
      <c r="U56" s="113">
        <v>1993</v>
      </c>
      <c r="V56" s="113">
        <v>1994</v>
      </c>
      <c r="W56" s="113">
        <v>1995</v>
      </c>
      <c r="X56" s="113">
        <v>1996</v>
      </c>
      <c r="Y56" s="113">
        <v>1997</v>
      </c>
      <c r="Z56" s="113">
        <v>1998</v>
      </c>
      <c r="AA56" s="113">
        <v>1999</v>
      </c>
      <c r="AB56" s="113">
        <v>2000</v>
      </c>
      <c r="AC56" s="113">
        <v>2001</v>
      </c>
      <c r="AD56" s="113">
        <v>2002</v>
      </c>
      <c r="AE56" s="113">
        <v>2003</v>
      </c>
      <c r="AF56" s="113">
        <v>2004</v>
      </c>
      <c r="AG56" s="113">
        <v>2005</v>
      </c>
      <c r="AH56" s="113">
        <v>2006</v>
      </c>
      <c r="AI56" s="265">
        <v>2007</v>
      </c>
      <c r="AJ56" s="265">
        <v>2008</v>
      </c>
      <c r="AK56" s="265">
        <v>2009</v>
      </c>
      <c r="AL56" s="265">
        <v>2010</v>
      </c>
      <c r="AM56" s="265">
        <v>2011</v>
      </c>
      <c r="AN56" s="265">
        <v>2012</v>
      </c>
      <c r="AO56" s="265">
        <v>2013</v>
      </c>
      <c r="AP56" s="265">
        <v>2014</v>
      </c>
      <c r="AQ56" s="265">
        <v>2015</v>
      </c>
      <c r="AR56" s="265">
        <f t="shared" ref="AR56:BW56" si="1">AR52</f>
        <v>2016</v>
      </c>
      <c r="AS56" s="113">
        <f t="shared" si="1"/>
        <v>2017</v>
      </c>
      <c r="AT56" s="113">
        <f t="shared" si="1"/>
        <v>2018</v>
      </c>
      <c r="AU56" s="113">
        <f t="shared" si="1"/>
        <v>2019</v>
      </c>
      <c r="AV56" s="113">
        <f t="shared" si="1"/>
        <v>2020</v>
      </c>
      <c r="AW56" s="113">
        <f t="shared" si="1"/>
        <v>2021</v>
      </c>
      <c r="AX56" s="113">
        <f t="shared" si="1"/>
        <v>2022</v>
      </c>
      <c r="AY56" s="113">
        <f t="shared" si="1"/>
        <v>2023</v>
      </c>
      <c r="AZ56" s="113">
        <f t="shared" si="1"/>
        <v>2024</v>
      </c>
      <c r="BA56" s="113">
        <f t="shared" si="1"/>
        <v>2025</v>
      </c>
      <c r="BB56" s="113">
        <f t="shared" si="1"/>
        <v>2026</v>
      </c>
      <c r="BC56" s="113">
        <f t="shared" si="1"/>
        <v>2027</v>
      </c>
      <c r="BD56" s="113">
        <f t="shared" si="1"/>
        <v>2028</v>
      </c>
      <c r="BE56" s="113">
        <f t="shared" si="1"/>
        <v>2029</v>
      </c>
      <c r="BF56" s="113">
        <f t="shared" si="1"/>
        <v>2030</v>
      </c>
      <c r="BG56" s="113">
        <f t="shared" si="1"/>
        <v>2031</v>
      </c>
      <c r="BH56" s="113">
        <f t="shared" si="1"/>
        <v>2032</v>
      </c>
      <c r="BI56" s="113">
        <f t="shared" si="1"/>
        <v>2033</v>
      </c>
      <c r="BJ56" s="113">
        <f t="shared" si="1"/>
        <v>2034</v>
      </c>
      <c r="BK56" s="113">
        <f t="shared" si="1"/>
        <v>2035</v>
      </c>
      <c r="BL56" s="113">
        <f t="shared" si="1"/>
        <v>2036</v>
      </c>
      <c r="BM56" s="113">
        <f t="shared" si="1"/>
        <v>2037</v>
      </c>
      <c r="BN56" s="113">
        <f t="shared" si="1"/>
        <v>2038</v>
      </c>
      <c r="BO56" s="113">
        <f t="shared" si="1"/>
        <v>2039</v>
      </c>
      <c r="BP56" s="113">
        <f t="shared" si="1"/>
        <v>2040</v>
      </c>
      <c r="BQ56" s="113">
        <f t="shared" si="1"/>
        <v>2041</v>
      </c>
      <c r="BR56" s="113">
        <f t="shared" si="1"/>
        <v>2042</v>
      </c>
      <c r="BS56" s="113">
        <f t="shared" si="1"/>
        <v>2043</v>
      </c>
      <c r="BT56" s="113">
        <f t="shared" si="1"/>
        <v>2044</v>
      </c>
      <c r="BU56" s="113">
        <f t="shared" si="1"/>
        <v>2045</v>
      </c>
      <c r="BV56" s="113">
        <f t="shared" si="1"/>
        <v>2046</v>
      </c>
      <c r="BW56" s="113">
        <f t="shared" si="1"/>
        <v>2047</v>
      </c>
      <c r="BX56" s="113">
        <f t="shared" ref="BX56:CT56" si="2">BX52</f>
        <v>2048</v>
      </c>
      <c r="BY56" s="113">
        <f t="shared" si="2"/>
        <v>2049</v>
      </c>
      <c r="BZ56" s="113">
        <f t="shared" si="2"/>
        <v>2050</v>
      </c>
      <c r="CA56" s="113">
        <f t="shared" si="2"/>
        <v>2051</v>
      </c>
      <c r="CB56" s="113">
        <f t="shared" si="2"/>
        <v>2052</v>
      </c>
      <c r="CC56" s="113">
        <f t="shared" si="2"/>
        <v>2053</v>
      </c>
      <c r="CD56" s="113">
        <f t="shared" si="2"/>
        <v>2054</v>
      </c>
      <c r="CE56" s="113">
        <f t="shared" si="2"/>
        <v>2055</v>
      </c>
      <c r="CF56" s="113">
        <f t="shared" si="2"/>
        <v>2056</v>
      </c>
      <c r="CG56" s="113">
        <f t="shared" si="2"/>
        <v>2057</v>
      </c>
      <c r="CH56" s="113">
        <f t="shared" si="2"/>
        <v>2058</v>
      </c>
      <c r="CI56" s="113">
        <f t="shared" si="2"/>
        <v>2059</v>
      </c>
      <c r="CJ56" s="113">
        <f t="shared" si="2"/>
        <v>2060</v>
      </c>
      <c r="CK56" s="113">
        <f t="shared" si="2"/>
        <v>2061</v>
      </c>
      <c r="CL56" s="113">
        <f t="shared" si="2"/>
        <v>2062</v>
      </c>
      <c r="CM56" s="113">
        <f t="shared" si="2"/>
        <v>2063</v>
      </c>
      <c r="CN56" s="113">
        <f t="shared" si="2"/>
        <v>2064</v>
      </c>
      <c r="CO56" s="113">
        <f t="shared" si="2"/>
        <v>2065</v>
      </c>
      <c r="CP56" s="113">
        <f t="shared" si="2"/>
        <v>2066</v>
      </c>
      <c r="CQ56" s="113">
        <f t="shared" si="2"/>
        <v>2067</v>
      </c>
      <c r="CR56" s="113">
        <f t="shared" si="2"/>
        <v>2068</v>
      </c>
      <c r="CS56" s="113">
        <f t="shared" si="2"/>
        <v>2069</v>
      </c>
      <c r="CT56" s="114">
        <f t="shared" si="2"/>
        <v>2070</v>
      </c>
    </row>
    <row r="57" spans="2:98" s="281" customFormat="1">
      <c r="B57" s="267" t="s">
        <v>211</v>
      </c>
      <c r="C57" s="268">
        <v>9.5</v>
      </c>
      <c r="D57" s="269">
        <v>9.3000000000000007</v>
      </c>
      <c r="E57" s="269">
        <v>8.5</v>
      </c>
      <c r="F57" s="269">
        <v>8</v>
      </c>
      <c r="G57" s="269">
        <v>7.2</v>
      </c>
      <c r="H57" s="269">
        <v>6.4</v>
      </c>
      <c r="I57" s="269">
        <v>5.7</v>
      </c>
      <c r="J57" s="269">
        <v>4.3</v>
      </c>
      <c r="K57" s="269">
        <v>3.9</v>
      </c>
      <c r="L57" s="269">
        <v>4.2</v>
      </c>
      <c r="M57" s="269">
        <v>4.5</v>
      </c>
      <c r="N57" s="269">
        <v>3.1</v>
      </c>
      <c r="O57" s="269">
        <v>3.5</v>
      </c>
      <c r="P57" s="269">
        <v>3.3</v>
      </c>
      <c r="Q57" s="269">
        <v>3.6</v>
      </c>
      <c r="R57" s="269">
        <v>3.1</v>
      </c>
      <c r="S57" s="269">
        <v>2.7</v>
      </c>
      <c r="T57" s="269">
        <v>2.6</v>
      </c>
      <c r="U57" s="269">
        <v>3</v>
      </c>
      <c r="V57" s="269">
        <v>3</v>
      </c>
      <c r="W57" s="269">
        <v>2.7</v>
      </c>
      <c r="X57" s="269">
        <v>2.8</v>
      </c>
      <c r="Y57" s="269">
        <v>2.2000000000000002</v>
      </c>
      <c r="Z57" s="269">
        <v>2.2000000000000002</v>
      </c>
      <c r="AA57" s="269">
        <v>1.9</v>
      </c>
      <c r="AB57" s="269">
        <v>1.9</v>
      </c>
      <c r="AC57" s="269">
        <v>2.2000000000000002</v>
      </c>
      <c r="AD57" s="269">
        <v>2</v>
      </c>
      <c r="AE57" s="269">
        <v>1.6</v>
      </c>
      <c r="AF57" s="269">
        <v>1.9</v>
      </c>
      <c r="AG57" s="269">
        <v>2.4</v>
      </c>
      <c r="AH57" s="269">
        <v>1.9</v>
      </c>
      <c r="AI57" s="269">
        <v>2.4</v>
      </c>
      <c r="AJ57" s="269">
        <v>2.8</v>
      </c>
      <c r="AK57" s="269">
        <v>2.9</v>
      </c>
      <c r="AL57" s="269">
        <v>3</v>
      </c>
      <c r="AM57" s="269">
        <v>4.2</v>
      </c>
      <c r="AN57" s="269">
        <v>4.8</v>
      </c>
      <c r="AO57" s="269">
        <v>4.4000000000000004</v>
      </c>
      <c r="AP57" s="269">
        <v>4.3</v>
      </c>
      <c r="AQ57" s="269">
        <v>4.8</v>
      </c>
      <c r="AR57" s="282">
        <v>4.9000000000000004</v>
      </c>
      <c r="AS57" s="282"/>
      <c r="AT57" s="282"/>
      <c r="AU57" s="282"/>
      <c r="AV57" s="282"/>
      <c r="AW57" s="282"/>
      <c r="AX57" s="282"/>
      <c r="AY57" s="282"/>
      <c r="AZ57" s="282"/>
      <c r="BA57" s="282"/>
      <c r="BB57" s="282"/>
      <c r="BC57" s="282"/>
      <c r="BD57" s="282"/>
      <c r="BE57" s="282"/>
      <c r="BF57" s="282"/>
      <c r="BG57" s="282"/>
      <c r="BH57" s="282"/>
      <c r="BI57" s="282"/>
      <c r="BJ57" s="282"/>
      <c r="BK57" s="282"/>
      <c r="BL57" s="282"/>
      <c r="BM57" s="282"/>
      <c r="BN57" s="282"/>
      <c r="BO57" s="282"/>
      <c r="BP57" s="282"/>
      <c r="BQ57" s="282"/>
      <c r="BR57" s="282"/>
      <c r="BS57" s="282"/>
      <c r="BT57" s="282"/>
      <c r="BU57" s="282"/>
      <c r="BV57" s="282"/>
      <c r="BW57" s="282"/>
      <c r="BX57" s="282"/>
      <c r="BY57" s="282"/>
      <c r="BZ57" s="282"/>
      <c r="CA57" s="282"/>
      <c r="CB57" s="282"/>
      <c r="CC57" s="282"/>
      <c r="CD57" s="282"/>
      <c r="CE57" s="282"/>
      <c r="CF57" s="282"/>
      <c r="CG57" s="282"/>
      <c r="CH57" s="282"/>
      <c r="CI57" s="282"/>
      <c r="CJ57" s="282"/>
      <c r="CK57" s="282"/>
      <c r="CL57" s="282"/>
      <c r="CM57" s="282"/>
      <c r="CN57" s="282"/>
      <c r="CO57" s="282"/>
      <c r="CP57" s="282"/>
      <c r="CQ57" s="282"/>
      <c r="CR57" s="282"/>
      <c r="CS57" s="282"/>
      <c r="CT57" s="283"/>
    </row>
    <row r="58" spans="2:98" s="281" customFormat="1">
      <c r="B58" s="272" t="s">
        <v>212</v>
      </c>
      <c r="C58" s="284">
        <v>19.899999999999999</v>
      </c>
      <c r="D58" s="285">
        <v>19</v>
      </c>
      <c r="E58" s="285">
        <v>18</v>
      </c>
      <c r="F58" s="285">
        <v>16.399999999999999</v>
      </c>
      <c r="G58" s="285">
        <v>14.4</v>
      </c>
      <c r="H58" s="285">
        <v>14</v>
      </c>
      <c r="I58" s="285">
        <v>12.8</v>
      </c>
      <c r="J58" s="285">
        <v>10.9</v>
      </c>
      <c r="K58" s="285">
        <v>9.3000000000000007</v>
      </c>
      <c r="L58" s="285">
        <v>10.3</v>
      </c>
      <c r="M58" s="285">
        <v>9.1999999999999993</v>
      </c>
      <c r="N58" s="285">
        <v>8.5</v>
      </c>
      <c r="O58" s="285">
        <v>8.1999999999999993</v>
      </c>
      <c r="P58" s="285">
        <v>7.5</v>
      </c>
      <c r="Q58" s="285">
        <v>7.4</v>
      </c>
      <c r="R58" s="285">
        <v>6.7</v>
      </c>
      <c r="S58" s="285">
        <v>6.5</v>
      </c>
      <c r="T58" s="285">
        <v>6.5</v>
      </c>
      <c r="U58" s="285">
        <v>6.3</v>
      </c>
      <c r="V58" s="285">
        <v>5.4</v>
      </c>
      <c r="W58" s="285">
        <v>5.2</v>
      </c>
      <c r="X58" s="285">
        <v>5.5</v>
      </c>
      <c r="Y58" s="285">
        <v>4.9000000000000004</v>
      </c>
      <c r="Z58" s="285">
        <v>4.4000000000000004</v>
      </c>
      <c r="AA58" s="285">
        <v>4.2</v>
      </c>
      <c r="AB58" s="285">
        <v>4.0999999999999996</v>
      </c>
      <c r="AC58" s="285">
        <v>3.8</v>
      </c>
      <c r="AD58" s="285">
        <v>3.9</v>
      </c>
      <c r="AE58" s="274">
        <v>3.6</v>
      </c>
      <c r="AF58" s="274">
        <v>3.9</v>
      </c>
      <c r="AG58" s="274">
        <v>3.3</v>
      </c>
      <c r="AH58" s="274">
        <v>3</v>
      </c>
      <c r="AI58" s="274">
        <v>4.0999999999999996</v>
      </c>
      <c r="AJ58" s="274">
        <v>4.5999999999999996</v>
      </c>
      <c r="AK58" s="274">
        <v>4.5</v>
      </c>
      <c r="AL58" s="274">
        <v>5.0999999999999996</v>
      </c>
      <c r="AM58" s="274">
        <v>6.2</v>
      </c>
      <c r="AN58" s="274">
        <v>7.1</v>
      </c>
      <c r="AO58" s="274">
        <v>6.9</v>
      </c>
      <c r="AP58" s="274">
        <v>7.1</v>
      </c>
      <c r="AQ58" s="274">
        <v>7.2</v>
      </c>
      <c r="AR58" s="285">
        <v>8</v>
      </c>
      <c r="AS58" s="285"/>
      <c r="AT58" s="285"/>
      <c r="AU58" s="285"/>
      <c r="AV58" s="285"/>
      <c r="AW58" s="285"/>
      <c r="AX58" s="285"/>
      <c r="AY58" s="285"/>
      <c r="AZ58" s="285"/>
      <c r="BA58" s="285"/>
      <c r="BB58" s="285"/>
      <c r="BC58" s="285"/>
      <c r="BD58" s="285"/>
      <c r="BE58" s="285"/>
      <c r="BF58" s="285"/>
      <c r="BG58" s="285"/>
      <c r="BH58" s="285"/>
      <c r="BI58" s="285"/>
      <c r="BJ58" s="285"/>
      <c r="BK58" s="285"/>
      <c r="BL58" s="285"/>
      <c r="BM58" s="285"/>
      <c r="BN58" s="285"/>
      <c r="BO58" s="285"/>
      <c r="BP58" s="285"/>
      <c r="BQ58" s="285"/>
      <c r="BR58" s="285"/>
      <c r="BS58" s="285"/>
      <c r="BT58" s="285"/>
      <c r="BU58" s="285"/>
      <c r="BV58" s="285"/>
      <c r="BW58" s="285"/>
      <c r="BX58" s="285"/>
      <c r="BY58" s="285"/>
      <c r="BZ58" s="285"/>
      <c r="CA58" s="285"/>
      <c r="CB58" s="285"/>
      <c r="CC58" s="285"/>
      <c r="CD58" s="285"/>
      <c r="CE58" s="285"/>
      <c r="CF58" s="285"/>
      <c r="CG58" s="285"/>
      <c r="CH58" s="285"/>
      <c r="CI58" s="285"/>
      <c r="CJ58" s="285"/>
      <c r="CK58" s="285"/>
      <c r="CL58" s="285"/>
      <c r="CM58" s="285"/>
      <c r="CN58" s="285"/>
      <c r="CO58" s="285"/>
      <c r="CP58" s="285"/>
      <c r="CQ58" s="285"/>
      <c r="CR58" s="285"/>
      <c r="CS58" s="285"/>
      <c r="CT58" s="286"/>
    </row>
    <row r="59" spans="2:98" s="281" customFormat="1">
      <c r="B59" s="272" t="s">
        <v>213</v>
      </c>
      <c r="C59" s="284">
        <v>9.6999999999999993</v>
      </c>
      <c r="D59" s="285">
        <v>9.3000000000000007</v>
      </c>
      <c r="E59" s="285">
        <v>8.6</v>
      </c>
      <c r="F59" s="285">
        <v>8.1</v>
      </c>
      <c r="G59" s="285">
        <v>7.3</v>
      </c>
      <c r="H59" s="285">
        <v>6.4</v>
      </c>
      <c r="I59" s="285">
        <v>5.8</v>
      </c>
      <c r="J59" s="285">
        <v>4.3</v>
      </c>
      <c r="K59" s="285">
        <v>3.9</v>
      </c>
      <c r="L59" s="285">
        <v>4.2</v>
      </c>
      <c r="M59" s="285">
        <v>4.5999999999999996</v>
      </c>
      <c r="N59" s="285">
        <v>3.2</v>
      </c>
      <c r="O59" s="285">
        <v>3.6</v>
      </c>
      <c r="P59" s="285">
        <v>3.4</v>
      </c>
      <c r="Q59" s="285">
        <v>3.7</v>
      </c>
      <c r="R59" s="285">
        <v>3.1</v>
      </c>
      <c r="S59" s="285">
        <v>2.8</v>
      </c>
      <c r="T59" s="285">
        <v>2.6</v>
      </c>
      <c r="U59" s="285">
        <v>3</v>
      </c>
      <c r="V59" s="285">
        <v>3</v>
      </c>
      <c r="W59" s="285">
        <v>2.7</v>
      </c>
      <c r="X59" s="285">
        <v>2.9</v>
      </c>
      <c r="Y59" s="285">
        <v>2.2000000000000002</v>
      </c>
      <c r="Z59" s="285">
        <v>2.2000000000000002</v>
      </c>
      <c r="AA59" s="285">
        <v>1.9</v>
      </c>
      <c r="AB59" s="285">
        <v>1.9</v>
      </c>
      <c r="AC59" s="285">
        <v>2.2000000000000002</v>
      </c>
      <c r="AD59" s="285">
        <v>2</v>
      </c>
      <c r="AE59" s="274">
        <v>1.7</v>
      </c>
      <c r="AF59" s="274">
        <v>2</v>
      </c>
      <c r="AG59" s="274">
        <v>2.4</v>
      </c>
      <c r="AH59" s="274">
        <v>2</v>
      </c>
      <c r="AI59" s="274">
        <v>2.4</v>
      </c>
      <c r="AJ59" s="274">
        <v>2.9</v>
      </c>
      <c r="AK59" s="274">
        <v>3</v>
      </c>
      <c r="AL59" s="274">
        <v>3.1</v>
      </c>
      <c r="AM59" s="274">
        <v>4.3</v>
      </c>
      <c r="AN59" s="274">
        <v>4.9000000000000004</v>
      </c>
      <c r="AO59" s="274">
        <v>4.5</v>
      </c>
      <c r="AP59" s="274">
        <v>4.4000000000000004</v>
      </c>
      <c r="AQ59" s="274">
        <v>4.9000000000000004</v>
      </c>
      <c r="AR59" s="285">
        <v>5.0999999999999996</v>
      </c>
      <c r="AS59" s="285"/>
      <c r="AT59" s="285"/>
      <c r="AU59" s="285"/>
      <c r="AV59" s="285"/>
      <c r="AW59" s="285"/>
      <c r="AX59" s="285"/>
      <c r="AY59" s="285"/>
      <c r="AZ59" s="285"/>
      <c r="BA59" s="285"/>
      <c r="BB59" s="285"/>
      <c r="BC59" s="285"/>
      <c r="BD59" s="285"/>
      <c r="BE59" s="285"/>
      <c r="BF59" s="285"/>
      <c r="BG59" s="285"/>
      <c r="BH59" s="285"/>
      <c r="BI59" s="285"/>
      <c r="BJ59" s="285"/>
      <c r="BK59" s="285"/>
      <c r="BL59" s="285"/>
      <c r="BM59" s="285"/>
      <c r="BN59" s="285"/>
      <c r="BO59" s="285"/>
      <c r="BP59" s="285"/>
      <c r="BQ59" s="285"/>
      <c r="BR59" s="285"/>
      <c r="BS59" s="285"/>
      <c r="BT59" s="285"/>
      <c r="BU59" s="285"/>
      <c r="BV59" s="285"/>
      <c r="BW59" s="285"/>
      <c r="BX59" s="285"/>
      <c r="BY59" s="285"/>
      <c r="BZ59" s="285"/>
      <c r="CA59" s="285"/>
      <c r="CB59" s="285"/>
      <c r="CC59" s="285"/>
      <c r="CD59" s="285"/>
      <c r="CE59" s="285"/>
      <c r="CF59" s="285"/>
      <c r="CG59" s="285"/>
      <c r="CH59" s="285"/>
      <c r="CI59" s="285"/>
      <c r="CJ59" s="285"/>
      <c r="CK59" s="285"/>
      <c r="CL59" s="285"/>
      <c r="CM59" s="285"/>
      <c r="CN59" s="285"/>
      <c r="CO59" s="285"/>
      <c r="CP59" s="285"/>
      <c r="CQ59" s="285"/>
      <c r="CR59" s="285"/>
      <c r="CS59" s="285"/>
      <c r="CT59" s="286"/>
    </row>
    <row r="60" spans="2:98" s="281" customFormat="1">
      <c r="B60" s="272" t="s">
        <v>214</v>
      </c>
      <c r="C60" s="284">
        <v>9.1713333333333349</v>
      </c>
      <c r="D60" s="285">
        <v>8.9055</v>
      </c>
      <c r="E60" s="285">
        <v>8.5898000000000003</v>
      </c>
      <c r="F60" s="285">
        <v>7.9371999999999998</v>
      </c>
      <c r="G60" s="285">
        <v>7.2298</v>
      </c>
      <c r="H60" s="285">
        <v>6.3858000000000006</v>
      </c>
      <c r="I60" s="285">
        <v>5.5523999999999996</v>
      </c>
      <c r="J60" s="285">
        <v>4.9169999999999998</v>
      </c>
      <c r="K60" s="285">
        <v>4.5522</v>
      </c>
      <c r="L60" s="285">
        <v>4.033199999999999</v>
      </c>
      <c r="M60" s="285">
        <v>3.8805999999999998</v>
      </c>
      <c r="N60" s="285">
        <v>3.7640000000000002</v>
      </c>
      <c r="O60" s="285">
        <v>3.6745999999999994</v>
      </c>
      <c r="P60" s="285">
        <v>3.3851999999999998</v>
      </c>
      <c r="Q60" s="285">
        <v>3.3134000000000001</v>
      </c>
      <c r="R60" s="285">
        <v>3.1218000000000004</v>
      </c>
      <c r="S60" s="285">
        <v>3.0694727218232538</v>
      </c>
      <c r="T60" s="285">
        <v>2.9187756145444377</v>
      </c>
      <c r="U60" s="285">
        <v>2.8395037049745406</v>
      </c>
      <c r="V60" s="285">
        <v>2.8531851512962487</v>
      </c>
      <c r="W60" s="285">
        <v>2.7745168349464255</v>
      </c>
      <c r="X60" s="285">
        <v>2.6165766090267053</v>
      </c>
      <c r="Y60" s="285">
        <v>2.4087393435807547</v>
      </c>
      <c r="Z60" s="285">
        <v>2.2312829368785976</v>
      </c>
      <c r="AA60" s="285">
        <v>2.0966816488017912</v>
      </c>
      <c r="AB60" s="285">
        <v>2.0596612646371693</v>
      </c>
      <c r="AC60" s="285">
        <v>1.9588611968845828</v>
      </c>
      <c r="AD60" s="285">
        <v>1.9663055132655125</v>
      </c>
      <c r="AE60" s="274">
        <v>2.068513965198274</v>
      </c>
      <c r="AF60" s="274">
        <v>2.0270672307530995</v>
      </c>
      <c r="AG60" s="274">
        <v>2.0982912307219923</v>
      </c>
      <c r="AH60" s="274">
        <v>2.3276566543506307</v>
      </c>
      <c r="AI60" s="274">
        <v>2.5336831401363553</v>
      </c>
      <c r="AJ60" s="274">
        <v>2.67411916267389</v>
      </c>
      <c r="AK60" s="274">
        <v>3.1370751624716946</v>
      </c>
      <c r="AL60" s="274">
        <v>3.6358443599939703</v>
      </c>
      <c r="AM60" s="274">
        <v>3.9623882920547429</v>
      </c>
      <c r="AN60" s="274">
        <v>4.2543262128311943</v>
      </c>
      <c r="AO60" s="274">
        <v>4.6150737606962373</v>
      </c>
      <c r="AP60" s="274">
        <v>4.5876000000000001</v>
      </c>
      <c r="AQ60" s="274">
        <v>4.5876000000000001</v>
      </c>
      <c r="AR60" s="285">
        <v>4.5876000000000001</v>
      </c>
      <c r="AS60" s="285">
        <v>4.5876000000000001</v>
      </c>
      <c r="AT60" s="285">
        <v>5.0439063266246134</v>
      </c>
      <c r="AU60" s="285">
        <v>5.6365179953501698</v>
      </c>
      <c r="AV60" s="285">
        <v>6.045846881264989</v>
      </c>
      <c r="AW60" s="285">
        <v>6.3804293991326713</v>
      </c>
      <c r="AX60" s="285">
        <v>6.5521804593321544</v>
      </c>
      <c r="AY60" s="285">
        <v>6.6606399779065502</v>
      </c>
      <c r="AZ60" s="285">
        <v>6.7372876343072523</v>
      </c>
      <c r="BA60" s="285">
        <v>6.807038459508032</v>
      </c>
      <c r="BB60" s="285">
        <v>6.9194034609022221</v>
      </c>
      <c r="BC60" s="285">
        <v>7.0671861474674262</v>
      </c>
      <c r="BD60" s="285">
        <v>7.308000010992874</v>
      </c>
      <c r="BE60" s="285">
        <v>7.5932934529148586</v>
      </c>
      <c r="BF60" s="285">
        <v>7.9935589748311369</v>
      </c>
      <c r="BG60" s="285">
        <v>8.2691323070712972</v>
      </c>
      <c r="BH60" s="285">
        <v>8.5176196406376299</v>
      </c>
      <c r="BI60" s="285">
        <v>8.7235969374364366</v>
      </c>
      <c r="BJ60" s="285">
        <v>8.8907047974375786</v>
      </c>
      <c r="BK60" s="285">
        <v>8.9585351166184601</v>
      </c>
      <c r="BL60" s="285">
        <v>9.015153974216636</v>
      </c>
      <c r="BM60" s="285">
        <v>9.1550242281231426</v>
      </c>
      <c r="BN60" s="285">
        <v>9.3185875647817333</v>
      </c>
      <c r="BO60" s="285">
        <v>9.3968539236988651</v>
      </c>
      <c r="BP60" s="285">
        <v>9.5543897149447101</v>
      </c>
      <c r="BQ60" s="285">
        <v>10.05621676149962</v>
      </c>
      <c r="BR60" s="285">
        <v>10.671713534679558</v>
      </c>
      <c r="BS60" s="285">
        <v>11.389831812998716</v>
      </c>
      <c r="BT60" s="285">
        <v>12.073352233348503</v>
      </c>
      <c r="BU60" s="285">
        <v>12.664319050786533</v>
      </c>
      <c r="BV60" s="285">
        <v>12.665001969235016</v>
      </c>
      <c r="BW60" s="285">
        <v>12.665001969235016</v>
      </c>
      <c r="BX60" s="285">
        <v>12.665001969235016</v>
      </c>
      <c r="BY60" s="285">
        <v>12.665001969235016</v>
      </c>
      <c r="BZ60" s="285">
        <v>12.665001969235016</v>
      </c>
      <c r="CA60" s="285">
        <v>12.665001969235016</v>
      </c>
      <c r="CB60" s="285">
        <v>12.665001969235016</v>
      </c>
      <c r="CC60" s="285">
        <v>12.665001969235016</v>
      </c>
      <c r="CD60" s="285">
        <v>12.665001969235016</v>
      </c>
      <c r="CE60" s="285">
        <v>12.665001969235016</v>
      </c>
      <c r="CF60" s="285">
        <v>12.665001969235016</v>
      </c>
      <c r="CG60" s="285">
        <v>12.665001969235016</v>
      </c>
      <c r="CH60" s="285">
        <v>12.665001969235016</v>
      </c>
      <c r="CI60" s="285">
        <v>12.665001969235016</v>
      </c>
      <c r="CJ60" s="285">
        <v>12.665001969235016</v>
      </c>
      <c r="CK60" s="285">
        <v>12.665001969235016</v>
      </c>
      <c r="CL60" s="285">
        <v>12.665001969235016</v>
      </c>
      <c r="CM60" s="285">
        <v>12.665001969235016</v>
      </c>
      <c r="CN60" s="285">
        <v>12.665001969235016</v>
      </c>
      <c r="CO60" s="285">
        <v>12.665001969235016</v>
      </c>
      <c r="CP60" s="285">
        <v>12.665001969235016</v>
      </c>
      <c r="CQ60" s="285">
        <v>12.665001969235016</v>
      </c>
      <c r="CR60" s="285">
        <v>12.665001969235016</v>
      </c>
      <c r="CS60" s="285">
        <v>12.665001969235016</v>
      </c>
      <c r="CT60" s="286">
        <v>12.665001969235016</v>
      </c>
    </row>
    <row r="61" spans="2:98" s="281" customFormat="1">
      <c r="B61" s="272" t="s">
        <v>215</v>
      </c>
      <c r="C61" s="284">
        <v>20.2</v>
      </c>
      <c r="D61" s="285">
        <v>19.3</v>
      </c>
      <c r="E61" s="285">
        <v>18.2</v>
      </c>
      <c r="F61" s="285">
        <v>16.600000000000001</v>
      </c>
      <c r="G61" s="285">
        <v>14.6</v>
      </c>
      <c r="H61" s="285">
        <v>14.1</v>
      </c>
      <c r="I61" s="285">
        <v>12.8</v>
      </c>
      <c r="J61" s="285">
        <v>10.9</v>
      </c>
      <c r="K61" s="285">
        <v>9.4</v>
      </c>
      <c r="L61" s="285">
        <v>10.4</v>
      </c>
      <c r="M61" s="285">
        <v>9.3000000000000007</v>
      </c>
      <c r="N61" s="285">
        <v>8.6</v>
      </c>
      <c r="O61" s="285">
        <v>8.1999999999999993</v>
      </c>
      <c r="P61" s="285">
        <v>7.6</v>
      </c>
      <c r="Q61" s="285">
        <v>7.5</v>
      </c>
      <c r="R61" s="285">
        <v>6.7</v>
      </c>
      <c r="S61" s="285">
        <v>6.6</v>
      </c>
      <c r="T61" s="285">
        <v>6.6</v>
      </c>
      <c r="U61" s="285">
        <v>6.3</v>
      </c>
      <c r="V61" s="285">
        <v>5.4</v>
      </c>
      <c r="W61" s="285">
        <v>5.3</v>
      </c>
      <c r="X61" s="285">
        <v>5.5</v>
      </c>
      <c r="Y61" s="285">
        <v>4.9000000000000004</v>
      </c>
      <c r="Z61" s="285">
        <v>4.5</v>
      </c>
      <c r="AA61" s="285">
        <v>4.3</v>
      </c>
      <c r="AB61" s="285">
        <v>4.0999999999999996</v>
      </c>
      <c r="AC61" s="285">
        <v>3.8</v>
      </c>
      <c r="AD61" s="285">
        <v>3.9</v>
      </c>
      <c r="AE61" s="274">
        <v>3.7</v>
      </c>
      <c r="AF61" s="274">
        <v>3.9</v>
      </c>
      <c r="AG61" s="274">
        <v>3.3</v>
      </c>
      <c r="AH61" s="274">
        <v>3.1</v>
      </c>
      <c r="AI61" s="274">
        <v>4.2</v>
      </c>
      <c r="AJ61" s="274">
        <v>4.8</v>
      </c>
      <c r="AK61" s="274">
        <v>4.7</v>
      </c>
      <c r="AL61" s="274">
        <v>5.3</v>
      </c>
      <c r="AM61" s="274">
        <v>6.3</v>
      </c>
      <c r="AN61" s="274">
        <v>7.2</v>
      </c>
      <c r="AO61" s="274">
        <v>7.2</v>
      </c>
      <c r="AP61" s="274">
        <v>7.3</v>
      </c>
      <c r="AQ61" s="274">
        <v>7.4</v>
      </c>
      <c r="AR61" s="285">
        <v>8.1999999999999993</v>
      </c>
      <c r="AS61" s="285"/>
      <c r="AT61" s="285"/>
      <c r="AU61" s="285"/>
      <c r="AV61" s="285"/>
      <c r="AW61" s="285"/>
      <c r="AX61" s="285"/>
      <c r="AY61" s="285"/>
      <c r="AZ61" s="285"/>
      <c r="BA61" s="285"/>
      <c r="BB61" s="285"/>
      <c r="BC61" s="285"/>
      <c r="BD61" s="285"/>
      <c r="BE61" s="285"/>
      <c r="BF61" s="285"/>
      <c r="BG61" s="285"/>
      <c r="BH61" s="285"/>
      <c r="BI61" s="285"/>
      <c r="BJ61" s="285"/>
      <c r="BK61" s="285"/>
      <c r="BL61" s="285"/>
      <c r="BM61" s="285"/>
      <c r="BN61" s="285"/>
      <c r="BO61" s="285"/>
      <c r="BP61" s="285"/>
      <c r="BQ61" s="285"/>
      <c r="BR61" s="285"/>
      <c r="BS61" s="285"/>
      <c r="BT61" s="285"/>
      <c r="BU61" s="285"/>
      <c r="BV61" s="285"/>
      <c r="BW61" s="285"/>
      <c r="BX61" s="285"/>
      <c r="BY61" s="285"/>
      <c r="BZ61" s="285"/>
      <c r="CA61" s="285"/>
      <c r="CB61" s="285"/>
      <c r="CC61" s="285"/>
      <c r="CD61" s="285"/>
      <c r="CE61" s="285"/>
      <c r="CF61" s="285"/>
      <c r="CG61" s="285"/>
      <c r="CH61" s="285"/>
      <c r="CI61" s="285"/>
      <c r="CJ61" s="285"/>
      <c r="CK61" s="285"/>
      <c r="CL61" s="285"/>
      <c r="CM61" s="285"/>
      <c r="CN61" s="285"/>
      <c r="CO61" s="285"/>
      <c r="CP61" s="285"/>
      <c r="CQ61" s="285"/>
      <c r="CR61" s="285"/>
      <c r="CS61" s="285"/>
      <c r="CT61" s="286"/>
    </row>
    <row r="62" spans="2:98" s="281" customFormat="1" ht="15.75" thickBot="1">
      <c r="B62" s="277" t="s">
        <v>216</v>
      </c>
      <c r="C62" s="287">
        <v>19.236000000000001</v>
      </c>
      <c r="D62" s="288">
        <v>18.581</v>
      </c>
      <c r="E62" s="288">
        <v>17.780799999999999</v>
      </c>
      <c r="F62" s="288">
        <v>16.553000000000001</v>
      </c>
      <c r="G62" s="288">
        <v>15.257200000000001</v>
      </c>
      <c r="H62" s="288">
        <v>13.803999999999998</v>
      </c>
      <c r="I62" s="288">
        <v>12.363399999999999</v>
      </c>
      <c r="J62" s="288">
        <v>11.5192</v>
      </c>
      <c r="K62" s="288">
        <v>10.553599999999999</v>
      </c>
      <c r="L62" s="288">
        <v>9.7037999999999993</v>
      </c>
      <c r="M62" s="288">
        <v>9.1621999999999986</v>
      </c>
      <c r="N62" s="288">
        <v>8.7910000000000004</v>
      </c>
      <c r="O62" s="288">
        <v>8.2142000000000017</v>
      </c>
      <c r="P62" s="288">
        <v>7.707399999999998</v>
      </c>
      <c r="Q62" s="288">
        <v>7.3103999999999996</v>
      </c>
      <c r="R62" s="288">
        <v>6.9809999999999999</v>
      </c>
      <c r="S62" s="288">
        <v>6.7589295819909481</v>
      </c>
      <c r="T62" s="288">
        <v>6.3411457854719053</v>
      </c>
      <c r="U62" s="288">
        <v>6.0556534894868035</v>
      </c>
      <c r="V62" s="288">
        <v>5.8425395220613048</v>
      </c>
      <c r="W62" s="288">
        <v>5.5136202289404412</v>
      </c>
      <c r="X62" s="288">
        <v>5.154945400745075</v>
      </c>
      <c r="Y62" s="288">
        <v>4.9295673276469776</v>
      </c>
      <c r="Z62" s="288">
        <v>4.6929304034396075</v>
      </c>
      <c r="AA62" s="288">
        <v>4.3553659210741245</v>
      </c>
      <c r="AB62" s="288">
        <v>4.1436593100372852</v>
      </c>
      <c r="AC62" s="288">
        <v>3.9787975616515219</v>
      </c>
      <c r="AD62" s="288">
        <v>3.9128528622972167</v>
      </c>
      <c r="AE62" s="279">
        <v>3.7427637901821496</v>
      </c>
      <c r="AF62" s="279">
        <v>3.5901661474689859</v>
      </c>
      <c r="AG62" s="279">
        <v>3.6573171522992842</v>
      </c>
      <c r="AH62" s="279">
        <v>3.8891288546026797</v>
      </c>
      <c r="AI62" s="279">
        <v>4.0318750025952319</v>
      </c>
      <c r="AJ62" s="279">
        <v>4.4349820824896877</v>
      </c>
      <c r="AK62" s="279">
        <v>5.0809586648841476</v>
      </c>
      <c r="AL62" s="279">
        <v>5.6901429302608078</v>
      </c>
      <c r="AM62" s="279">
        <v>6.1614062695488911</v>
      </c>
      <c r="AN62" s="279">
        <v>6.6855459988680179</v>
      </c>
      <c r="AO62" s="279">
        <v>7.1041339990377228</v>
      </c>
      <c r="AP62" s="279">
        <v>7.0669999999999993</v>
      </c>
      <c r="AQ62" s="279">
        <v>7.0669999999999993</v>
      </c>
      <c r="AR62" s="288">
        <v>7.2179060381354434</v>
      </c>
      <c r="AS62" s="288">
        <v>7.6945270165036286</v>
      </c>
      <c r="AT62" s="288">
        <v>8.3717797030273786</v>
      </c>
      <c r="AU62" s="288">
        <v>9.1316730870316292</v>
      </c>
      <c r="AV62" s="288">
        <v>9.919916372052306</v>
      </c>
      <c r="AW62" s="288">
        <v>10.669089665898817</v>
      </c>
      <c r="AX62" s="288">
        <v>11.220824374388886</v>
      </c>
      <c r="AY62" s="288">
        <v>11.626303329833227</v>
      </c>
      <c r="AZ62" s="288">
        <v>11.707352090276999</v>
      </c>
      <c r="BA62" s="288">
        <v>11.707797910880505</v>
      </c>
      <c r="BB62" s="288">
        <v>11.72006555809579</v>
      </c>
      <c r="BC62" s="288">
        <v>11.769261093059306</v>
      </c>
      <c r="BD62" s="288">
        <v>12.009092476975603</v>
      </c>
      <c r="BE62" s="288">
        <v>12.350377200379594</v>
      </c>
      <c r="BF62" s="288">
        <v>12.810855554675427</v>
      </c>
      <c r="BG62" s="288">
        <v>13.343569918439691</v>
      </c>
      <c r="BH62" s="288">
        <v>13.973103456503438</v>
      </c>
      <c r="BI62" s="288">
        <v>14.842333019588079</v>
      </c>
      <c r="BJ62" s="288">
        <v>15.756884874383307</v>
      </c>
      <c r="BK62" s="288">
        <v>16.647480055272482</v>
      </c>
      <c r="BL62" s="288">
        <v>17.433686273894825</v>
      </c>
      <c r="BM62" s="288">
        <v>17.861365716721107</v>
      </c>
      <c r="BN62" s="288">
        <v>18.155757690523007</v>
      </c>
      <c r="BO62" s="288">
        <v>18.330145068879439</v>
      </c>
      <c r="BP62" s="288">
        <v>18.460697695166154</v>
      </c>
      <c r="BQ62" s="288">
        <v>18.725585098126309</v>
      </c>
      <c r="BR62" s="288">
        <v>18.995088797038232</v>
      </c>
      <c r="BS62" s="288">
        <v>19.254592454025317</v>
      </c>
      <c r="BT62" s="288">
        <v>19.473225432461984</v>
      </c>
      <c r="BU62" s="288">
        <v>19.567933256300716</v>
      </c>
      <c r="BV62" s="288">
        <v>19.567933256300716</v>
      </c>
      <c r="BW62" s="288">
        <v>19.567933256300716</v>
      </c>
      <c r="BX62" s="288">
        <v>19.567933256300716</v>
      </c>
      <c r="BY62" s="288">
        <v>19.567933256300716</v>
      </c>
      <c r="BZ62" s="288">
        <v>19.567933256300716</v>
      </c>
      <c r="CA62" s="288">
        <v>19.567933256300716</v>
      </c>
      <c r="CB62" s="288">
        <v>19.567933256300716</v>
      </c>
      <c r="CC62" s="288">
        <v>19.567933256300716</v>
      </c>
      <c r="CD62" s="288">
        <v>19.567933256300716</v>
      </c>
      <c r="CE62" s="288">
        <v>19.567933256300716</v>
      </c>
      <c r="CF62" s="288">
        <v>19.567933256300716</v>
      </c>
      <c r="CG62" s="288">
        <v>19.567933256300716</v>
      </c>
      <c r="CH62" s="288">
        <v>19.567933256300716</v>
      </c>
      <c r="CI62" s="288">
        <v>19.567933256300716</v>
      </c>
      <c r="CJ62" s="288">
        <v>19.567933256300716</v>
      </c>
      <c r="CK62" s="288">
        <v>19.618120897296329</v>
      </c>
      <c r="CL62" s="288">
        <v>19.646870540133921</v>
      </c>
      <c r="CM62" s="288">
        <v>19.719930240748798</v>
      </c>
      <c r="CN62" s="288">
        <v>19.757075347640921</v>
      </c>
      <c r="CO62" s="288">
        <v>19.757075347640921</v>
      </c>
      <c r="CP62" s="288">
        <v>19.757075347640921</v>
      </c>
      <c r="CQ62" s="288">
        <v>19.757075347640921</v>
      </c>
      <c r="CR62" s="288">
        <v>19.757075347640921</v>
      </c>
      <c r="CS62" s="288">
        <v>19.757075347640921</v>
      </c>
      <c r="CT62" s="289">
        <v>19.757075347640921</v>
      </c>
    </row>
    <row r="63" spans="2:98">
      <c r="BP63" s="281">
        <f>BP55-AR55</f>
        <v>8.0447080003941469</v>
      </c>
      <c r="CT63" s="281">
        <f>CT55-BP55</f>
        <v>2.2745782780765111</v>
      </c>
    </row>
    <row r="64" spans="2:98">
      <c r="B64" s="290"/>
      <c r="AR64" s="301"/>
      <c r="BP64" s="281">
        <f>BP60-AR60</f>
        <v>4.96678971494471</v>
      </c>
      <c r="CT64" s="281">
        <f>CT60-BP60</f>
        <v>3.1106122542903059</v>
      </c>
    </row>
    <row r="65" spans="1:98">
      <c r="W65" s="6"/>
      <c r="X65" s="22"/>
      <c r="Y65" s="22"/>
      <c r="Z65" s="22"/>
      <c r="AA65" s="6"/>
      <c r="AB65" s="22"/>
      <c r="AC65" s="22"/>
      <c r="AE65" s="22"/>
      <c r="AF65" s="291"/>
      <c r="AG65" s="292"/>
      <c r="AH65" s="292"/>
      <c r="AI65" s="22"/>
      <c r="AJ65" s="22"/>
      <c r="AK65" s="22"/>
      <c r="AR65" s="281"/>
      <c r="BP65" s="281">
        <f>BP62-AR62</f>
        <v>11.242791657030711</v>
      </c>
      <c r="CT65" s="281">
        <f>CT62-BP62</f>
        <v>1.2963776524747672</v>
      </c>
    </row>
    <row r="66" spans="1:98">
      <c r="W66" s="293"/>
      <c r="X66" s="22"/>
      <c r="Y66" s="22"/>
      <c r="Z66" s="22"/>
      <c r="AA66" s="22"/>
      <c r="AB66" s="22"/>
      <c r="AC66" s="22"/>
      <c r="AE66" s="22"/>
      <c r="AF66" s="291"/>
      <c r="AG66" s="291"/>
      <c r="AH66" s="294"/>
      <c r="AI66" s="22"/>
      <c r="AJ66" s="22"/>
      <c r="AK66" s="22"/>
      <c r="AR66" s="281"/>
    </row>
    <row r="67" spans="1:98">
      <c r="W67" s="11"/>
      <c r="X67" s="22"/>
      <c r="Y67" s="22"/>
      <c r="Z67" s="22"/>
      <c r="AA67" s="294"/>
      <c r="AB67" s="22"/>
      <c r="AC67" s="22"/>
      <c r="AE67" s="22"/>
      <c r="AF67" s="291"/>
      <c r="AG67" s="295"/>
      <c r="AH67" s="294"/>
      <c r="AI67" s="22"/>
      <c r="AJ67" s="22"/>
      <c r="AK67" s="22"/>
    </row>
    <row r="68" spans="1:98">
      <c r="W68" s="11"/>
      <c r="X68" s="22"/>
      <c r="Y68" s="22"/>
      <c r="Z68" s="22"/>
      <c r="AA68" s="294"/>
      <c r="AB68" s="22"/>
      <c r="AC68" s="22"/>
      <c r="AE68" s="22"/>
      <c r="AF68" s="291"/>
      <c r="AG68" s="295"/>
      <c r="AH68" s="294"/>
      <c r="AI68" s="22"/>
      <c r="AJ68" s="22"/>
      <c r="AK68" s="22"/>
    </row>
    <row r="69" spans="1:98">
      <c r="W69" s="11"/>
      <c r="X69" s="22"/>
      <c r="Y69" s="22"/>
      <c r="Z69" s="22"/>
      <c r="AA69" s="294"/>
      <c r="AB69" s="22"/>
      <c r="AC69" s="22"/>
      <c r="AE69" s="22"/>
      <c r="AF69" s="296"/>
      <c r="AG69" s="297"/>
      <c r="AH69" s="294"/>
      <c r="AI69" s="22"/>
      <c r="AJ69" s="22"/>
      <c r="AK69" s="22"/>
    </row>
    <row r="70" spans="1:98" ht="15.75">
      <c r="A70" s="544" t="s">
        <v>206</v>
      </c>
      <c r="B70" s="544"/>
      <c r="C70" s="544"/>
      <c r="D70" s="544"/>
      <c r="E70" s="544"/>
      <c r="F70" s="544"/>
      <c r="G70" s="544"/>
      <c r="W70" s="11"/>
      <c r="X70" s="22"/>
      <c r="Y70" s="22"/>
      <c r="Z70" s="22"/>
      <c r="AA70" s="294"/>
      <c r="AB70" s="22"/>
      <c r="AC70" s="22"/>
      <c r="AE70" s="22"/>
      <c r="AF70" s="291"/>
      <c r="AG70" s="291"/>
      <c r="AH70" s="294"/>
      <c r="AI70" s="22"/>
      <c r="AJ70" s="22"/>
      <c r="AK70" s="22"/>
    </row>
    <row r="71" spans="1:98">
      <c r="A71" s="199"/>
      <c r="B71" s="22"/>
      <c r="W71" s="11"/>
      <c r="X71" s="22"/>
      <c r="Y71" s="22"/>
      <c r="Z71" s="22"/>
      <c r="AA71" s="294"/>
      <c r="AB71" s="22"/>
      <c r="AC71" s="22"/>
      <c r="AE71" s="22"/>
      <c r="AF71" s="292"/>
      <c r="AG71" s="295"/>
      <c r="AH71" s="294"/>
      <c r="AI71" s="22"/>
      <c r="AJ71" s="22"/>
      <c r="AK71" s="22"/>
    </row>
    <row r="72" spans="1:98">
      <c r="A72" s="199"/>
      <c r="B72" s="22"/>
      <c r="W72" s="11"/>
      <c r="X72" s="22"/>
      <c r="Y72" s="22"/>
      <c r="Z72" s="22"/>
      <c r="AA72" s="294"/>
      <c r="AB72" s="294"/>
      <c r="AC72" s="22"/>
      <c r="AE72" s="22"/>
      <c r="AF72" s="292"/>
      <c r="AG72" s="295"/>
      <c r="AH72" s="294"/>
      <c r="AI72" s="22"/>
      <c r="AJ72" s="22"/>
      <c r="AK72" s="22"/>
    </row>
    <row r="73" spans="1:98">
      <c r="A73" s="199"/>
      <c r="B73" s="22"/>
      <c r="W73" s="22"/>
      <c r="X73" s="22"/>
      <c r="Y73" s="22"/>
      <c r="Z73" s="22"/>
      <c r="AA73" s="22"/>
      <c r="AB73" s="22"/>
      <c r="AC73" s="22"/>
      <c r="AE73" s="22"/>
      <c r="AF73" s="292"/>
      <c r="AG73" s="295"/>
      <c r="AH73" s="294"/>
      <c r="AI73" s="22"/>
      <c r="AJ73" s="22"/>
      <c r="AK73" s="22"/>
    </row>
    <row r="74" spans="1:98">
      <c r="AE74" s="22"/>
      <c r="AF74" s="298"/>
      <c r="AG74" s="297"/>
      <c r="AH74" s="294"/>
      <c r="AI74" s="22"/>
      <c r="AJ74" s="22"/>
      <c r="AK74" s="22"/>
    </row>
    <row r="75" spans="1:98">
      <c r="AE75" s="22"/>
      <c r="AF75" s="291"/>
      <c r="AG75" s="291"/>
      <c r="AH75" s="294"/>
      <c r="AI75" s="22"/>
      <c r="AJ75" s="22"/>
      <c r="AK75" s="22"/>
    </row>
    <row r="76" spans="1:98">
      <c r="AE76" s="22"/>
      <c r="AF76" s="292"/>
      <c r="AG76" s="292"/>
      <c r="AH76" s="294"/>
      <c r="AI76" s="22"/>
      <c r="AJ76" s="22"/>
      <c r="AK76" s="22"/>
    </row>
    <row r="77" spans="1:98">
      <c r="AE77" s="22"/>
      <c r="AF77" s="292"/>
      <c r="AG77" s="292"/>
      <c r="AH77" s="294"/>
      <c r="AI77" s="22"/>
      <c r="AJ77" s="22"/>
      <c r="AK77" s="22"/>
    </row>
    <row r="78" spans="1:98">
      <c r="AE78" s="22"/>
      <c r="AF78" s="292"/>
      <c r="AG78" s="292"/>
      <c r="AH78" s="294"/>
      <c r="AI78" s="22"/>
      <c r="AJ78" s="22"/>
      <c r="AK78" s="22"/>
    </row>
    <row r="79" spans="1:98">
      <c r="AE79" s="22"/>
      <c r="AF79" s="298"/>
      <c r="AG79" s="297"/>
      <c r="AH79" s="294"/>
      <c r="AI79" s="22"/>
      <c r="AJ79" s="22"/>
      <c r="AK79" s="22"/>
    </row>
    <row r="80" spans="1:98">
      <c r="AE80" s="22"/>
      <c r="AF80" s="291"/>
      <c r="AG80" s="299"/>
      <c r="AH80" s="294"/>
      <c r="AI80" s="22"/>
      <c r="AJ80" s="22"/>
      <c r="AK80" s="22"/>
    </row>
    <row r="81" spans="1:37">
      <c r="AE81" s="22"/>
      <c r="AF81" s="292"/>
      <c r="AG81" s="300"/>
      <c r="AH81" s="294"/>
      <c r="AI81" s="22"/>
      <c r="AJ81" s="22"/>
      <c r="AK81" s="22"/>
    </row>
    <row r="82" spans="1:37">
      <c r="AE82" s="22"/>
      <c r="AF82" s="292"/>
      <c r="AG82" s="292"/>
      <c r="AH82" s="294"/>
      <c r="AI82" s="22"/>
      <c r="AJ82" s="22"/>
      <c r="AK82" s="22"/>
    </row>
    <row r="83" spans="1:37" ht="15.75">
      <c r="A83" s="544" t="s">
        <v>210</v>
      </c>
      <c r="B83" s="544"/>
      <c r="C83" s="544"/>
      <c r="D83" s="544"/>
      <c r="E83" s="544"/>
      <c r="F83" s="544"/>
      <c r="G83" s="544"/>
      <c r="AE83" s="22"/>
      <c r="AF83" s="292"/>
      <c r="AG83" s="292"/>
      <c r="AH83" s="294"/>
      <c r="AI83" s="22"/>
      <c r="AJ83" s="22"/>
      <c r="AK83" s="22"/>
    </row>
    <row r="84" spans="1:37">
      <c r="AE84" s="22"/>
      <c r="AF84" s="298"/>
      <c r="AG84" s="297"/>
      <c r="AH84" s="294"/>
      <c r="AI84" s="22"/>
      <c r="AJ84" s="22"/>
      <c r="AK84" s="22"/>
    </row>
    <row r="85" spans="1:37">
      <c r="AE85" s="22"/>
      <c r="AF85" s="291"/>
      <c r="AG85" s="291"/>
      <c r="AH85" s="294"/>
      <c r="AI85" s="22"/>
      <c r="AJ85" s="22"/>
      <c r="AK85" s="22"/>
    </row>
    <row r="86" spans="1:37">
      <c r="AE86" s="22"/>
      <c r="AF86" s="292"/>
      <c r="AG86" s="292"/>
      <c r="AH86" s="294"/>
      <c r="AI86" s="22"/>
      <c r="AJ86" s="22"/>
      <c r="AK86" s="22"/>
    </row>
    <row r="87" spans="1:37">
      <c r="AE87" s="22"/>
      <c r="AF87" s="292"/>
      <c r="AG87" s="292"/>
      <c r="AH87" s="294"/>
      <c r="AI87" s="22"/>
      <c r="AJ87" s="22"/>
      <c r="AK87" s="22"/>
    </row>
    <row r="88" spans="1:37">
      <c r="AE88" s="22"/>
      <c r="AF88" s="292"/>
      <c r="AG88" s="292"/>
      <c r="AH88" s="294"/>
      <c r="AI88" s="22"/>
      <c r="AJ88" s="22"/>
      <c r="AK88" s="22"/>
    </row>
    <row r="89" spans="1:37">
      <c r="AE89" s="22"/>
      <c r="AF89" s="298"/>
      <c r="AG89" s="297"/>
      <c r="AH89" s="294"/>
      <c r="AI89" s="22"/>
      <c r="AJ89" s="22"/>
      <c r="AK89" s="22"/>
    </row>
    <row r="90" spans="1:37">
      <c r="AE90" s="22"/>
      <c r="AF90" s="291"/>
      <c r="AG90" s="291"/>
      <c r="AH90" s="294"/>
      <c r="AI90" s="22"/>
      <c r="AJ90" s="22"/>
      <c r="AK90" s="22"/>
    </row>
    <row r="91" spans="1:37">
      <c r="AE91" s="22"/>
      <c r="AF91" s="292"/>
      <c r="AG91" s="292"/>
      <c r="AH91" s="294"/>
      <c r="AI91" s="22"/>
      <c r="AJ91" s="22"/>
      <c r="AK91" s="22"/>
    </row>
    <row r="92" spans="1:37">
      <c r="AE92" s="22"/>
      <c r="AF92" s="292"/>
      <c r="AG92" s="292"/>
      <c r="AH92" s="294"/>
      <c r="AI92" s="22"/>
      <c r="AJ92" s="22"/>
      <c r="AK92" s="22"/>
    </row>
    <row r="93" spans="1:37">
      <c r="AE93" s="22"/>
      <c r="AF93" s="292"/>
      <c r="AG93" s="292"/>
      <c r="AH93" s="294"/>
      <c r="AI93" s="22"/>
      <c r="AJ93" s="22"/>
      <c r="AK93" s="22"/>
    </row>
    <row r="94" spans="1:37">
      <c r="AE94" s="22"/>
      <c r="AF94" s="298"/>
      <c r="AG94" s="297"/>
      <c r="AH94" s="294"/>
      <c r="AI94" s="22"/>
      <c r="AJ94" s="22"/>
      <c r="AK94" s="22"/>
    </row>
  </sheetData>
  <mergeCells count="4">
    <mergeCell ref="A21:G21"/>
    <mergeCell ref="A34:G34"/>
    <mergeCell ref="A70:G70"/>
    <mergeCell ref="A83:G83"/>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4"/>
  <sheetViews>
    <sheetView workbookViewId="0">
      <selection activeCell="A3" sqref="A3"/>
    </sheetView>
  </sheetViews>
  <sheetFormatPr baseColWidth="10" defaultRowHeight="15"/>
  <cols>
    <col min="2" max="2" width="46.28515625" customWidth="1"/>
  </cols>
  <sheetData>
    <row r="1" spans="1:23">
      <c r="A1" s="571" t="s">
        <v>283</v>
      </c>
      <c r="B1" s="571"/>
      <c r="C1" s="571"/>
      <c r="D1" s="571"/>
      <c r="E1" s="571"/>
      <c r="F1" s="571"/>
      <c r="G1" s="571"/>
      <c r="H1" s="571"/>
      <c r="I1" s="571"/>
      <c r="J1" s="571"/>
      <c r="K1" s="571"/>
      <c r="L1" s="302"/>
      <c r="M1" s="302"/>
      <c r="N1" s="302"/>
      <c r="O1" s="238"/>
    </row>
    <row r="2" spans="1:23" ht="15.75" thickBot="1">
      <c r="A2" s="303"/>
      <c r="B2" s="303"/>
      <c r="C2" s="304"/>
      <c r="D2" s="304"/>
      <c r="E2" s="304"/>
      <c r="F2" s="304"/>
      <c r="G2" s="304"/>
      <c r="H2" s="304"/>
      <c r="I2" s="304"/>
      <c r="J2" s="304"/>
      <c r="K2" s="304"/>
      <c r="L2" s="304"/>
      <c r="M2" s="304"/>
      <c r="N2" s="304"/>
      <c r="O2" s="304"/>
      <c r="P2" s="304"/>
      <c r="Q2" s="304"/>
      <c r="R2" s="304"/>
      <c r="S2" s="304"/>
      <c r="T2" s="304"/>
      <c r="U2" s="304"/>
      <c r="V2" s="304"/>
    </row>
    <row r="3" spans="1:23" ht="16.5" thickBot="1">
      <c r="B3" s="305" t="s">
        <v>218</v>
      </c>
      <c r="C3" s="306" t="s">
        <v>219</v>
      </c>
      <c r="D3" s="307" t="s">
        <v>220</v>
      </c>
      <c r="E3" s="307" t="s">
        <v>221</v>
      </c>
      <c r="F3" s="308" t="s">
        <v>222</v>
      </c>
      <c r="G3" s="307" t="s">
        <v>223</v>
      </c>
      <c r="H3" s="307" t="s">
        <v>224</v>
      </c>
      <c r="I3" s="307" t="s">
        <v>225</v>
      </c>
      <c r="J3" s="307" t="s">
        <v>226</v>
      </c>
      <c r="K3" s="307" t="s">
        <v>227</v>
      </c>
      <c r="L3" s="307" t="s">
        <v>228</v>
      </c>
      <c r="M3" s="307" t="s">
        <v>229</v>
      </c>
      <c r="N3" s="307" t="s">
        <v>230</v>
      </c>
      <c r="O3" s="307" t="s">
        <v>231</v>
      </c>
      <c r="P3" s="307" t="s">
        <v>232</v>
      </c>
      <c r="Q3" s="307" t="s">
        <v>233</v>
      </c>
      <c r="R3" s="307" t="s">
        <v>234</v>
      </c>
      <c r="S3" s="307" t="s">
        <v>235</v>
      </c>
      <c r="T3" s="307" t="s">
        <v>236</v>
      </c>
      <c r="U3" s="307" t="s">
        <v>237</v>
      </c>
      <c r="V3" s="309" t="s">
        <v>238</v>
      </c>
      <c r="W3" s="310"/>
    </row>
    <row r="4" spans="1:23" ht="15.75">
      <c r="B4" s="311" t="s">
        <v>239</v>
      </c>
      <c r="C4" s="312">
        <v>65.7</v>
      </c>
      <c r="D4" s="313">
        <v>65.52</v>
      </c>
      <c r="E4" s="313">
        <v>64.459999999999994</v>
      </c>
      <c r="F4" s="313">
        <v>63.99</v>
      </c>
      <c r="G4" s="313">
        <v>63.25</v>
      </c>
      <c r="H4" s="313">
        <v>60.31</v>
      </c>
      <c r="I4" s="313">
        <v>57.5</v>
      </c>
      <c r="J4" s="313">
        <v>54.71</v>
      </c>
      <c r="K4" s="313">
        <v>49.49</v>
      </c>
      <c r="L4" s="313">
        <v>45.6</v>
      </c>
      <c r="M4" s="313">
        <v>31.46</v>
      </c>
      <c r="N4" s="314">
        <v>22.38</v>
      </c>
      <c r="O4" s="313">
        <v>14.04</v>
      </c>
      <c r="P4" s="313">
        <v>10.26</v>
      </c>
      <c r="Q4" s="313">
        <v>7.18</v>
      </c>
      <c r="R4" s="313">
        <v>3.5</v>
      </c>
      <c r="S4" s="313">
        <v>1.94</v>
      </c>
      <c r="T4" s="313">
        <v>1.0900000000000001</v>
      </c>
      <c r="U4" s="313">
        <v>0.9</v>
      </c>
      <c r="V4" s="315">
        <v>0.74</v>
      </c>
      <c r="W4" s="310"/>
    </row>
    <row r="5" spans="1:23" ht="15.75">
      <c r="B5" s="316" t="s">
        <v>240</v>
      </c>
      <c r="C5" s="317">
        <v>14</v>
      </c>
      <c r="D5" s="318">
        <v>14.01</v>
      </c>
      <c r="E5" s="318">
        <v>14.54</v>
      </c>
      <c r="F5" s="318">
        <v>13.81</v>
      </c>
      <c r="G5" s="318">
        <v>13.55</v>
      </c>
      <c r="H5" s="318">
        <v>13.95</v>
      </c>
      <c r="I5" s="318">
        <v>13.89</v>
      </c>
      <c r="J5" s="318">
        <v>13.06</v>
      </c>
      <c r="K5" s="318">
        <v>13.26</v>
      </c>
      <c r="L5" s="318">
        <v>12.72</v>
      </c>
      <c r="M5" s="318">
        <v>9.65</v>
      </c>
      <c r="N5" s="318">
        <v>6.76</v>
      </c>
      <c r="O5" s="318">
        <v>4.32</v>
      </c>
      <c r="P5" s="318">
        <v>2.77</v>
      </c>
      <c r="Q5" s="318">
        <v>2.21</v>
      </c>
      <c r="R5" s="318">
        <v>1.1599999999999999</v>
      </c>
      <c r="S5" s="318">
        <v>0.48</v>
      </c>
      <c r="T5" s="318">
        <v>0.32</v>
      </c>
      <c r="U5" s="318">
        <v>0.34</v>
      </c>
      <c r="V5" s="319">
        <v>0.15</v>
      </c>
      <c r="W5" s="310"/>
    </row>
    <row r="6" spans="1:23" ht="15.75">
      <c r="B6" s="320" t="s">
        <v>241</v>
      </c>
      <c r="C6" s="321">
        <v>0</v>
      </c>
      <c r="D6" s="322">
        <v>0</v>
      </c>
      <c r="E6" s="323">
        <v>0</v>
      </c>
      <c r="F6" s="318">
        <v>0.84</v>
      </c>
      <c r="G6" s="318">
        <v>0.99</v>
      </c>
      <c r="H6" s="318">
        <v>1.52</v>
      </c>
      <c r="I6" s="318">
        <v>1.26</v>
      </c>
      <c r="J6" s="318">
        <v>1.44</v>
      </c>
      <c r="K6" s="318">
        <v>1.43</v>
      </c>
      <c r="L6" s="318">
        <v>1.49</v>
      </c>
      <c r="M6" s="318">
        <v>2.13</v>
      </c>
      <c r="N6" s="318">
        <v>3.78</v>
      </c>
      <c r="O6" s="318">
        <v>5.32</v>
      </c>
      <c r="P6" s="318">
        <v>4.9400000000000004</v>
      </c>
      <c r="Q6" s="318">
        <v>5.6</v>
      </c>
      <c r="R6" s="318">
        <v>4.82</v>
      </c>
      <c r="S6" s="318">
        <v>4.16</v>
      </c>
      <c r="T6" s="318">
        <v>4.1100000000000003</v>
      </c>
      <c r="U6" s="318">
        <v>3.52</v>
      </c>
      <c r="V6" s="319">
        <v>3.19</v>
      </c>
      <c r="W6" s="310"/>
    </row>
    <row r="7" spans="1:23" ht="15.75">
      <c r="B7" s="324" t="s">
        <v>242</v>
      </c>
      <c r="C7" s="325">
        <v>6.99</v>
      </c>
      <c r="D7" s="326">
        <v>6.45</v>
      </c>
      <c r="E7" s="326">
        <v>6.37</v>
      </c>
      <c r="F7" s="313">
        <v>5.6</v>
      </c>
      <c r="G7" s="313">
        <v>5.51</v>
      </c>
      <c r="H7" s="313">
        <v>5.71</v>
      </c>
      <c r="I7" s="313">
        <v>5.4</v>
      </c>
      <c r="J7" s="313">
        <v>5.01</v>
      </c>
      <c r="K7" s="313">
        <v>5.72</v>
      </c>
      <c r="L7" s="313">
        <v>5.18</v>
      </c>
      <c r="M7" s="313">
        <v>3.91</v>
      </c>
      <c r="N7" s="313">
        <v>2.21</v>
      </c>
      <c r="O7" s="313">
        <v>1.27</v>
      </c>
      <c r="P7" s="313">
        <v>0.96</v>
      </c>
      <c r="Q7" s="313">
        <v>0.56000000000000005</v>
      </c>
      <c r="R7" s="313">
        <v>0.1</v>
      </c>
      <c r="S7" s="313">
        <v>0.04</v>
      </c>
      <c r="T7" s="313">
        <v>0.02</v>
      </c>
      <c r="U7" s="313">
        <v>0.02</v>
      </c>
      <c r="V7" s="314">
        <v>0.04</v>
      </c>
      <c r="W7" s="327"/>
    </row>
    <row r="8" spans="1:23" ht="15.75">
      <c r="B8" s="316" t="s">
        <v>243</v>
      </c>
      <c r="C8" s="328">
        <v>3.97</v>
      </c>
      <c r="D8" s="322">
        <v>3.86</v>
      </c>
      <c r="E8" s="322">
        <v>3.38</v>
      </c>
      <c r="F8" s="329">
        <v>3.92</v>
      </c>
      <c r="G8" s="318">
        <v>3.54</v>
      </c>
      <c r="H8" s="318">
        <v>3.55</v>
      </c>
      <c r="I8" s="318">
        <v>3.74</v>
      </c>
      <c r="J8" s="318">
        <v>3.69</v>
      </c>
      <c r="K8" s="318">
        <v>3.32</v>
      </c>
      <c r="L8" s="318">
        <v>3.18</v>
      </c>
      <c r="M8" s="318">
        <v>3</v>
      </c>
      <c r="N8" s="318">
        <v>1.87</v>
      </c>
      <c r="O8" s="318">
        <v>1.06</v>
      </c>
      <c r="P8" s="318">
        <v>0.81</v>
      </c>
      <c r="Q8" s="318">
        <v>0.62</v>
      </c>
      <c r="R8" s="318">
        <v>0.13</v>
      </c>
      <c r="S8" s="318">
        <v>0.06</v>
      </c>
      <c r="T8" s="318">
        <v>0.08</v>
      </c>
      <c r="U8" s="318">
        <v>0.03</v>
      </c>
      <c r="V8" s="330">
        <v>0</v>
      </c>
      <c r="W8" s="327"/>
    </row>
    <row r="9" spans="1:23" ht="15.75">
      <c r="B9" s="316" t="s">
        <v>244</v>
      </c>
      <c r="C9" s="328">
        <v>0.24</v>
      </c>
      <c r="D9" s="322">
        <v>0.97</v>
      </c>
      <c r="E9" s="322">
        <v>1.7</v>
      </c>
      <c r="F9" s="313">
        <v>1.83</v>
      </c>
      <c r="G9" s="318">
        <v>2.73</v>
      </c>
      <c r="H9" s="318">
        <v>3.81</v>
      </c>
      <c r="I9" s="318">
        <v>5.19</v>
      </c>
      <c r="J9" s="318">
        <v>6.26</v>
      </c>
      <c r="K9" s="318">
        <v>8.14</v>
      </c>
      <c r="L9" s="318">
        <v>10.79</v>
      </c>
      <c r="M9" s="318">
        <v>11.68</v>
      </c>
      <c r="N9" s="318">
        <v>8.4700000000000006</v>
      </c>
      <c r="O9" s="318">
        <v>3.28</v>
      </c>
      <c r="P9" s="318">
        <v>3.61</v>
      </c>
      <c r="Q9" s="318">
        <v>3.78</v>
      </c>
      <c r="R9" s="318">
        <v>1.69</v>
      </c>
      <c r="S9" s="318">
        <v>1</v>
      </c>
      <c r="T9" s="318">
        <v>0.72</v>
      </c>
      <c r="U9" s="318">
        <v>0.66</v>
      </c>
      <c r="V9" s="330">
        <v>0.83</v>
      </c>
      <c r="W9" s="327"/>
    </row>
    <row r="10" spans="1:23" ht="15.75">
      <c r="B10" s="316" t="s">
        <v>245</v>
      </c>
      <c r="C10" s="328">
        <v>9.11</v>
      </c>
      <c r="D10" s="322">
        <v>9.1999999999999993</v>
      </c>
      <c r="E10" s="322">
        <v>9.5399999999999991</v>
      </c>
      <c r="F10" s="313">
        <v>8.93</v>
      </c>
      <c r="G10" s="318">
        <v>8.6999999999999993</v>
      </c>
      <c r="H10" s="318">
        <v>8.6</v>
      </c>
      <c r="I10" s="318">
        <v>9</v>
      </c>
      <c r="J10" s="318">
        <v>9.66</v>
      </c>
      <c r="K10" s="318">
        <v>10.37</v>
      </c>
      <c r="L10" s="318">
        <v>10.37</v>
      </c>
      <c r="M10" s="318">
        <v>10.379999999999999</v>
      </c>
      <c r="N10" s="318">
        <v>8.129999999999999</v>
      </c>
      <c r="O10" s="318">
        <v>5.76</v>
      </c>
      <c r="P10" s="318">
        <v>5.13</v>
      </c>
      <c r="Q10" s="318">
        <v>5.3</v>
      </c>
      <c r="R10" s="318">
        <v>2.5499999999999998</v>
      </c>
      <c r="S10" s="318">
        <v>2.09</v>
      </c>
      <c r="T10" s="318">
        <v>2.2199999999999998</v>
      </c>
      <c r="U10" s="318">
        <v>2.19</v>
      </c>
      <c r="V10" s="330">
        <v>2.31</v>
      </c>
      <c r="W10" s="327"/>
    </row>
    <row r="11" spans="1:23" s="338" customFormat="1">
      <c r="A11" s="331"/>
      <c r="B11" s="332" t="s">
        <v>246</v>
      </c>
      <c r="C11" s="333">
        <v>2.37</v>
      </c>
      <c r="D11" s="334">
        <v>2.17</v>
      </c>
      <c r="E11" s="334">
        <v>2.0499999999999998</v>
      </c>
      <c r="F11" s="335">
        <v>2.25</v>
      </c>
      <c r="G11" s="335">
        <v>2.23</v>
      </c>
      <c r="H11" s="335">
        <v>2.2200000000000002</v>
      </c>
      <c r="I11" s="335">
        <v>2.21</v>
      </c>
      <c r="J11" s="335">
        <v>2.59</v>
      </c>
      <c r="K11" s="335">
        <v>2.52</v>
      </c>
      <c r="L11" s="335">
        <v>2.81</v>
      </c>
      <c r="M11" s="335">
        <v>2.62</v>
      </c>
      <c r="N11" s="335">
        <v>2.62</v>
      </c>
      <c r="O11" s="335">
        <v>2.13</v>
      </c>
      <c r="P11" s="335">
        <v>1.75</v>
      </c>
      <c r="Q11" s="335">
        <v>1.88</v>
      </c>
      <c r="R11" s="335">
        <v>1.36</v>
      </c>
      <c r="S11" s="335">
        <v>1.39</v>
      </c>
      <c r="T11" s="335">
        <v>1.4</v>
      </c>
      <c r="U11" s="335">
        <v>1.64</v>
      </c>
      <c r="V11" s="336">
        <v>1.58</v>
      </c>
      <c r="W11" s="337"/>
    </row>
    <row r="12" spans="1:23" ht="15.75">
      <c r="B12" s="339" t="s">
        <v>247</v>
      </c>
      <c r="C12" s="321">
        <v>0</v>
      </c>
      <c r="D12" s="340">
        <v>0</v>
      </c>
      <c r="E12" s="322">
        <v>0</v>
      </c>
      <c r="F12" s="341">
        <v>0.04</v>
      </c>
      <c r="G12" s="341">
        <v>0.11</v>
      </c>
      <c r="H12" s="341">
        <v>0.27</v>
      </c>
      <c r="I12" s="341">
        <v>0.3</v>
      </c>
      <c r="J12" s="341">
        <v>0.69</v>
      </c>
      <c r="K12" s="341">
        <v>0.82</v>
      </c>
      <c r="L12" s="341">
        <v>1.29</v>
      </c>
      <c r="M12" s="341">
        <v>1.1499999999999999</v>
      </c>
      <c r="N12" s="341">
        <v>0.5</v>
      </c>
      <c r="O12" s="341">
        <v>0.31</v>
      </c>
      <c r="P12" s="341">
        <v>0.28999999999999998</v>
      </c>
      <c r="Q12" s="341">
        <v>0.32</v>
      </c>
      <c r="R12" s="341">
        <v>7.0000000000000007E-2</v>
      </c>
      <c r="S12" s="342">
        <v>0</v>
      </c>
      <c r="T12" s="342">
        <v>0</v>
      </c>
      <c r="U12" s="342">
        <v>0</v>
      </c>
      <c r="V12" s="343">
        <v>0</v>
      </c>
      <c r="W12" s="327"/>
    </row>
    <row r="13" spans="1:23" ht="15.75">
      <c r="B13" s="339" t="s">
        <v>248</v>
      </c>
      <c r="C13" s="344">
        <v>0</v>
      </c>
      <c r="D13" s="345">
        <v>0</v>
      </c>
      <c r="E13" s="346">
        <v>0</v>
      </c>
      <c r="F13" s="347">
        <v>1.03</v>
      </c>
      <c r="G13" s="347">
        <v>1.63</v>
      </c>
      <c r="H13" s="347">
        <v>2.2799999999999998</v>
      </c>
      <c r="I13" s="347">
        <v>3.71</v>
      </c>
      <c r="J13" s="347">
        <v>5.48</v>
      </c>
      <c r="K13" s="347">
        <v>7.46</v>
      </c>
      <c r="L13" s="347">
        <v>9.39</v>
      </c>
      <c r="M13" s="347">
        <v>26.65</v>
      </c>
      <c r="N13" s="347">
        <v>45.9</v>
      </c>
      <c r="O13" s="347">
        <v>64.63</v>
      </c>
      <c r="P13" s="347">
        <v>71.239999999999995</v>
      </c>
      <c r="Q13" s="347">
        <v>74.44</v>
      </c>
      <c r="R13" s="347">
        <v>85.97</v>
      </c>
      <c r="S13" s="347">
        <v>90.22</v>
      </c>
      <c r="T13" s="347">
        <v>91.46</v>
      </c>
      <c r="U13" s="347">
        <v>92.34</v>
      </c>
      <c r="V13" s="348">
        <v>92.75</v>
      </c>
      <c r="W13" s="310"/>
    </row>
    <row r="14" spans="1:23" s="349" customFormat="1">
      <c r="B14" s="350" t="s">
        <v>249</v>
      </c>
      <c r="C14" s="351">
        <f>SUM(C7:C10,C12)</f>
        <v>20.310000000000002</v>
      </c>
      <c r="D14" s="352">
        <f t="shared" ref="D14:V14" si="0">SUM(D7:D10,D12)</f>
        <v>20.48</v>
      </c>
      <c r="E14" s="352">
        <f t="shared" si="0"/>
        <v>20.99</v>
      </c>
      <c r="F14" s="352">
        <f t="shared" si="0"/>
        <v>20.32</v>
      </c>
      <c r="G14" s="352">
        <f t="shared" si="0"/>
        <v>20.59</v>
      </c>
      <c r="H14" s="353">
        <f t="shared" si="0"/>
        <v>21.94</v>
      </c>
      <c r="I14" s="354">
        <f t="shared" si="0"/>
        <v>23.630000000000003</v>
      </c>
      <c r="J14" s="353">
        <f t="shared" si="0"/>
        <v>25.31</v>
      </c>
      <c r="K14" s="354">
        <f t="shared" si="0"/>
        <v>28.369999999999997</v>
      </c>
      <c r="L14" s="352">
        <f t="shared" si="0"/>
        <v>30.809999999999995</v>
      </c>
      <c r="M14" s="353">
        <f t="shared" si="0"/>
        <v>30.119999999999997</v>
      </c>
      <c r="N14" s="354">
        <f t="shared" si="0"/>
        <v>21.18</v>
      </c>
      <c r="O14" s="352">
        <f t="shared" si="0"/>
        <v>11.68</v>
      </c>
      <c r="P14" s="352">
        <f t="shared" si="0"/>
        <v>10.799999999999999</v>
      </c>
      <c r="Q14" s="352">
        <f t="shared" si="0"/>
        <v>10.58</v>
      </c>
      <c r="R14" s="352">
        <f t="shared" si="0"/>
        <v>4.54</v>
      </c>
      <c r="S14" s="353">
        <f t="shared" si="0"/>
        <v>3.19</v>
      </c>
      <c r="T14" s="354">
        <f t="shared" si="0"/>
        <v>3.0399999999999996</v>
      </c>
      <c r="U14" s="353">
        <f t="shared" si="0"/>
        <v>2.9</v>
      </c>
      <c r="V14" s="355">
        <f t="shared" si="0"/>
        <v>3.18</v>
      </c>
      <c r="W14" s="356"/>
    </row>
    <row r="15" spans="1:23" ht="16.5" thickBot="1">
      <c r="B15" s="357" t="s">
        <v>250</v>
      </c>
      <c r="C15" s="358">
        <f>SUM(C4:C14)-C11-C14</f>
        <v>100.00999999999999</v>
      </c>
      <c r="D15" s="359">
        <f t="shared" ref="D15:V15" si="1">SUM(D4:D14)-D11-D14</f>
        <v>100.01</v>
      </c>
      <c r="E15" s="360">
        <f t="shared" si="1"/>
        <v>99.990000000000009</v>
      </c>
      <c r="F15" s="360">
        <f t="shared" si="1"/>
        <v>99.990000000000009</v>
      </c>
      <c r="G15" s="360">
        <f t="shared" si="1"/>
        <v>100.01</v>
      </c>
      <c r="H15" s="360">
        <f t="shared" si="1"/>
        <v>99.999999999999986</v>
      </c>
      <c r="I15" s="360">
        <f t="shared" si="1"/>
        <v>99.989999999999981</v>
      </c>
      <c r="J15" s="360">
        <f t="shared" si="1"/>
        <v>100</v>
      </c>
      <c r="K15" s="360">
        <f t="shared" si="1"/>
        <v>100.00999999999996</v>
      </c>
      <c r="L15" s="360">
        <f t="shared" si="1"/>
        <v>100.01000000000002</v>
      </c>
      <c r="M15" s="360">
        <f t="shared" si="1"/>
        <v>100.01000000000002</v>
      </c>
      <c r="N15" s="360">
        <f t="shared" si="1"/>
        <v>99.999999999999972</v>
      </c>
      <c r="O15" s="360">
        <f t="shared" si="1"/>
        <v>99.990000000000009</v>
      </c>
      <c r="P15" s="360">
        <f t="shared" si="1"/>
        <v>100.00999999999999</v>
      </c>
      <c r="Q15" s="360">
        <f t="shared" si="1"/>
        <v>100.01</v>
      </c>
      <c r="R15" s="360">
        <f t="shared" si="1"/>
        <v>99.99</v>
      </c>
      <c r="S15" s="360">
        <f t="shared" si="1"/>
        <v>99.99</v>
      </c>
      <c r="T15" s="359">
        <f t="shared" si="1"/>
        <v>100.01999999999998</v>
      </c>
      <c r="U15" s="360">
        <f t="shared" si="1"/>
        <v>100</v>
      </c>
      <c r="V15" s="361">
        <f t="shared" si="1"/>
        <v>100.01</v>
      </c>
      <c r="W15" s="310"/>
    </row>
    <row r="16" spans="1:23" ht="15.75">
      <c r="B16" s="362"/>
      <c r="C16" s="363"/>
      <c r="D16" s="364"/>
      <c r="E16" s="364"/>
      <c r="F16" s="364"/>
      <c r="G16" s="364"/>
      <c r="H16" s="364"/>
      <c r="I16" s="364"/>
      <c r="J16" s="364"/>
      <c r="K16" s="364"/>
      <c r="L16" s="364"/>
      <c r="M16" s="364"/>
      <c r="N16" s="364"/>
      <c r="O16" s="364"/>
      <c r="P16" s="364"/>
      <c r="Q16" s="364"/>
      <c r="R16" s="364"/>
      <c r="S16" s="364"/>
      <c r="T16" s="364"/>
      <c r="U16" s="364"/>
      <c r="V16" s="364"/>
      <c r="W16" s="310"/>
    </row>
    <row r="17" spans="2:23" ht="15.75">
      <c r="B17" s="310"/>
      <c r="C17" s="310"/>
      <c r="D17" s="310"/>
      <c r="E17" s="310"/>
      <c r="F17" s="310"/>
      <c r="G17" s="310"/>
      <c r="H17" s="310"/>
      <c r="I17" s="310"/>
      <c r="J17" s="310"/>
      <c r="K17" s="310"/>
      <c r="L17" s="310"/>
      <c r="M17" s="310"/>
      <c r="N17" s="310"/>
      <c r="O17" s="310"/>
      <c r="P17" s="310"/>
      <c r="Q17" s="310"/>
      <c r="R17" s="310"/>
      <c r="S17" s="310"/>
      <c r="T17" s="310"/>
      <c r="U17" s="310"/>
      <c r="V17" s="310"/>
      <c r="W17" s="310"/>
    </row>
    <row r="20" spans="2:23">
      <c r="R20" s="365"/>
    </row>
    <row r="22" spans="2:23">
      <c r="L22" s="366"/>
    </row>
    <row r="24" spans="2:23" ht="15.75">
      <c r="B24" s="572" t="s">
        <v>251</v>
      </c>
      <c r="C24" s="572"/>
      <c r="D24" s="572"/>
      <c r="E24" s="572"/>
      <c r="F24" s="572"/>
      <c r="I24" s="572" t="s">
        <v>252</v>
      </c>
      <c r="J24" s="572"/>
      <c r="K24" s="572"/>
      <c r="L24" s="572"/>
      <c r="M24" s="572"/>
    </row>
    <row r="46" spans="2:23" ht="15.75">
      <c r="C46" s="367"/>
    </row>
    <row r="47" spans="2:23" ht="16.5" thickBot="1">
      <c r="B47" s="162" t="s">
        <v>217</v>
      </c>
      <c r="C47" s="367"/>
      <c r="H47" s="367"/>
      <c r="L47" s="367"/>
      <c r="M47" s="368"/>
    </row>
    <row r="48" spans="2:23" ht="16.5" thickBot="1">
      <c r="B48" s="305" t="s">
        <v>253</v>
      </c>
      <c r="C48" s="306" t="s">
        <v>219</v>
      </c>
      <c r="D48" s="307" t="s">
        <v>220</v>
      </c>
      <c r="E48" s="307" t="s">
        <v>221</v>
      </c>
      <c r="F48" s="308" t="s">
        <v>222</v>
      </c>
      <c r="G48" s="307" t="s">
        <v>223</v>
      </c>
      <c r="H48" s="307" t="s">
        <v>224</v>
      </c>
      <c r="I48" s="307" t="s">
        <v>225</v>
      </c>
      <c r="J48" s="307" t="s">
        <v>226</v>
      </c>
      <c r="K48" s="307" t="s">
        <v>227</v>
      </c>
      <c r="L48" s="307" t="s">
        <v>228</v>
      </c>
      <c r="M48" s="307" t="s">
        <v>229</v>
      </c>
      <c r="N48" s="307" t="s">
        <v>230</v>
      </c>
      <c r="O48" s="307" t="s">
        <v>231</v>
      </c>
      <c r="P48" s="307" t="s">
        <v>232</v>
      </c>
      <c r="Q48" s="307" t="s">
        <v>233</v>
      </c>
      <c r="R48" s="307" t="s">
        <v>234</v>
      </c>
      <c r="S48" s="307" t="s">
        <v>235</v>
      </c>
      <c r="T48" s="307" t="s">
        <v>236</v>
      </c>
      <c r="U48" s="307" t="s">
        <v>237</v>
      </c>
      <c r="V48" s="309" t="s">
        <v>238</v>
      </c>
      <c r="W48" s="310"/>
    </row>
    <row r="49" spans="1:23" ht="15.75">
      <c r="B49" s="311" t="s">
        <v>239</v>
      </c>
      <c r="C49" s="312">
        <v>78.67</v>
      </c>
      <c r="D49" s="313">
        <v>78.38</v>
      </c>
      <c r="E49" s="313">
        <v>78.25</v>
      </c>
      <c r="F49" s="313">
        <v>78.13</v>
      </c>
      <c r="G49" s="313">
        <v>76.569999999999993</v>
      </c>
      <c r="H49" s="313">
        <v>72.3</v>
      </c>
      <c r="I49" s="313">
        <v>69.89</v>
      </c>
      <c r="J49" s="313">
        <v>66.72</v>
      </c>
      <c r="K49" s="313">
        <v>60.33</v>
      </c>
      <c r="L49" s="313">
        <v>55.19</v>
      </c>
      <c r="M49" s="313">
        <v>35.229999999999997</v>
      </c>
      <c r="N49" s="314">
        <v>25.44</v>
      </c>
      <c r="O49" s="313">
        <v>16.71</v>
      </c>
      <c r="P49" s="313">
        <v>11.97</v>
      </c>
      <c r="Q49" s="313">
        <v>8.34</v>
      </c>
      <c r="R49" s="313">
        <v>4.2</v>
      </c>
      <c r="S49" s="313">
        <v>2.4</v>
      </c>
      <c r="T49" s="313">
        <v>1.22</v>
      </c>
      <c r="U49" s="313">
        <v>1.41</v>
      </c>
      <c r="V49" s="315">
        <v>1.1399999999999999</v>
      </c>
      <c r="W49" s="310"/>
    </row>
    <row r="50" spans="1:23" ht="15.75">
      <c r="B50" s="316" t="s">
        <v>240</v>
      </c>
      <c r="C50" s="317">
        <v>4.91</v>
      </c>
      <c r="D50" s="318">
        <v>4.87</v>
      </c>
      <c r="E50" s="318">
        <v>5.32</v>
      </c>
      <c r="F50" s="318">
        <v>4.6500000000000004</v>
      </c>
      <c r="G50" s="318">
        <v>5.18</v>
      </c>
      <c r="H50" s="318">
        <v>5.43</v>
      </c>
      <c r="I50" s="318">
        <v>5.36</v>
      </c>
      <c r="J50" s="318">
        <v>5.55</v>
      </c>
      <c r="K50" s="318">
        <v>5.78</v>
      </c>
      <c r="L50" s="318">
        <v>5.69</v>
      </c>
      <c r="M50" s="318">
        <v>3.65</v>
      </c>
      <c r="N50" s="318">
        <v>2.19</v>
      </c>
      <c r="O50" s="318">
        <v>1.86</v>
      </c>
      <c r="P50" s="318">
        <v>1.5</v>
      </c>
      <c r="Q50" s="318">
        <v>0.99</v>
      </c>
      <c r="R50" s="318">
        <v>0.8</v>
      </c>
      <c r="S50" s="318">
        <v>0.32</v>
      </c>
      <c r="T50" s="318">
        <v>0.2</v>
      </c>
      <c r="U50" s="318">
        <v>0.24</v>
      </c>
      <c r="V50" s="319">
        <v>0.24</v>
      </c>
      <c r="W50" s="310"/>
    </row>
    <row r="51" spans="1:23" ht="15.75">
      <c r="B51" s="320" t="s">
        <v>241</v>
      </c>
      <c r="C51" s="321">
        <v>0</v>
      </c>
      <c r="D51" s="322">
        <v>0</v>
      </c>
      <c r="E51" s="323">
        <v>0</v>
      </c>
      <c r="F51" s="318">
        <v>0.97</v>
      </c>
      <c r="G51" s="318">
        <v>1.2</v>
      </c>
      <c r="H51" s="318">
        <v>1.83</v>
      </c>
      <c r="I51" s="318">
        <v>1.4</v>
      </c>
      <c r="J51" s="318">
        <v>1.65</v>
      </c>
      <c r="K51" s="318">
        <v>1.47</v>
      </c>
      <c r="L51" s="318">
        <v>1.65</v>
      </c>
      <c r="M51" s="318">
        <v>2.63</v>
      </c>
      <c r="N51" s="318">
        <v>4.38</v>
      </c>
      <c r="O51" s="318">
        <v>6.3</v>
      </c>
      <c r="P51" s="318">
        <v>5.34</v>
      </c>
      <c r="Q51" s="318">
        <v>7.16</v>
      </c>
      <c r="R51" s="318">
        <v>5.64</v>
      </c>
      <c r="S51" s="318">
        <v>5.0199999999999996</v>
      </c>
      <c r="T51" s="318">
        <v>5.53</v>
      </c>
      <c r="U51" s="318">
        <v>4.58</v>
      </c>
      <c r="V51" s="319">
        <v>4.25</v>
      </c>
      <c r="W51" s="310"/>
    </row>
    <row r="52" spans="1:23" ht="15.75">
      <c r="B52" s="324" t="s">
        <v>242</v>
      </c>
      <c r="C52" s="325">
        <v>7.63</v>
      </c>
      <c r="D52" s="326">
        <v>7.09</v>
      </c>
      <c r="E52" s="326">
        <v>6.13</v>
      </c>
      <c r="F52" s="313">
        <v>5.89</v>
      </c>
      <c r="G52" s="313">
        <v>5.38</v>
      </c>
      <c r="H52" s="313">
        <v>6.65</v>
      </c>
      <c r="I52" s="313">
        <v>6.29</v>
      </c>
      <c r="J52" s="313">
        <v>5.44</v>
      </c>
      <c r="K52" s="313">
        <v>6.24</v>
      </c>
      <c r="L52" s="313">
        <v>5.78</v>
      </c>
      <c r="M52" s="313">
        <v>4.72</v>
      </c>
      <c r="N52" s="313">
        <v>2.48</v>
      </c>
      <c r="O52" s="313">
        <v>1.59</v>
      </c>
      <c r="P52" s="313">
        <v>1.17</v>
      </c>
      <c r="Q52" s="313">
        <v>0.72</v>
      </c>
      <c r="R52" s="313">
        <v>0.12</v>
      </c>
      <c r="S52" s="313">
        <v>0.06</v>
      </c>
      <c r="T52" s="313">
        <v>0</v>
      </c>
      <c r="U52" s="313">
        <v>0.03</v>
      </c>
      <c r="V52" s="314">
        <v>0</v>
      </c>
      <c r="W52" s="327"/>
    </row>
    <row r="53" spans="1:23" ht="15.75">
      <c r="B53" s="316" t="s">
        <v>243</v>
      </c>
      <c r="C53" s="328">
        <v>3.22</v>
      </c>
      <c r="D53" s="322">
        <v>3.66</v>
      </c>
      <c r="E53" s="322">
        <v>3.19</v>
      </c>
      <c r="F53" s="329">
        <v>3.5</v>
      </c>
      <c r="G53" s="318">
        <v>3.3</v>
      </c>
      <c r="H53" s="318">
        <v>3.16</v>
      </c>
      <c r="I53" s="318">
        <v>3.61</v>
      </c>
      <c r="J53" s="318">
        <v>3.5</v>
      </c>
      <c r="K53" s="318">
        <v>3.65</v>
      </c>
      <c r="L53" s="318">
        <v>3.38</v>
      </c>
      <c r="M53" s="318">
        <v>2.72</v>
      </c>
      <c r="N53" s="318">
        <v>1.87</v>
      </c>
      <c r="O53" s="318">
        <v>0.99</v>
      </c>
      <c r="P53" s="318">
        <v>0.7</v>
      </c>
      <c r="Q53" s="318">
        <v>0.6</v>
      </c>
      <c r="R53" s="318">
        <v>0.09</v>
      </c>
      <c r="S53" s="318">
        <v>0.03</v>
      </c>
      <c r="T53" s="318">
        <v>7.0000000000000007E-2</v>
      </c>
      <c r="U53" s="318">
        <v>0.03</v>
      </c>
      <c r="V53" s="330">
        <v>0</v>
      </c>
      <c r="W53" s="327"/>
    </row>
    <row r="54" spans="1:23" ht="15.75">
      <c r="B54" s="316" t="s">
        <v>244</v>
      </c>
      <c r="C54" s="328">
        <v>0.25</v>
      </c>
      <c r="D54" s="322">
        <v>0.93</v>
      </c>
      <c r="E54" s="322">
        <v>1.55</v>
      </c>
      <c r="F54" s="313">
        <v>1.47</v>
      </c>
      <c r="G54" s="318">
        <v>2.25</v>
      </c>
      <c r="H54" s="318">
        <v>3.27</v>
      </c>
      <c r="I54" s="318">
        <v>4.78</v>
      </c>
      <c r="J54" s="318">
        <v>5.78</v>
      </c>
      <c r="K54" s="318">
        <v>7.97</v>
      </c>
      <c r="L54" s="318">
        <v>10.57</v>
      </c>
      <c r="M54" s="318">
        <v>11.08</v>
      </c>
      <c r="N54" s="318">
        <v>7.56</v>
      </c>
      <c r="O54" s="318">
        <v>2.79</v>
      </c>
      <c r="P54" s="318">
        <v>2.76</v>
      </c>
      <c r="Q54" s="318">
        <v>2.68</v>
      </c>
      <c r="R54" s="318">
        <v>1.35</v>
      </c>
      <c r="S54" s="318">
        <v>0.9</v>
      </c>
      <c r="T54" s="318">
        <v>0.63</v>
      </c>
      <c r="U54" s="318">
        <v>0.41</v>
      </c>
      <c r="V54" s="330">
        <v>0.55000000000000004</v>
      </c>
      <c r="W54" s="327"/>
    </row>
    <row r="55" spans="1:23" ht="15.75">
      <c r="B55" s="316" t="s">
        <v>245</v>
      </c>
      <c r="C55" s="328">
        <v>5.33</v>
      </c>
      <c r="D55" s="322">
        <v>5.0699999999999994</v>
      </c>
      <c r="E55" s="322">
        <v>5.5600000000000005</v>
      </c>
      <c r="F55" s="313">
        <v>4.5</v>
      </c>
      <c r="G55" s="318">
        <v>4.47</v>
      </c>
      <c r="H55" s="318">
        <v>4.6100000000000003</v>
      </c>
      <c r="I55" s="318">
        <v>4.5399999999999991</v>
      </c>
      <c r="J55" s="318">
        <v>4.4799999999999995</v>
      </c>
      <c r="K55" s="318">
        <v>4.97</v>
      </c>
      <c r="L55" s="318">
        <v>4.76</v>
      </c>
      <c r="M55" s="318">
        <v>4.87</v>
      </c>
      <c r="N55" s="318">
        <v>3.06</v>
      </c>
      <c r="O55" s="318">
        <v>1.4100000000000001</v>
      </c>
      <c r="P55" s="318">
        <v>0.88</v>
      </c>
      <c r="Q55" s="318">
        <v>0.96</v>
      </c>
      <c r="R55" s="318">
        <v>0.77</v>
      </c>
      <c r="S55" s="318">
        <v>0.42</v>
      </c>
      <c r="T55" s="318">
        <v>0.33</v>
      </c>
      <c r="U55" s="318">
        <v>0.21</v>
      </c>
      <c r="V55" s="330">
        <v>0.28000000000000003</v>
      </c>
      <c r="W55" s="327"/>
    </row>
    <row r="56" spans="1:23" s="338" customFormat="1">
      <c r="A56" s="331"/>
      <c r="B56" s="332" t="s">
        <v>246</v>
      </c>
      <c r="C56" s="333">
        <v>0.78</v>
      </c>
      <c r="D56" s="334">
        <v>0.76</v>
      </c>
      <c r="E56" s="334">
        <v>0.57999999999999996</v>
      </c>
      <c r="F56" s="335">
        <v>0.5</v>
      </c>
      <c r="G56" s="335">
        <v>0.56999999999999995</v>
      </c>
      <c r="H56" s="335">
        <v>0.53</v>
      </c>
      <c r="I56" s="335">
        <v>0.52</v>
      </c>
      <c r="J56" s="335">
        <v>0.57999999999999996</v>
      </c>
      <c r="K56" s="335">
        <v>0.6</v>
      </c>
      <c r="L56" s="335">
        <v>0.81</v>
      </c>
      <c r="M56" s="335">
        <v>0.84</v>
      </c>
      <c r="N56" s="335">
        <v>0.35</v>
      </c>
      <c r="O56" s="335">
        <v>0.33</v>
      </c>
      <c r="P56" s="335">
        <v>0.12</v>
      </c>
      <c r="Q56" s="335">
        <v>0.27</v>
      </c>
      <c r="R56" s="335">
        <v>0.25</v>
      </c>
      <c r="S56" s="335">
        <v>0.13</v>
      </c>
      <c r="T56" s="335">
        <v>0.13</v>
      </c>
      <c r="U56" s="335">
        <v>0.21</v>
      </c>
      <c r="V56" s="336">
        <v>0.12</v>
      </c>
      <c r="W56" s="337"/>
    </row>
    <row r="57" spans="1:23" ht="15.75">
      <c r="B57" s="339" t="s">
        <v>247</v>
      </c>
      <c r="C57" s="321">
        <v>0</v>
      </c>
      <c r="D57" s="340">
        <v>0</v>
      </c>
      <c r="E57" s="322">
        <v>0</v>
      </c>
      <c r="F57" s="341">
        <v>0</v>
      </c>
      <c r="G57" s="341">
        <v>0.17</v>
      </c>
      <c r="H57" s="341">
        <v>0.47</v>
      </c>
      <c r="I57" s="341">
        <v>0.5</v>
      </c>
      <c r="J57" s="341">
        <v>1.1299999999999999</v>
      </c>
      <c r="K57" s="341">
        <v>1.21</v>
      </c>
      <c r="L57" s="341">
        <v>2.1</v>
      </c>
      <c r="M57" s="341">
        <v>1.2</v>
      </c>
      <c r="N57" s="341">
        <v>0.67</v>
      </c>
      <c r="O57" s="341">
        <v>0.24</v>
      </c>
      <c r="P57" s="341">
        <v>0.28999999999999998</v>
      </c>
      <c r="Q57" s="341">
        <v>0.24</v>
      </c>
      <c r="R57" s="341">
        <v>0.12</v>
      </c>
      <c r="S57" s="342">
        <v>0</v>
      </c>
      <c r="T57" s="342">
        <v>0</v>
      </c>
      <c r="U57" s="342">
        <v>0</v>
      </c>
      <c r="V57" s="343">
        <v>0</v>
      </c>
      <c r="W57" s="327"/>
    </row>
    <row r="58" spans="1:23" ht="15.75">
      <c r="B58" s="339" t="s">
        <v>248</v>
      </c>
      <c r="C58" s="344">
        <v>0</v>
      </c>
      <c r="D58" s="345">
        <v>0</v>
      </c>
      <c r="E58" s="346">
        <v>0</v>
      </c>
      <c r="F58" s="347">
        <v>0.88</v>
      </c>
      <c r="G58" s="347">
        <v>1.48</v>
      </c>
      <c r="H58" s="347">
        <v>2.27</v>
      </c>
      <c r="I58" s="347">
        <v>3.64</v>
      </c>
      <c r="J58" s="347">
        <v>5.75</v>
      </c>
      <c r="K58" s="347">
        <v>8.3699999999999992</v>
      </c>
      <c r="L58" s="347">
        <v>10.89</v>
      </c>
      <c r="M58" s="347">
        <v>33.909999999999997</v>
      </c>
      <c r="N58" s="347">
        <v>52.36</v>
      </c>
      <c r="O58" s="347">
        <v>68.12</v>
      </c>
      <c r="P58" s="347">
        <v>75.39</v>
      </c>
      <c r="Q58" s="347">
        <v>78.3</v>
      </c>
      <c r="R58" s="347">
        <v>86.9</v>
      </c>
      <c r="S58" s="347">
        <v>90.85</v>
      </c>
      <c r="T58" s="347">
        <v>92.04</v>
      </c>
      <c r="U58" s="347">
        <v>93.07</v>
      </c>
      <c r="V58" s="348">
        <v>93.55</v>
      </c>
      <c r="W58" s="310"/>
    </row>
    <row r="59" spans="1:23" s="349" customFormat="1">
      <c r="B59" s="350" t="s">
        <v>249</v>
      </c>
      <c r="C59" s="351">
        <f t="shared" ref="C59:V59" si="2">SUM(C52:C55,C57)</f>
        <v>16.43</v>
      </c>
      <c r="D59" s="352">
        <f t="shared" si="2"/>
        <v>16.75</v>
      </c>
      <c r="E59" s="352">
        <f t="shared" si="2"/>
        <v>16.43</v>
      </c>
      <c r="F59" s="352">
        <f t="shared" si="2"/>
        <v>15.360000000000001</v>
      </c>
      <c r="G59" s="352">
        <f t="shared" si="2"/>
        <v>15.569999999999999</v>
      </c>
      <c r="H59" s="353">
        <f t="shared" si="2"/>
        <v>18.16</v>
      </c>
      <c r="I59" s="354">
        <f t="shared" si="2"/>
        <v>19.72</v>
      </c>
      <c r="J59" s="353">
        <f t="shared" si="2"/>
        <v>20.330000000000002</v>
      </c>
      <c r="K59" s="354">
        <f t="shared" si="2"/>
        <v>24.04</v>
      </c>
      <c r="L59" s="352">
        <f t="shared" si="2"/>
        <v>26.590000000000003</v>
      </c>
      <c r="M59" s="353">
        <f t="shared" si="2"/>
        <v>24.59</v>
      </c>
      <c r="N59" s="354">
        <f t="shared" si="2"/>
        <v>15.64</v>
      </c>
      <c r="O59" s="352">
        <f t="shared" si="2"/>
        <v>7.0200000000000005</v>
      </c>
      <c r="P59" s="352">
        <f t="shared" si="2"/>
        <v>5.8</v>
      </c>
      <c r="Q59" s="352">
        <f t="shared" si="2"/>
        <v>5.2</v>
      </c>
      <c r="R59" s="352">
        <f t="shared" si="2"/>
        <v>2.4500000000000002</v>
      </c>
      <c r="S59" s="353">
        <f t="shared" si="2"/>
        <v>1.41</v>
      </c>
      <c r="T59" s="354">
        <f t="shared" si="2"/>
        <v>1.03</v>
      </c>
      <c r="U59" s="353">
        <f t="shared" si="2"/>
        <v>0.67999999999999994</v>
      </c>
      <c r="V59" s="355">
        <f t="shared" si="2"/>
        <v>0.83000000000000007</v>
      </c>
      <c r="W59" s="356"/>
    </row>
    <row r="60" spans="1:23" ht="16.5" thickBot="1">
      <c r="B60" s="357" t="s">
        <v>250</v>
      </c>
      <c r="C60" s="358">
        <f t="shared" ref="C60:V60" si="3">SUM(C49:C59)-C56-C59</f>
        <v>100.00999999999999</v>
      </c>
      <c r="D60" s="359">
        <f t="shared" si="3"/>
        <v>100</v>
      </c>
      <c r="E60" s="360">
        <f t="shared" si="3"/>
        <v>100</v>
      </c>
      <c r="F60" s="360">
        <f t="shared" si="3"/>
        <v>99.99</v>
      </c>
      <c r="G60" s="360">
        <f t="shared" si="3"/>
        <v>100</v>
      </c>
      <c r="H60" s="360">
        <f t="shared" si="3"/>
        <v>99.989999999999981</v>
      </c>
      <c r="I60" s="360">
        <f t="shared" si="3"/>
        <v>100.01</v>
      </c>
      <c r="J60" s="360">
        <f t="shared" si="3"/>
        <v>100</v>
      </c>
      <c r="K60" s="360">
        <f t="shared" si="3"/>
        <v>99.990000000000009</v>
      </c>
      <c r="L60" s="360">
        <f t="shared" si="3"/>
        <v>100.00999999999999</v>
      </c>
      <c r="M60" s="360">
        <f t="shared" si="3"/>
        <v>100.00999999999999</v>
      </c>
      <c r="N60" s="360">
        <f t="shared" si="3"/>
        <v>100.01000000000002</v>
      </c>
      <c r="O60" s="360">
        <f t="shared" si="3"/>
        <v>100.01</v>
      </c>
      <c r="P60" s="360">
        <f t="shared" si="3"/>
        <v>100</v>
      </c>
      <c r="Q60" s="360">
        <f t="shared" si="3"/>
        <v>99.99</v>
      </c>
      <c r="R60" s="360">
        <f t="shared" si="3"/>
        <v>99.990000000000009</v>
      </c>
      <c r="S60" s="360">
        <f t="shared" si="3"/>
        <v>100</v>
      </c>
      <c r="T60" s="359">
        <f t="shared" si="3"/>
        <v>100.02000000000001</v>
      </c>
      <c r="U60" s="360">
        <f t="shared" si="3"/>
        <v>99.98</v>
      </c>
      <c r="V60" s="361">
        <f t="shared" si="3"/>
        <v>100.00999999999999</v>
      </c>
      <c r="W60" s="310"/>
    </row>
    <row r="61" spans="1:23" ht="16.5" thickBot="1">
      <c r="B61" s="362"/>
      <c r="C61" s="367"/>
      <c r="D61" s="364"/>
      <c r="E61" s="364"/>
      <c r="F61" s="364"/>
      <c r="G61" s="364"/>
      <c r="H61" s="367"/>
      <c r="I61" s="364"/>
      <c r="J61" s="364"/>
      <c r="K61" s="364"/>
      <c r="L61" s="367"/>
      <c r="M61" s="368"/>
      <c r="N61" s="364"/>
      <c r="O61" s="364"/>
      <c r="P61" s="364"/>
      <c r="Q61" s="364"/>
      <c r="R61" s="364"/>
      <c r="S61" s="364"/>
      <c r="T61" s="364"/>
      <c r="U61" s="364"/>
      <c r="V61" s="364"/>
      <c r="W61" s="310"/>
    </row>
    <row r="62" spans="1:23" ht="16.5" thickBot="1">
      <c r="B62" s="305" t="s">
        <v>254</v>
      </c>
      <c r="C62" s="306" t="s">
        <v>219</v>
      </c>
      <c r="D62" s="307" t="s">
        <v>220</v>
      </c>
      <c r="E62" s="307" t="s">
        <v>221</v>
      </c>
      <c r="F62" s="308" t="s">
        <v>222</v>
      </c>
      <c r="G62" s="307" t="s">
        <v>223</v>
      </c>
      <c r="H62" s="307" t="s">
        <v>224</v>
      </c>
      <c r="I62" s="307" t="s">
        <v>225</v>
      </c>
      <c r="J62" s="307" t="s">
        <v>226</v>
      </c>
      <c r="K62" s="307" t="s">
        <v>227</v>
      </c>
      <c r="L62" s="307" t="s">
        <v>228</v>
      </c>
      <c r="M62" s="307" t="s">
        <v>229</v>
      </c>
      <c r="N62" s="307" t="s">
        <v>230</v>
      </c>
      <c r="O62" s="307" t="s">
        <v>231</v>
      </c>
      <c r="P62" s="307" t="s">
        <v>232</v>
      </c>
      <c r="Q62" s="307" t="s">
        <v>233</v>
      </c>
      <c r="R62" s="307" t="s">
        <v>234</v>
      </c>
      <c r="S62" s="307" t="s">
        <v>235</v>
      </c>
      <c r="T62" s="307" t="s">
        <v>236</v>
      </c>
      <c r="U62" s="307" t="s">
        <v>237</v>
      </c>
      <c r="V62" s="309" t="s">
        <v>238</v>
      </c>
      <c r="W62" s="310"/>
    </row>
    <row r="63" spans="1:23" ht="15.75">
      <c r="B63" s="311" t="s">
        <v>239</v>
      </c>
      <c r="C63" s="312">
        <v>53.63</v>
      </c>
      <c r="D63" s="313">
        <v>53.7</v>
      </c>
      <c r="E63" s="313">
        <v>52.43</v>
      </c>
      <c r="F63" s="313">
        <v>51.24</v>
      </c>
      <c r="G63" s="313">
        <v>51.1</v>
      </c>
      <c r="H63" s="313">
        <v>48.77</v>
      </c>
      <c r="I63" s="313">
        <v>46.32</v>
      </c>
      <c r="J63" s="313">
        <v>43.67</v>
      </c>
      <c r="K63" s="313">
        <v>39.35</v>
      </c>
      <c r="L63" s="313">
        <v>36.97</v>
      </c>
      <c r="M63" s="313">
        <v>28.13</v>
      </c>
      <c r="N63" s="314">
        <v>19.63</v>
      </c>
      <c r="O63" s="313">
        <v>11.67</v>
      </c>
      <c r="P63" s="313">
        <v>8.64</v>
      </c>
      <c r="Q63" s="313">
        <v>6.12</v>
      </c>
      <c r="R63" s="313">
        <v>2.88</v>
      </c>
      <c r="S63" s="313">
        <v>1.54</v>
      </c>
      <c r="T63" s="313">
        <v>0.98</v>
      </c>
      <c r="U63" s="313">
        <v>0.45</v>
      </c>
      <c r="V63" s="315">
        <v>0.4</v>
      </c>
      <c r="W63" s="310"/>
    </row>
    <row r="64" spans="1:23" ht="15.75">
      <c r="B64" s="316" t="s">
        <v>240</v>
      </c>
      <c r="C64" s="312">
        <v>22.45</v>
      </c>
      <c r="D64" s="318">
        <v>22.41</v>
      </c>
      <c r="E64" s="318">
        <v>22.59</v>
      </c>
      <c r="F64" s="318">
        <v>22.08</v>
      </c>
      <c r="G64" s="318">
        <v>21.17</v>
      </c>
      <c r="H64" s="318">
        <v>22.15</v>
      </c>
      <c r="I64" s="318">
        <v>21.59</v>
      </c>
      <c r="J64" s="318">
        <v>19.96</v>
      </c>
      <c r="K64" s="318">
        <v>20.25</v>
      </c>
      <c r="L64" s="318">
        <v>19.05</v>
      </c>
      <c r="M64" s="318">
        <v>14.95</v>
      </c>
      <c r="N64" s="318">
        <v>10.88</v>
      </c>
      <c r="O64" s="318">
        <v>6.51</v>
      </c>
      <c r="P64" s="318">
        <v>3.97</v>
      </c>
      <c r="Q64" s="318">
        <v>3.32</v>
      </c>
      <c r="R64" s="318">
        <v>1.48</v>
      </c>
      <c r="S64" s="318">
        <v>0.62</v>
      </c>
      <c r="T64" s="318">
        <v>0.42</v>
      </c>
      <c r="U64" s="318">
        <v>0.42</v>
      </c>
      <c r="V64" s="319">
        <v>7.0000000000000007E-2</v>
      </c>
      <c r="W64" s="310"/>
    </row>
    <row r="65" spans="1:23" ht="15.75">
      <c r="B65" s="320" t="s">
        <v>241</v>
      </c>
      <c r="C65" s="321">
        <v>0</v>
      </c>
      <c r="D65" s="322">
        <v>0</v>
      </c>
      <c r="E65" s="323">
        <v>0</v>
      </c>
      <c r="F65" s="318">
        <v>0.72</v>
      </c>
      <c r="G65" s="318">
        <v>0.8</v>
      </c>
      <c r="H65" s="318">
        <v>1.23</v>
      </c>
      <c r="I65" s="318">
        <v>1.1299999999999999</v>
      </c>
      <c r="J65" s="318">
        <v>1.25</v>
      </c>
      <c r="K65" s="318">
        <v>1.4</v>
      </c>
      <c r="L65" s="318">
        <v>1.35</v>
      </c>
      <c r="M65" s="318">
        <v>1.69</v>
      </c>
      <c r="N65" s="318">
        <v>3.24</v>
      </c>
      <c r="O65" s="318">
        <v>4.46</v>
      </c>
      <c r="P65" s="318">
        <v>4.5599999999999996</v>
      </c>
      <c r="Q65" s="318">
        <v>4.17</v>
      </c>
      <c r="R65" s="318">
        <v>4.09</v>
      </c>
      <c r="S65" s="318">
        <v>3.4</v>
      </c>
      <c r="T65" s="318">
        <v>2.9</v>
      </c>
      <c r="U65" s="318">
        <v>2.59</v>
      </c>
      <c r="V65" s="319">
        <v>2.29</v>
      </c>
      <c r="W65" s="310"/>
    </row>
    <row r="66" spans="1:23" ht="15.75">
      <c r="B66" s="324" t="s">
        <v>242</v>
      </c>
      <c r="C66" s="325">
        <v>6.4</v>
      </c>
      <c r="D66" s="326">
        <v>5.85</v>
      </c>
      <c r="E66" s="326">
        <v>6.58</v>
      </c>
      <c r="F66" s="313">
        <v>5.34</v>
      </c>
      <c r="G66" s="313">
        <v>5.63</v>
      </c>
      <c r="H66" s="313">
        <v>4.8</v>
      </c>
      <c r="I66" s="313">
        <v>4.5999999999999996</v>
      </c>
      <c r="J66" s="313">
        <v>4.62</v>
      </c>
      <c r="K66" s="313">
        <v>5.22</v>
      </c>
      <c r="L66" s="313">
        <v>4.63</v>
      </c>
      <c r="M66" s="313">
        <v>3.19</v>
      </c>
      <c r="N66" s="313">
        <v>1.98</v>
      </c>
      <c r="O66" s="313">
        <v>0.99</v>
      </c>
      <c r="P66" s="313">
        <v>0.75</v>
      </c>
      <c r="Q66" s="313">
        <v>0.41</v>
      </c>
      <c r="R66" s="313">
        <v>0.08</v>
      </c>
      <c r="S66" s="313">
        <v>0.03</v>
      </c>
      <c r="T66" s="313">
        <v>0.03</v>
      </c>
      <c r="U66" s="313">
        <v>0</v>
      </c>
      <c r="V66" s="314">
        <v>7.0000000000000007E-2</v>
      </c>
      <c r="W66" s="327"/>
    </row>
    <row r="67" spans="1:23" ht="15.75">
      <c r="B67" s="316" t="s">
        <v>243</v>
      </c>
      <c r="C67" s="328">
        <v>4.67</v>
      </c>
      <c r="D67" s="322">
        <v>4.04</v>
      </c>
      <c r="E67" s="322">
        <v>3.54</v>
      </c>
      <c r="F67" s="329">
        <v>4.3099999999999996</v>
      </c>
      <c r="G67" s="318">
        <v>3.76</v>
      </c>
      <c r="H67" s="318">
        <v>3.92</v>
      </c>
      <c r="I67" s="318">
        <v>3.86</v>
      </c>
      <c r="J67" s="318">
        <v>3.88</v>
      </c>
      <c r="K67" s="318">
        <v>3.02</v>
      </c>
      <c r="L67" s="318">
        <v>2.99</v>
      </c>
      <c r="M67" s="318">
        <v>3.24</v>
      </c>
      <c r="N67" s="318">
        <v>1.87</v>
      </c>
      <c r="O67" s="318">
        <v>1.1200000000000001</v>
      </c>
      <c r="P67" s="318">
        <v>0.92</v>
      </c>
      <c r="Q67" s="318">
        <v>0.63</v>
      </c>
      <c r="R67" s="318">
        <v>0.16</v>
      </c>
      <c r="S67" s="318">
        <v>0.08</v>
      </c>
      <c r="T67" s="318">
        <v>0.08</v>
      </c>
      <c r="U67" s="318">
        <v>0.03</v>
      </c>
      <c r="V67" s="330">
        <v>0</v>
      </c>
      <c r="W67" s="327"/>
    </row>
    <row r="68" spans="1:23" ht="15.75">
      <c r="B68" s="316" t="s">
        <v>244</v>
      </c>
      <c r="C68" s="328">
        <v>0.23</v>
      </c>
      <c r="D68" s="322">
        <v>1.01</v>
      </c>
      <c r="E68" s="322">
        <v>1.83</v>
      </c>
      <c r="F68" s="313">
        <v>2.15</v>
      </c>
      <c r="G68" s="318">
        <v>3.16</v>
      </c>
      <c r="H68" s="318">
        <v>4.32</v>
      </c>
      <c r="I68" s="318">
        <v>5.57</v>
      </c>
      <c r="J68" s="318">
        <v>6.69</v>
      </c>
      <c r="K68" s="318">
        <v>8.3000000000000007</v>
      </c>
      <c r="L68" s="318">
        <v>10.99</v>
      </c>
      <c r="M68" s="318">
        <v>12.21</v>
      </c>
      <c r="N68" s="318">
        <v>9.3000000000000007</v>
      </c>
      <c r="O68" s="318">
        <v>3.71</v>
      </c>
      <c r="P68" s="318">
        <v>4.42</v>
      </c>
      <c r="Q68" s="318">
        <v>4.78</v>
      </c>
      <c r="R68" s="318">
        <v>2</v>
      </c>
      <c r="S68" s="318">
        <v>1.0900000000000001</v>
      </c>
      <c r="T68" s="318">
        <v>0.81</v>
      </c>
      <c r="U68" s="318">
        <v>0.87</v>
      </c>
      <c r="V68" s="330">
        <v>1.08</v>
      </c>
      <c r="W68" s="327"/>
    </row>
    <row r="69" spans="1:23" ht="15.75">
      <c r="B69" s="316" t="s">
        <v>245</v>
      </c>
      <c r="C69" s="328">
        <v>12.62</v>
      </c>
      <c r="D69" s="322">
        <v>12.99</v>
      </c>
      <c r="E69" s="322">
        <v>13.03</v>
      </c>
      <c r="F69" s="313">
        <v>12.92</v>
      </c>
      <c r="G69" s="318">
        <v>12.56</v>
      </c>
      <c r="H69" s="318">
        <v>12.43</v>
      </c>
      <c r="I69" s="318">
        <v>13.030000000000001</v>
      </c>
      <c r="J69" s="318">
        <v>14.41</v>
      </c>
      <c r="K69" s="318">
        <v>15.41</v>
      </c>
      <c r="L69" s="318">
        <v>15.420000000000002</v>
      </c>
      <c r="M69" s="318">
        <v>15.240000000000002</v>
      </c>
      <c r="N69" s="318">
        <v>12.69</v>
      </c>
      <c r="O69" s="318">
        <v>9.64</v>
      </c>
      <c r="P69" s="318">
        <v>9.17</v>
      </c>
      <c r="Q69" s="318">
        <v>9.25</v>
      </c>
      <c r="R69" s="318">
        <v>4.1399999999999997</v>
      </c>
      <c r="S69" s="318">
        <v>3.5700000000000003</v>
      </c>
      <c r="T69" s="318">
        <v>3.8200000000000003</v>
      </c>
      <c r="U69" s="318">
        <v>3.92</v>
      </c>
      <c r="V69" s="330">
        <v>4.0299999999999994</v>
      </c>
      <c r="W69" s="327"/>
    </row>
    <row r="70" spans="1:23" s="338" customFormat="1">
      <c r="A70" s="331"/>
      <c r="B70" s="332" t="s">
        <v>246</v>
      </c>
      <c r="C70" s="333">
        <v>3.85</v>
      </c>
      <c r="D70" s="334">
        <v>3.47</v>
      </c>
      <c r="E70" s="334">
        <v>3.34</v>
      </c>
      <c r="F70" s="335">
        <v>3.83</v>
      </c>
      <c r="G70" s="335">
        <v>3.74</v>
      </c>
      <c r="H70" s="335">
        <v>3.84</v>
      </c>
      <c r="I70" s="335">
        <v>3.73</v>
      </c>
      <c r="J70" s="335">
        <v>4.43</v>
      </c>
      <c r="K70" s="335">
        <v>4.3099999999999996</v>
      </c>
      <c r="L70" s="335">
        <v>4.6100000000000003</v>
      </c>
      <c r="M70" s="335">
        <v>4.1900000000000004</v>
      </c>
      <c r="N70" s="335">
        <v>4.66</v>
      </c>
      <c r="O70" s="335">
        <v>3.74</v>
      </c>
      <c r="P70" s="335">
        <v>3.31</v>
      </c>
      <c r="Q70" s="335">
        <v>3.35</v>
      </c>
      <c r="R70" s="335">
        <v>2.36</v>
      </c>
      <c r="S70" s="335">
        <v>2.5</v>
      </c>
      <c r="T70" s="335">
        <v>2.48</v>
      </c>
      <c r="U70" s="335">
        <v>2.89</v>
      </c>
      <c r="V70" s="336">
        <v>2.82</v>
      </c>
      <c r="W70" s="337"/>
    </row>
    <row r="71" spans="1:23" ht="15.75">
      <c r="B71" s="339" t="s">
        <v>247</v>
      </c>
      <c r="C71" s="321">
        <v>0</v>
      </c>
      <c r="D71" s="340">
        <v>0</v>
      </c>
      <c r="E71" s="322">
        <v>0</v>
      </c>
      <c r="F71" s="341">
        <v>0.08</v>
      </c>
      <c r="G71" s="341">
        <v>0.05</v>
      </c>
      <c r="H71" s="341">
        <v>0.08</v>
      </c>
      <c r="I71" s="341">
        <v>0.13</v>
      </c>
      <c r="J71" s="341">
        <v>0.28999999999999998</v>
      </c>
      <c r="K71" s="341">
        <v>0.46</v>
      </c>
      <c r="L71" s="341">
        <v>0.56999999999999995</v>
      </c>
      <c r="M71" s="341">
        <v>1.1100000000000001</v>
      </c>
      <c r="N71" s="341">
        <v>0.34</v>
      </c>
      <c r="O71" s="341">
        <v>0.37</v>
      </c>
      <c r="P71" s="341">
        <v>0.28000000000000003</v>
      </c>
      <c r="Q71" s="341">
        <v>0.38</v>
      </c>
      <c r="R71" s="341">
        <v>0.03</v>
      </c>
      <c r="S71" s="342">
        <v>0</v>
      </c>
      <c r="T71" s="342">
        <v>0</v>
      </c>
      <c r="U71" s="342">
        <v>0</v>
      </c>
      <c r="V71" s="343">
        <v>0</v>
      </c>
      <c r="W71" s="327"/>
    </row>
    <row r="72" spans="1:23" ht="15.75">
      <c r="B72" s="339" t="s">
        <v>248</v>
      </c>
      <c r="C72" s="344">
        <v>0</v>
      </c>
      <c r="D72" s="345">
        <v>0</v>
      </c>
      <c r="E72" s="346">
        <v>0</v>
      </c>
      <c r="F72" s="347">
        <v>1.17</v>
      </c>
      <c r="G72" s="347">
        <v>1.76</v>
      </c>
      <c r="H72" s="347">
        <v>2.29</v>
      </c>
      <c r="I72" s="347">
        <v>3.78</v>
      </c>
      <c r="J72" s="347">
        <v>5.23</v>
      </c>
      <c r="K72" s="347">
        <v>6.6</v>
      </c>
      <c r="L72" s="347">
        <v>8.0299999999999994</v>
      </c>
      <c r="M72" s="347">
        <v>20.25</v>
      </c>
      <c r="N72" s="347">
        <v>40.07</v>
      </c>
      <c r="O72" s="347">
        <v>61.53</v>
      </c>
      <c r="P72" s="347">
        <v>67.31</v>
      </c>
      <c r="Q72" s="347">
        <v>70.92</v>
      </c>
      <c r="R72" s="347">
        <v>85.13</v>
      </c>
      <c r="S72" s="347">
        <v>89.67</v>
      </c>
      <c r="T72" s="347">
        <v>90.96</v>
      </c>
      <c r="U72" s="347">
        <v>91.71</v>
      </c>
      <c r="V72" s="348">
        <v>92.06</v>
      </c>
      <c r="W72" s="310"/>
    </row>
    <row r="73" spans="1:23" s="349" customFormat="1">
      <c r="B73" s="350" t="s">
        <v>249</v>
      </c>
      <c r="C73" s="351">
        <f t="shared" ref="C73:V73" si="4">SUM(C66:C69,C71)</f>
        <v>23.92</v>
      </c>
      <c r="D73" s="352">
        <f t="shared" si="4"/>
        <v>23.89</v>
      </c>
      <c r="E73" s="352">
        <f t="shared" si="4"/>
        <v>24.98</v>
      </c>
      <c r="F73" s="352">
        <f t="shared" si="4"/>
        <v>24.799999999999997</v>
      </c>
      <c r="G73" s="352">
        <f t="shared" si="4"/>
        <v>25.16</v>
      </c>
      <c r="H73" s="353">
        <f t="shared" si="4"/>
        <v>25.549999999999997</v>
      </c>
      <c r="I73" s="354">
        <f t="shared" si="4"/>
        <v>27.19</v>
      </c>
      <c r="J73" s="353">
        <f t="shared" si="4"/>
        <v>29.89</v>
      </c>
      <c r="K73" s="354">
        <f t="shared" si="4"/>
        <v>32.409999999999997</v>
      </c>
      <c r="L73" s="352">
        <f t="shared" si="4"/>
        <v>34.6</v>
      </c>
      <c r="M73" s="353">
        <f t="shared" si="4"/>
        <v>34.99</v>
      </c>
      <c r="N73" s="354">
        <f t="shared" si="4"/>
        <v>26.18</v>
      </c>
      <c r="O73" s="352">
        <f t="shared" si="4"/>
        <v>15.83</v>
      </c>
      <c r="P73" s="352">
        <f t="shared" si="4"/>
        <v>15.54</v>
      </c>
      <c r="Q73" s="352">
        <f t="shared" si="4"/>
        <v>15.450000000000001</v>
      </c>
      <c r="R73" s="352">
        <f t="shared" si="4"/>
        <v>6.41</v>
      </c>
      <c r="S73" s="353">
        <f t="shared" si="4"/>
        <v>4.7700000000000005</v>
      </c>
      <c r="T73" s="354">
        <f t="shared" si="4"/>
        <v>4.74</v>
      </c>
      <c r="U73" s="353">
        <f t="shared" si="4"/>
        <v>4.82</v>
      </c>
      <c r="V73" s="355">
        <f t="shared" si="4"/>
        <v>5.18</v>
      </c>
      <c r="W73" s="356"/>
    </row>
    <row r="74" spans="1:23" ht="16.5" thickBot="1">
      <c r="B74" s="357" t="s">
        <v>250</v>
      </c>
      <c r="C74" s="358">
        <f t="shared" ref="C74:V74" si="5">SUM(C63:C73)-C70-C73</f>
        <v>100.00000000000001</v>
      </c>
      <c r="D74" s="359">
        <f t="shared" si="5"/>
        <v>100</v>
      </c>
      <c r="E74" s="360">
        <f t="shared" si="5"/>
        <v>99.999999999999986</v>
      </c>
      <c r="F74" s="360">
        <f t="shared" si="5"/>
        <v>100.00999999999999</v>
      </c>
      <c r="G74" s="360">
        <f t="shared" si="5"/>
        <v>99.990000000000023</v>
      </c>
      <c r="H74" s="360">
        <f t="shared" si="5"/>
        <v>99.99</v>
      </c>
      <c r="I74" s="360">
        <f t="shared" si="5"/>
        <v>100.01</v>
      </c>
      <c r="J74" s="360">
        <f t="shared" si="5"/>
        <v>99.999999999999986</v>
      </c>
      <c r="K74" s="360">
        <f t="shared" si="5"/>
        <v>100.00999999999996</v>
      </c>
      <c r="L74" s="360">
        <f t="shared" si="5"/>
        <v>99.999999999999972</v>
      </c>
      <c r="M74" s="360">
        <f t="shared" si="5"/>
        <v>100.00999999999999</v>
      </c>
      <c r="N74" s="360">
        <f t="shared" si="5"/>
        <v>100</v>
      </c>
      <c r="O74" s="360">
        <f t="shared" si="5"/>
        <v>100.00000000000001</v>
      </c>
      <c r="P74" s="360">
        <f t="shared" si="5"/>
        <v>100.02000000000001</v>
      </c>
      <c r="Q74" s="360">
        <f t="shared" si="5"/>
        <v>99.980000000000018</v>
      </c>
      <c r="R74" s="360">
        <f t="shared" si="5"/>
        <v>99.99</v>
      </c>
      <c r="S74" s="360">
        <f t="shared" si="5"/>
        <v>100</v>
      </c>
      <c r="T74" s="359">
        <f t="shared" si="5"/>
        <v>99.999999999999986</v>
      </c>
      <c r="U74" s="360">
        <f t="shared" si="5"/>
        <v>99.989999999999981</v>
      </c>
      <c r="V74" s="361">
        <f t="shared" si="5"/>
        <v>100</v>
      </c>
      <c r="W74" s="310"/>
    </row>
    <row r="82" spans="3:22">
      <c r="C82" s="66"/>
      <c r="D82" s="66"/>
      <c r="E82" s="66"/>
      <c r="F82" s="66"/>
      <c r="G82" s="66"/>
      <c r="H82" s="66"/>
      <c r="I82" s="66"/>
      <c r="J82" s="66"/>
      <c r="K82" s="66"/>
      <c r="L82" s="66"/>
      <c r="M82" s="66"/>
      <c r="N82" s="66"/>
      <c r="O82" s="66"/>
      <c r="P82" s="66"/>
      <c r="Q82" s="66"/>
      <c r="R82" s="66"/>
      <c r="S82" s="66"/>
      <c r="T82" s="66"/>
      <c r="U82" s="66"/>
      <c r="V82" s="66"/>
    </row>
    <row r="83" spans="3:22">
      <c r="C83" s="66"/>
      <c r="D83" s="66"/>
      <c r="E83" s="66"/>
      <c r="F83" s="66"/>
      <c r="G83" s="66"/>
      <c r="H83" s="66"/>
      <c r="I83" s="66"/>
      <c r="J83" s="66"/>
      <c r="K83" s="66"/>
      <c r="L83" s="66"/>
      <c r="M83" s="66"/>
      <c r="N83" s="66"/>
      <c r="O83" s="66"/>
      <c r="P83" s="66"/>
      <c r="Q83" s="66"/>
      <c r="R83" s="66"/>
      <c r="S83" s="66"/>
      <c r="T83" s="66"/>
      <c r="U83" s="66"/>
      <c r="V83" s="66"/>
    </row>
    <row r="84" spans="3:22">
      <c r="C84" s="73"/>
      <c r="D84" s="73"/>
      <c r="E84" s="73"/>
      <c r="F84" s="73"/>
      <c r="G84" s="73"/>
      <c r="H84" s="73"/>
      <c r="I84" s="73"/>
      <c r="J84" s="73"/>
      <c r="K84" s="73"/>
      <c r="L84" s="73"/>
      <c r="M84" s="73"/>
      <c r="N84" s="73"/>
      <c r="O84" s="73"/>
      <c r="P84" s="73"/>
      <c r="Q84" s="73"/>
      <c r="R84" s="73"/>
      <c r="S84" s="73"/>
      <c r="T84" s="73"/>
      <c r="U84" s="73"/>
      <c r="V84" s="73"/>
    </row>
  </sheetData>
  <mergeCells count="3">
    <mergeCell ref="A1:K1"/>
    <mergeCell ref="B24:F24"/>
    <mergeCell ref="I24:M24"/>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7"/>
  <sheetViews>
    <sheetView zoomScaleNormal="100" workbookViewId="0">
      <selection activeCell="B3" sqref="B3"/>
    </sheetView>
  </sheetViews>
  <sheetFormatPr baseColWidth="10" defaultRowHeight="15"/>
  <cols>
    <col min="1" max="1" width="11.42578125" style="25"/>
    <col min="2" max="2" width="38.42578125" style="25" customWidth="1"/>
    <col min="3" max="12" width="6.85546875" style="27" customWidth="1"/>
    <col min="13" max="16" width="8.5703125" style="25" customWidth="1"/>
    <col min="17" max="29" width="11.7109375" style="25" bestFit="1" customWidth="1"/>
    <col min="30" max="16384" width="11.42578125" style="25"/>
  </cols>
  <sheetData>
    <row r="1" spans="1:29" ht="15.75">
      <c r="A1" s="369" t="s">
        <v>282</v>
      </c>
      <c r="B1" s="536"/>
      <c r="L1" s="537"/>
      <c r="M1" s="537"/>
      <c r="N1" s="537"/>
      <c r="O1" s="537"/>
      <c r="P1" s="537"/>
    </row>
    <row r="2" spans="1:29" ht="15.75">
      <c r="A2" s="263"/>
      <c r="B2" s="370"/>
    </row>
    <row r="3" spans="1:29" s="55" customFormat="1" ht="13.5" thickBot="1">
      <c r="C3" s="371"/>
      <c r="D3" s="371"/>
      <c r="E3" s="371"/>
      <c r="F3" s="371"/>
      <c r="G3" s="371"/>
      <c r="H3" s="371"/>
      <c r="I3" s="371"/>
      <c r="J3" s="371"/>
      <c r="K3" s="371"/>
      <c r="L3" s="371"/>
    </row>
    <row r="4" spans="1:29" s="55" customFormat="1" ht="15.75" thickBot="1">
      <c r="B4" s="3"/>
      <c r="C4" s="111">
        <v>2003</v>
      </c>
      <c r="D4" s="372">
        <v>2004</v>
      </c>
      <c r="E4" s="372">
        <v>2005</v>
      </c>
      <c r="F4" s="372">
        <v>2006</v>
      </c>
      <c r="G4" s="372">
        <v>2007</v>
      </c>
      <c r="H4" s="372">
        <v>2008</v>
      </c>
      <c r="I4" s="372">
        <v>2009</v>
      </c>
      <c r="J4" s="372">
        <v>2010</v>
      </c>
      <c r="K4" s="372">
        <v>2011</v>
      </c>
      <c r="L4" s="372">
        <v>2012</v>
      </c>
      <c r="M4" s="372">
        <v>2013</v>
      </c>
      <c r="N4" s="372">
        <v>2014</v>
      </c>
      <c r="O4" s="372">
        <v>2015</v>
      </c>
      <c r="P4" s="372">
        <v>2016</v>
      </c>
    </row>
    <row r="5" spans="1:29" s="55" customFormat="1">
      <c r="B5" s="373" t="s">
        <v>255</v>
      </c>
      <c r="C5" s="374">
        <v>7.2852973375000003</v>
      </c>
      <c r="D5" s="374">
        <v>7.3596243837499999</v>
      </c>
      <c r="E5" s="374">
        <v>7.4559609442500001</v>
      </c>
      <c r="F5" s="374">
        <v>7.5047491334999998</v>
      </c>
      <c r="G5" s="374">
        <v>7.6829651779999999</v>
      </c>
      <c r="H5" s="374">
        <v>7.8147348650000001</v>
      </c>
      <c r="I5" s="374">
        <v>7.9541529385</v>
      </c>
      <c r="J5" s="374">
        <v>8.1582316922500002</v>
      </c>
      <c r="K5" s="374">
        <v>8.4025926167500007</v>
      </c>
      <c r="L5" s="374">
        <v>8.7503125255</v>
      </c>
      <c r="M5" s="374">
        <v>8.8219438650000015</v>
      </c>
      <c r="N5" s="374">
        <v>8.9732014929999995</v>
      </c>
      <c r="O5" s="374">
        <v>9.1190358462500001</v>
      </c>
      <c r="P5" s="375">
        <v>9.2488680585000012</v>
      </c>
      <c r="Q5" s="376"/>
      <c r="R5" s="376"/>
      <c r="S5" s="376"/>
      <c r="T5" s="376"/>
      <c r="U5" s="376"/>
      <c r="V5" s="376"/>
      <c r="W5" s="376"/>
      <c r="X5" s="376"/>
      <c r="Y5" s="376"/>
      <c r="Z5" s="376"/>
      <c r="AA5" s="376"/>
      <c r="AB5" s="376"/>
      <c r="AC5" s="376"/>
    </row>
    <row r="6" spans="1:29" s="55" customFormat="1">
      <c r="B6" s="377" t="s">
        <v>256</v>
      </c>
      <c r="C6" s="374">
        <v>7.6659591197500001</v>
      </c>
      <c r="D6" s="374">
        <v>7.7598145712500006</v>
      </c>
      <c r="E6" s="374">
        <v>7.8466372209999999</v>
      </c>
      <c r="F6" s="374">
        <v>7.9107686232500001</v>
      </c>
      <c r="G6" s="374">
        <v>8.0548071565000008</v>
      </c>
      <c r="H6" s="374">
        <v>8.1648931904999991</v>
      </c>
      <c r="I6" s="374">
        <v>8.3915040745000002</v>
      </c>
      <c r="J6" s="374">
        <v>8.6305457385000004</v>
      </c>
      <c r="K6" s="374">
        <v>8.89327407575</v>
      </c>
      <c r="L6" s="374">
        <v>9.3042316387500001</v>
      </c>
      <c r="M6" s="374">
        <v>9.4450700297499992</v>
      </c>
      <c r="N6" s="374">
        <v>9.6226700467500006</v>
      </c>
      <c r="O6" s="374">
        <v>9.7889236490000009</v>
      </c>
      <c r="P6" s="375">
        <v>9.9176744489999997</v>
      </c>
      <c r="Q6" s="376"/>
      <c r="R6" s="376"/>
      <c r="S6" s="376"/>
      <c r="T6" s="376"/>
      <c r="U6" s="376"/>
      <c r="V6" s="376"/>
      <c r="W6" s="376"/>
      <c r="X6" s="376"/>
      <c r="Y6" s="376"/>
      <c r="Z6" s="376"/>
      <c r="AA6" s="376"/>
      <c r="AB6" s="376"/>
      <c r="AC6" s="376"/>
    </row>
    <row r="7" spans="1:29" s="55" customFormat="1" ht="15.75" thickBot="1">
      <c r="B7" s="378" t="s">
        <v>257</v>
      </c>
      <c r="C7" s="379">
        <v>10.785515137037578</v>
      </c>
      <c r="D7" s="380">
        <v>10.691335374113535</v>
      </c>
      <c r="E7" s="380">
        <v>10.649231479827527</v>
      </c>
      <c r="F7" s="380">
        <v>10.577717811978424</v>
      </c>
      <c r="G7" s="380">
        <v>10.545829109546361</v>
      </c>
      <c r="H7" s="380">
        <v>10.482164440882705</v>
      </c>
      <c r="I7" s="380">
        <v>10.551911896088356</v>
      </c>
      <c r="J7" s="380">
        <v>10.516216002446228</v>
      </c>
      <c r="K7" s="380">
        <v>10.766115123025827</v>
      </c>
      <c r="L7" s="380">
        <v>11.025588770794137</v>
      </c>
      <c r="M7" s="380">
        <v>11.188651832163195</v>
      </c>
      <c r="N7" s="380">
        <v>11.357833785352305</v>
      </c>
      <c r="O7" s="380">
        <v>11.6097</v>
      </c>
      <c r="P7" s="380"/>
    </row>
    <row r="8" spans="1:29">
      <c r="Q8" s="301"/>
      <c r="R8" s="301"/>
      <c r="S8" s="301"/>
      <c r="T8" s="301"/>
      <c r="U8" s="301"/>
      <c r="V8" s="301"/>
      <c r="W8" s="301"/>
      <c r="X8" s="301"/>
      <c r="Y8" s="301"/>
      <c r="Z8" s="301"/>
      <c r="AA8" s="301"/>
      <c r="AB8" s="301"/>
      <c r="AC8" s="301"/>
    </row>
    <row r="9" spans="1:29">
      <c r="B9" s="97"/>
      <c r="Q9" s="301"/>
      <c r="R9" s="301"/>
      <c r="S9" s="301"/>
      <c r="T9" s="301"/>
      <c r="U9" s="301"/>
      <c r="V9" s="301"/>
      <c r="W9" s="301"/>
      <c r="X9" s="301"/>
      <c r="Y9" s="301"/>
      <c r="Z9" s="301"/>
      <c r="AA9" s="301"/>
      <c r="AB9" s="301"/>
      <c r="AC9" s="301"/>
    </row>
    <row r="10" spans="1:29">
      <c r="B10" s="98"/>
    </row>
    <row r="15" spans="1:29">
      <c r="Q15" s="381"/>
      <c r="R15" s="381"/>
      <c r="S15" s="381"/>
      <c r="T15" s="381"/>
      <c r="U15" s="381"/>
      <c r="V15" s="381"/>
      <c r="W15" s="381"/>
      <c r="X15" s="381"/>
      <c r="Y15" s="381"/>
      <c r="Z15" s="381"/>
      <c r="AA15" s="381"/>
      <c r="AB15" s="381"/>
      <c r="AC15" s="301"/>
    </row>
    <row r="16" spans="1:29">
      <c r="Q16" s="381"/>
      <c r="R16" s="381"/>
      <c r="S16" s="381"/>
      <c r="T16" s="381"/>
      <c r="U16" s="381"/>
      <c r="V16" s="381"/>
      <c r="W16" s="381"/>
      <c r="X16" s="381"/>
      <c r="Y16" s="381"/>
      <c r="Z16" s="381"/>
      <c r="AA16" s="381"/>
      <c r="AB16" s="381"/>
      <c r="AC16" s="301"/>
    </row>
    <row r="30" spans="1:12">
      <c r="C30" s="25"/>
      <c r="D30" s="25"/>
      <c r="E30" s="25"/>
      <c r="F30" s="25"/>
      <c r="G30" s="25"/>
      <c r="H30" s="25"/>
      <c r="I30" s="25"/>
      <c r="J30" s="25"/>
      <c r="K30" s="25"/>
      <c r="L30" s="25"/>
    </row>
    <row r="31" spans="1:12">
      <c r="C31" s="25"/>
      <c r="D31" s="25"/>
      <c r="E31" s="25"/>
      <c r="F31" s="25"/>
      <c r="G31" s="25"/>
      <c r="H31" s="25"/>
      <c r="I31" s="25"/>
      <c r="J31" s="25"/>
      <c r="K31" s="25"/>
      <c r="L31" s="25"/>
    </row>
    <row r="32" spans="1:12">
      <c r="A32" s="22"/>
      <c r="C32" s="25"/>
      <c r="D32" s="25"/>
      <c r="E32" s="25"/>
      <c r="F32" s="25"/>
      <c r="G32" s="25"/>
      <c r="H32" s="25"/>
      <c r="I32" s="25"/>
      <c r="J32" s="25"/>
      <c r="K32" s="25"/>
      <c r="L32" s="25"/>
    </row>
    <row r="33" spans="1:42">
      <c r="A33" s="382"/>
      <c r="C33" s="25"/>
      <c r="D33" s="25"/>
      <c r="E33" s="25"/>
      <c r="F33" s="25"/>
      <c r="G33" s="25"/>
      <c r="H33" s="25"/>
      <c r="I33" s="25"/>
      <c r="J33" s="25"/>
      <c r="K33" s="25"/>
      <c r="L33" s="25"/>
      <c r="P33" s="22"/>
      <c r="Q33" s="22"/>
    </row>
    <row r="34" spans="1:42">
      <c r="A34" s="383"/>
      <c r="B34" s="200"/>
      <c r="C34" s="384"/>
      <c r="D34" s="384"/>
      <c r="E34" s="384"/>
      <c r="F34" s="384"/>
      <c r="G34" s="385"/>
      <c r="H34" s="385"/>
      <c r="I34" s="385"/>
      <c r="J34" s="385"/>
      <c r="K34" s="384"/>
      <c r="L34" s="384"/>
      <c r="M34" s="384"/>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row>
    <row r="35" spans="1:42">
      <c r="A35" s="383"/>
      <c r="B35" s="200"/>
      <c r="C35" s="384"/>
      <c r="D35" s="384"/>
      <c r="E35" s="384"/>
      <c r="F35" s="384"/>
      <c r="G35" s="385"/>
      <c r="H35" s="385"/>
      <c r="I35" s="385"/>
      <c r="J35" s="385"/>
      <c r="K35" s="384"/>
      <c r="L35" s="384"/>
      <c r="M35" s="384"/>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row>
    <row r="36" spans="1:42">
      <c r="A36" s="22"/>
      <c r="B36" s="201"/>
      <c r="C36" s="386"/>
      <c r="D36" s="386"/>
      <c r="E36" s="386"/>
      <c r="F36" s="386"/>
      <c r="G36" s="386"/>
      <c r="H36" s="386"/>
      <c r="I36" s="386"/>
      <c r="J36" s="386"/>
      <c r="K36" s="386"/>
      <c r="L36" s="386"/>
      <c r="M36" s="22"/>
    </row>
    <row r="37" spans="1:42" ht="15.75">
      <c r="B37" s="387"/>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9"/>
  <sheetViews>
    <sheetView workbookViewId="0">
      <selection activeCell="L39" sqref="L39"/>
    </sheetView>
  </sheetViews>
  <sheetFormatPr baseColWidth="10" defaultRowHeight="15"/>
  <cols>
    <col min="1" max="1" width="11.42578125" style="25"/>
    <col min="2" max="2" width="25.7109375" style="24" customWidth="1"/>
    <col min="3" max="10" width="12" style="25" bestFit="1" customWidth="1"/>
    <col min="11" max="16384" width="11.42578125" style="25"/>
  </cols>
  <sheetData>
    <row r="1" spans="1:28" s="3" customFormat="1">
      <c r="A1" s="1" t="s">
        <v>272</v>
      </c>
      <c r="B1" s="2"/>
    </row>
    <row r="2" spans="1:28" s="3" customFormat="1">
      <c r="B2" s="2"/>
      <c r="C2" s="4"/>
      <c r="D2" s="4"/>
      <c r="E2" s="4"/>
      <c r="F2" s="4"/>
      <c r="G2" s="4"/>
      <c r="H2" s="4"/>
      <c r="I2" s="4"/>
      <c r="J2" s="4"/>
      <c r="K2" s="4"/>
      <c r="L2" s="4"/>
    </row>
    <row r="3" spans="1:28" s="3" customFormat="1" ht="15.75" thickBot="1">
      <c r="B3" s="2"/>
      <c r="C3" s="5"/>
      <c r="D3" s="5"/>
      <c r="E3" s="5"/>
      <c r="F3" s="5"/>
      <c r="G3" s="5"/>
      <c r="H3" s="5"/>
      <c r="I3" s="5"/>
      <c r="J3" s="5"/>
      <c r="K3" s="5"/>
      <c r="L3" s="5"/>
      <c r="M3" s="5"/>
    </row>
    <row r="4" spans="1:28" s="6" customFormat="1" thickBot="1">
      <c r="B4" s="7"/>
      <c r="C4" s="8">
        <v>2004</v>
      </c>
      <c r="D4" s="8">
        <v>2005</v>
      </c>
      <c r="E4" s="8">
        <v>2006</v>
      </c>
      <c r="F4" s="8">
        <v>2007</v>
      </c>
      <c r="G4" s="8">
        <v>2008</v>
      </c>
      <c r="H4" s="8">
        <v>2009</v>
      </c>
      <c r="I4" s="8">
        <v>2010</v>
      </c>
      <c r="J4" s="8">
        <v>2011</v>
      </c>
      <c r="K4" s="8">
        <v>2012</v>
      </c>
      <c r="L4" s="9">
        <v>2013</v>
      </c>
      <c r="M4" s="8">
        <v>2014</v>
      </c>
      <c r="N4" s="9">
        <v>2015</v>
      </c>
      <c r="O4" s="10">
        <v>2016</v>
      </c>
    </row>
    <row r="5" spans="1:28" s="11" customFormat="1">
      <c r="B5" s="12" t="s">
        <v>0</v>
      </c>
      <c r="C5" s="46">
        <v>0.79500000000000004</v>
      </c>
      <c r="D5" s="13">
        <v>0.79300000000000004</v>
      </c>
      <c r="E5" s="13">
        <v>0.79200000000000004</v>
      </c>
      <c r="F5" s="13">
        <v>0.78300000000000003</v>
      </c>
      <c r="G5" s="13">
        <v>0.77200000000000002</v>
      </c>
      <c r="H5" s="13">
        <v>0.76</v>
      </c>
      <c r="I5" s="13">
        <v>0.76300000000000001</v>
      </c>
      <c r="J5" s="13">
        <v>0.75800000000000001</v>
      </c>
      <c r="K5" s="13">
        <v>0.754</v>
      </c>
      <c r="L5" s="14">
        <v>0.76100000000000001</v>
      </c>
      <c r="M5" s="13">
        <v>0.76</v>
      </c>
      <c r="N5" s="14">
        <v>0.75981944007346536</v>
      </c>
      <c r="O5" s="47">
        <v>0.76747272476282269</v>
      </c>
      <c r="P5" s="44"/>
      <c r="Q5" s="44">
        <f>O5-C5</f>
        <v>-2.7527275237177351E-2</v>
      </c>
      <c r="R5" s="15"/>
      <c r="S5" s="15"/>
      <c r="T5" s="15"/>
      <c r="U5" s="15"/>
      <c r="V5" s="15"/>
      <c r="W5" s="15"/>
      <c r="X5" s="15"/>
      <c r="Y5" s="15"/>
      <c r="Z5" s="15"/>
      <c r="AA5" s="15"/>
      <c r="AB5" s="15"/>
    </row>
    <row r="6" spans="1:28" s="11" customFormat="1">
      <c r="B6" s="16" t="s">
        <v>1</v>
      </c>
      <c r="C6" s="48">
        <v>7.0999999999999994E-2</v>
      </c>
      <c r="D6" s="17">
        <v>7.2999999999999995E-2</v>
      </c>
      <c r="E6" s="17">
        <v>9.9000000000000005E-2</v>
      </c>
      <c r="F6" s="17">
        <v>0.10100000000000001</v>
      </c>
      <c r="G6" s="17">
        <v>0.107</v>
      </c>
      <c r="H6" s="17">
        <v>9.9000000000000005E-2</v>
      </c>
      <c r="I6" s="17">
        <v>9.4E-2</v>
      </c>
      <c r="J6" s="17">
        <v>0.11</v>
      </c>
      <c r="K6" s="17">
        <v>0.111</v>
      </c>
      <c r="L6" s="18">
        <v>0.11799999999999999</v>
      </c>
      <c r="M6" s="17">
        <v>0.11799999999999999</v>
      </c>
      <c r="N6" s="18">
        <v>0.11692833802673816</v>
      </c>
      <c r="O6" s="49">
        <v>0.11689829556048652</v>
      </c>
      <c r="P6" s="44"/>
      <c r="Q6" s="44">
        <f t="shared" ref="Q6:Q10" si="0">O6-C6</f>
        <v>4.5898295560486524E-2</v>
      </c>
      <c r="R6" s="15"/>
      <c r="S6" s="15"/>
      <c r="T6" s="15"/>
      <c r="U6" s="15"/>
      <c r="V6" s="15"/>
      <c r="W6" s="15"/>
      <c r="X6" s="15"/>
      <c r="Y6" s="15"/>
      <c r="Z6" s="15"/>
      <c r="AA6" s="15"/>
      <c r="AB6" s="15"/>
    </row>
    <row r="7" spans="1:28" s="11" customFormat="1">
      <c r="B7" s="16" t="s">
        <v>2</v>
      </c>
      <c r="C7" s="48">
        <v>2.1000000000000001E-2</v>
      </c>
      <c r="D7" s="17">
        <v>1.7999999999999999E-2</v>
      </c>
      <c r="E7" s="17">
        <v>2.3E-2</v>
      </c>
      <c r="F7" s="17">
        <v>2.3E-2</v>
      </c>
      <c r="G7" s="17">
        <v>2.3E-2</v>
      </c>
      <c r="H7" s="17">
        <v>2.1999999999999999E-2</v>
      </c>
      <c r="I7" s="17">
        <v>2.4E-2</v>
      </c>
      <c r="J7" s="17">
        <v>2.5000000000000001E-2</v>
      </c>
      <c r="K7" s="17">
        <v>2.5000000000000001E-2</v>
      </c>
      <c r="L7" s="18">
        <v>2.5000000000000001E-2</v>
      </c>
      <c r="M7" s="17">
        <v>2.4E-2</v>
      </c>
      <c r="N7" s="18">
        <v>2.3971178521826522E-2</v>
      </c>
      <c r="O7" s="49">
        <v>2.3373177525517222E-2</v>
      </c>
      <c r="P7" s="44"/>
      <c r="Q7" s="44">
        <f t="shared" si="0"/>
        <v>2.3731775255172206E-3</v>
      </c>
      <c r="R7" s="15"/>
      <c r="S7" s="15"/>
      <c r="T7" s="15"/>
      <c r="U7" s="15"/>
      <c r="V7" s="15"/>
      <c r="W7" s="15"/>
      <c r="X7" s="15"/>
      <c r="Y7" s="15"/>
      <c r="Z7" s="15"/>
      <c r="AA7" s="15"/>
      <c r="AB7" s="15"/>
    </row>
    <row r="8" spans="1:28" s="11" customFormat="1" ht="29.25">
      <c r="B8" s="16" t="s">
        <v>3</v>
      </c>
      <c r="C8" s="48">
        <v>8.7999999999999995E-2</v>
      </c>
      <c r="D8" s="17">
        <v>8.2000000000000003E-2</v>
      </c>
      <c r="E8" s="17">
        <v>5.7000000000000002E-2</v>
      </c>
      <c r="F8" s="17">
        <v>5.0999999999999997E-2</v>
      </c>
      <c r="G8" s="17">
        <v>5.3999999999999999E-2</v>
      </c>
      <c r="H8" s="17">
        <v>5.1999999999999998E-2</v>
      </c>
      <c r="I8" s="17">
        <v>4.8000000000000001E-2</v>
      </c>
      <c r="J8" s="17">
        <v>4.7E-2</v>
      </c>
      <c r="K8" s="17">
        <v>5.1999999999999998E-2</v>
      </c>
      <c r="L8" s="18">
        <v>5.6000000000000001E-2</v>
      </c>
      <c r="M8" s="17">
        <v>5.8999999999999997E-2</v>
      </c>
      <c r="N8" s="18">
        <v>6.2569288395795689E-2</v>
      </c>
      <c r="O8" s="49">
        <v>6.2959119882991924E-2</v>
      </c>
      <c r="P8" s="44"/>
      <c r="Q8" s="44">
        <f t="shared" si="0"/>
        <v>-2.5040880117008071E-2</v>
      </c>
      <c r="R8" s="15"/>
      <c r="S8" s="15"/>
      <c r="T8" s="15"/>
      <c r="U8" s="15"/>
      <c r="V8" s="15"/>
      <c r="W8" s="15"/>
      <c r="X8" s="15"/>
      <c r="Y8" s="15"/>
      <c r="Z8" s="15"/>
      <c r="AA8" s="15"/>
      <c r="AB8" s="15"/>
    </row>
    <row r="9" spans="1:28" s="11" customFormat="1">
      <c r="B9" s="16" t="s">
        <v>4</v>
      </c>
      <c r="C9" s="48">
        <v>1.4E-2</v>
      </c>
      <c r="D9" s="17">
        <v>1.4999999999999999E-2</v>
      </c>
      <c r="E9" s="17">
        <v>1.6E-2</v>
      </c>
      <c r="F9" s="17">
        <v>2.3E-2</v>
      </c>
      <c r="G9" s="17">
        <v>1.2E-2</v>
      </c>
      <c r="H9" s="17">
        <v>1.9E-2</v>
      </c>
      <c r="I9" s="17">
        <v>1.4E-2</v>
      </c>
      <c r="J9" s="17">
        <v>0.01</v>
      </c>
      <c r="K9" s="17">
        <v>1.4E-2</v>
      </c>
      <c r="L9" s="18">
        <v>1.2999999999999999E-2</v>
      </c>
      <c r="M9" s="17">
        <v>1.2999999999999999E-2</v>
      </c>
      <c r="N9" s="18">
        <v>1.2959215377077454E-2</v>
      </c>
      <c r="O9" s="49">
        <v>9.7844574471711316E-3</v>
      </c>
      <c r="P9" s="44"/>
      <c r="Q9" s="44">
        <f t="shared" si="0"/>
        <v>-4.2155425528288687E-3</v>
      </c>
      <c r="R9" s="15"/>
      <c r="S9" s="15"/>
      <c r="T9" s="15"/>
      <c r="U9" s="15"/>
      <c r="V9" s="15"/>
      <c r="W9" s="15"/>
      <c r="X9" s="15"/>
      <c r="Y9" s="15"/>
      <c r="Z9" s="15"/>
      <c r="AA9" s="15"/>
      <c r="AB9" s="15"/>
    </row>
    <row r="10" spans="1:28" s="11" customFormat="1" ht="15.75" thickBot="1">
      <c r="B10" s="19" t="s">
        <v>5</v>
      </c>
      <c r="C10" s="50">
        <v>1.0999999999999999E-2</v>
      </c>
      <c r="D10" s="20">
        <v>1.9E-2</v>
      </c>
      <c r="E10" s="20">
        <v>1.4E-2</v>
      </c>
      <c r="F10" s="20">
        <v>1.9E-2</v>
      </c>
      <c r="G10" s="20">
        <v>3.2000000000000001E-2</v>
      </c>
      <c r="H10" s="20">
        <v>4.9000000000000002E-2</v>
      </c>
      <c r="I10" s="20">
        <v>5.8000000000000003E-2</v>
      </c>
      <c r="J10" s="20">
        <v>5.1999999999999998E-2</v>
      </c>
      <c r="K10" s="20">
        <v>4.2999999999999997E-2</v>
      </c>
      <c r="L10" s="21">
        <v>2.7E-2</v>
      </c>
      <c r="M10" s="20">
        <v>2.5999999999999999E-2</v>
      </c>
      <c r="N10" s="21">
        <v>2.3752539605096712E-2</v>
      </c>
      <c r="O10" s="51">
        <v>1.9512224821010345E-2</v>
      </c>
      <c r="P10" s="44"/>
      <c r="Q10" s="44">
        <f t="shared" si="0"/>
        <v>8.5122248210103453E-3</v>
      </c>
      <c r="R10" s="15"/>
      <c r="S10" s="15"/>
      <c r="T10" s="15"/>
      <c r="U10" s="15"/>
      <c r="V10" s="15"/>
      <c r="W10" s="15"/>
      <c r="X10" s="15"/>
      <c r="Y10" s="15"/>
      <c r="Z10" s="15"/>
      <c r="AA10" s="15"/>
      <c r="AB10" s="15"/>
    </row>
    <row r="11" spans="1:28" s="22" customFormat="1">
      <c r="B11" s="23"/>
      <c r="C11" s="23"/>
      <c r="D11" s="23"/>
      <c r="E11" s="23"/>
      <c r="F11" s="23"/>
      <c r="G11" s="23"/>
      <c r="H11" s="23"/>
      <c r="I11" s="23"/>
      <c r="J11" s="23"/>
    </row>
    <row r="12" spans="1:28" s="22" customFormat="1">
      <c r="B12" s="24"/>
      <c r="C12" s="25"/>
      <c r="D12" s="25"/>
      <c r="E12" s="25"/>
      <c r="F12" s="25"/>
      <c r="G12" s="25"/>
      <c r="H12" s="25"/>
      <c r="I12" s="25"/>
      <c r="J12" s="25"/>
    </row>
    <row r="13" spans="1:28" s="22" customFormat="1">
      <c r="B13" s="24"/>
      <c r="C13" s="25"/>
      <c r="D13" s="25"/>
      <c r="E13" s="25"/>
      <c r="F13" s="25"/>
      <c r="G13" s="25"/>
      <c r="H13" s="25"/>
      <c r="I13" s="25"/>
      <c r="J13" s="25"/>
    </row>
    <row r="14" spans="1:28" s="22" customFormat="1">
      <c r="B14" s="24"/>
      <c r="C14" s="25"/>
      <c r="D14" s="25"/>
      <c r="E14" s="25"/>
      <c r="F14" s="25"/>
      <c r="G14" s="25"/>
      <c r="H14" s="25"/>
      <c r="I14" s="25"/>
      <c r="J14" s="25"/>
    </row>
    <row r="16" spans="1:28">
      <c r="B16" s="25"/>
    </row>
    <row r="17" spans="2:2">
      <c r="B17" s="25"/>
    </row>
    <row r="18" spans="2:2">
      <c r="B18" s="25"/>
    </row>
    <row r="19" spans="2:2">
      <c r="B19" s="25"/>
    </row>
    <row r="20" spans="2:2">
      <c r="B20" s="25"/>
    </row>
    <row r="48" spans="2:10">
      <c r="B48" s="26"/>
      <c r="C48" s="27"/>
      <c r="D48" s="26"/>
      <c r="E48" s="27"/>
      <c r="F48" s="26"/>
      <c r="G48" s="27"/>
      <c r="H48" s="26"/>
      <c r="I48" s="27"/>
      <c r="J48" s="26"/>
    </row>
    <row r="49" spans="2:11">
      <c r="B49" s="28"/>
      <c r="C49" s="28"/>
      <c r="D49" s="28"/>
      <c r="E49" s="28"/>
      <c r="F49" s="28"/>
      <c r="G49" s="28"/>
      <c r="H49" s="28"/>
      <c r="I49" s="28"/>
      <c r="J49" s="28"/>
      <c r="K49" s="24"/>
    </row>
    <row r="50" spans="2:11">
      <c r="B50" s="28"/>
      <c r="C50" s="28"/>
      <c r="D50" s="28"/>
      <c r="E50" s="28"/>
      <c r="F50" s="28"/>
      <c r="G50" s="28"/>
      <c r="H50" s="28"/>
      <c r="I50" s="28"/>
      <c r="J50" s="28"/>
    </row>
    <row r="51" spans="2:11">
      <c r="B51" s="28"/>
      <c r="C51" s="28"/>
      <c r="D51" s="28"/>
      <c r="E51" s="28"/>
      <c r="F51" s="28"/>
      <c r="G51" s="28"/>
      <c r="H51" s="28"/>
      <c r="I51" s="28"/>
      <c r="J51" s="28"/>
    </row>
    <row r="52" spans="2:11">
      <c r="B52" s="28"/>
      <c r="C52" s="28"/>
      <c r="D52" s="28"/>
      <c r="E52" s="28"/>
      <c r="F52" s="28"/>
      <c r="G52" s="28"/>
      <c r="H52" s="28"/>
      <c r="I52" s="28"/>
      <c r="J52" s="28"/>
    </row>
    <row r="53" spans="2:11">
      <c r="B53" s="28"/>
      <c r="C53" s="28"/>
      <c r="D53" s="28"/>
      <c r="E53" s="28"/>
      <c r="F53" s="28"/>
      <c r="G53" s="28"/>
      <c r="H53" s="28"/>
      <c r="I53" s="28"/>
      <c r="J53" s="28"/>
    </row>
    <row r="54" spans="2:11">
      <c r="B54" s="28"/>
      <c r="C54" s="28"/>
      <c r="D54" s="28"/>
      <c r="E54" s="28"/>
      <c r="F54" s="28"/>
      <c r="G54" s="28"/>
      <c r="H54" s="28"/>
      <c r="I54" s="28"/>
      <c r="J54" s="28"/>
    </row>
    <row r="55" spans="2:11">
      <c r="B55" s="28"/>
      <c r="C55" s="28"/>
      <c r="D55" s="28"/>
      <c r="E55" s="28"/>
      <c r="F55" s="28"/>
      <c r="G55" s="28"/>
      <c r="H55" s="28"/>
      <c r="I55" s="28"/>
      <c r="J55" s="28"/>
    </row>
    <row r="56" spans="2:11">
      <c r="B56" s="28"/>
      <c r="C56" s="28"/>
      <c r="D56" s="28"/>
      <c r="E56" s="28"/>
      <c r="F56" s="28"/>
      <c r="G56" s="28"/>
      <c r="H56" s="28"/>
      <c r="I56" s="28"/>
      <c r="J56" s="28"/>
    </row>
    <row r="57" spans="2:11">
      <c r="B57" s="28"/>
      <c r="C57" s="28"/>
      <c r="D57" s="28"/>
      <c r="E57" s="28"/>
      <c r="F57" s="28"/>
      <c r="G57" s="28"/>
      <c r="H57" s="28"/>
      <c r="I57" s="28"/>
      <c r="J57" s="28"/>
    </row>
    <row r="58" spans="2:11">
      <c r="B58" s="28"/>
      <c r="C58" s="28"/>
      <c r="D58" s="28"/>
      <c r="E58" s="28"/>
      <c r="F58" s="28"/>
      <c r="G58" s="28"/>
      <c r="H58" s="28"/>
      <c r="I58" s="28"/>
      <c r="J58" s="28"/>
    </row>
    <row r="59" spans="2:11">
      <c r="B59" s="28"/>
      <c r="C59" s="28"/>
      <c r="D59" s="28"/>
      <c r="E59" s="28"/>
      <c r="F59" s="28"/>
      <c r="G59" s="28"/>
      <c r="H59" s="28"/>
      <c r="I59" s="28"/>
      <c r="J59" s="28"/>
    </row>
    <row r="60" spans="2:11">
      <c r="B60" s="28"/>
      <c r="C60" s="28"/>
      <c r="D60" s="28"/>
      <c r="E60" s="28"/>
      <c r="F60" s="28"/>
      <c r="G60" s="28"/>
      <c r="H60" s="28"/>
      <c r="I60" s="28"/>
      <c r="J60" s="28"/>
    </row>
    <row r="61" spans="2:11">
      <c r="B61" s="28"/>
      <c r="C61" s="28"/>
      <c r="D61" s="28"/>
      <c r="E61" s="28"/>
      <c r="F61" s="28"/>
      <c r="G61" s="28"/>
      <c r="H61" s="28"/>
      <c r="I61" s="28"/>
      <c r="J61" s="28"/>
    </row>
    <row r="62" spans="2:11">
      <c r="B62" s="28"/>
      <c r="C62" s="28"/>
      <c r="D62" s="28"/>
      <c r="E62" s="28"/>
      <c r="F62" s="28"/>
      <c r="G62" s="28"/>
      <c r="H62" s="28"/>
      <c r="I62" s="28"/>
      <c r="J62" s="28"/>
    </row>
    <row r="63" spans="2:11">
      <c r="B63" s="28"/>
      <c r="C63" s="28"/>
      <c r="D63" s="28"/>
      <c r="E63" s="28"/>
      <c r="F63" s="28"/>
      <c r="G63" s="28"/>
      <c r="H63" s="28"/>
      <c r="I63" s="28"/>
      <c r="J63" s="28"/>
    </row>
    <row r="64" spans="2:11">
      <c r="B64" s="28"/>
      <c r="C64" s="28"/>
      <c r="D64" s="28"/>
      <c r="E64" s="28"/>
      <c r="F64" s="28"/>
      <c r="G64" s="28"/>
      <c r="H64" s="28"/>
      <c r="I64" s="28"/>
      <c r="J64" s="28"/>
    </row>
    <row r="65" spans="2:10">
      <c r="B65" s="28"/>
      <c r="C65" s="28"/>
      <c r="D65" s="28"/>
      <c r="E65" s="28"/>
      <c r="F65" s="28"/>
      <c r="G65" s="28"/>
      <c r="H65" s="28"/>
      <c r="I65" s="28"/>
      <c r="J65" s="28"/>
    </row>
    <row r="66" spans="2:10">
      <c r="B66" s="28"/>
      <c r="C66" s="28"/>
      <c r="D66" s="28"/>
      <c r="E66" s="28"/>
      <c r="F66" s="28"/>
      <c r="G66" s="28"/>
      <c r="H66" s="28"/>
      <c r="I66" s="28"/>
      <c r="J66" s="28"/>
    </row>
    <row r="67" spans="2:10">
      <c r="B67" s="28"/>
      <c r="C67" s="28"/>
      <c r="D67" s="28"/>
      <c r="E67" s="28"/>
      <c r="F67" s="28"/>
      <c r="G67" s="28"/>
      <c r="H67" s="28"/>
      <c r="I67" s="28"/>
      <c r="J67" s="28"/>
    </row>
    <row r="68" spans="2:10">
      <c r="B68" s="28"/>
      <c r="C68" s="28"/>
      <c r="D68" s="28"/>
      <c r="E68" s="28"/>
      <c r="F68" s="28"/>
      <c r="G68" s="28"/>
      <c r="H68" s="28"/>
      <c r="I68" s="28"/>
      <c r="J68" s="28"/>
    </row>
    <row r="69" spans="2:10">
      <c r="B69" s="28"/>
      <c r="C69" s="28"/>
      <c r="D69" s="28"/>
      <c r="E69" s="28"/>
      <c r="F69" s="28"/>
      <c r="G69" s="28"/>
      <c r="H69" s="28"/>
      <c r="I69" s="28"/>
      <c r="J69" s="28"/>
    </row>
  </sheetData>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zoomScale="85" zoomScaleNormal="85" workbookViewId="0">
      <selection activeCell="A2" sqref="A2"/>
    </sheetView>
  </sheetViews>
  <sheetFormatPr baseColWidth="10" defaultRowHeight="15"/>
  <cols>
    <col min="1" max="1" width="11.42578125" style="25"/>
    <col min="2" max="2" width="18.42578125" style="24" customWidth="1"/>
    <col min="3" max="3" width="11.85546875" style="25" customWidth="1"/>
    <col min="4" max="4" width="11.42578125" style="25" customWidth="1"/>
    <col min="5" max="5" width="16.140625" style="25" customWidth="1"/>
    <col min="6" max="10" width="11.42578125" style="25" customWidth="1"/>
    <col min="11" max="11" width="12.85546875" style="25" customWidth="1"/>
    <col min="12" max="12" width="11.42578125" style="25" customWidth="1"/>
    <col min="13" max="14" width="11.42578125" style="25"/>
    <col min="15" max="15" width="23.42578125" style="25" bestFit="1" customWidth="1"/>
    <col min="16" max="16" width="20.85546875" style="25" customWidth="1"/>
    <col min="17" max="16384" width="11.42578125" style="25"/>
  </cols>
  <sheetData>
    <row r="1" spans="1:15" ht="15.75">
      <c r="A1" s="29" t="s">
        <v>275</v>
      </c>
      <c r="B1" s="2"/>
      <c r="C1" s="3"/>
      <c r="D1" s="3"/>
      <c r="E1" s="3"/>
      <c r="F1" s="3"/>
      <c r="G1" s="3"/>
      <c r="H1" s="3"/>
      <c r="I1" s="3"/>
      <c r="J1" s="3"/>
      <c r="K1" s="3"/>
      <c r="L1" s="3"/>
      <c r="M1" s="33"/>
      <c r="N1" s="33"/>
    </row>
    <row r="2" spans="1:15" ht="15.75">
      <c r="A2" s="29"/>
      <c r="B2" s="2"/>
      <c r="C2" s="3"/>
      <c r="D2" s="3"/>
      <c r="E2" s="3"/>
      <c r="F2" s="3"/>
      <c r="G2" s="3"/>
      <c r="H2" s="3"/>
      <c r="I2" s="3"/>
      <c r="J2" s="3"/>
      <c r="K2" s="3"/>
      <c r="L2" s="3"/>
      <c r="M2" s="3"/>
    </row>
    <row r="3" spans="1:15" ht="15.75">
      <c r="A3" s="29"/>
      <c r="B3" s="43"/>
    </row>
    <row r="4" spans="1:15" ht="16.5" thickBot="1">
      <c r="A4" s="29"/>
      <c r="B4" s="2"/>
      <c r="C4" s="3"/>
      <c r="D4" s="3"/>
      <c r="E4" s="3"/>
      <c r="F4" s="3"/>
      <c r="G4" s="3"/>
      <c r="H4" s="3"/>
      <c r="I4" s="3"/>
      <c r="J4" s="3"/>
      <c r="K4" s="3"/>
      <c r="L4" s="3"/>
      <c r="M4" s="3"/>
    </row>
    <row r="5" spans="1:15" ht="65.25" thickBot="1">
      <c r="A5" s="29"/>
      <c r="B5" s="30"/>
      <c r="C5" s="31" t="s">
        <v>0</v>
      </c>
      <c r="D5" s="31" t="s">
        <v>6</v>
      </c>
      <c r="E5" s="31" t="s">
        <v>7</v>
      </c>
      <c r="F5" s="31" t="s">
        <v>8</v>
      </c>
      <c r="G5" s="31" t="s">
        <v>9</v>
      </c>
      <c r="H5" s="31" t="s">
        <v>10</v>
      </c>
      <c r="I5" s="31" t="s">
        <v>11</v>
      </c>
      <c r="J5" s="31" t="s">
        <v>12</v>
      </c>
      <c r="K5" s="31" t="s">
        <v>5</v>
      </c>
      <c r="L5" s="3"/>
      <c r="M5" s="32" t="s">
        <v>13</v>
      </c>
    </row>
    <row r="6" spans="1:15" ht="15.75">
      <c r="A6" s="29"/>
      <c r="B6" s="34" t="s">
        <v>14</v>
      </c>
      <c r="C6" s="35">
        <v>0.40267395628303815</v>
      </c>
      <c r="D6" s="35">
        <v>0.30557816980081048</v>
      </c>
      <c r="E6" s="35">
        <v>0</v>
      </c>
      <c r="F6" s="35">
        <v>0</v>
      </c>
      <c r="G6" s="35">
        <v>0</v>
      </c>
      <c r="H6" s="35">
        <v>0</v>
      </c>
      <c r="I6" s="35">
        <v>0</v>
      </c>
      <c r="J6" s="35">
        <v>9.69375835829724E-2</v>
      </c>
      <c r="K6" s="35">
        <v>0.19481029033317895</v>
      </c>
      <c r="L6" s="45"/>
      <c r="M6" s="36">
        <v>0.8</v>
      </c>
      <c r="O6" s="52" t="str">
        <f>CONCATENATE(B6," ","(",M6,"Md€)")</f>
        <v>NSA comp (0,8Md€)</v>
      </c>
    </row>
    <row r="7" spans="1:15" ht="15.75">
      <c r="A7" s="29"/>
      <c r="B7" s="37" t="s">
        <v>15</v>
      </c>
      <c r="C7" s="38">
        <v>0.53608158903562397</v>
      </c>
      <c r="D7" s="38">
        <v>0</v>
      </c>
      <c r="E7" s="38">
        <v>0</v>
      </c>
      <c r="F7" s="38">
        <v>0</v>
      </c>
      <c r="G7" s="38">
        <v>-1.4539941305903778E-6</v>
      </c>
      <c r="H7" s="38">
        <v>0</v>
      </c>
      <c r="I7" s="38">
        <v>0</v>
      </c>
      <c r="J7" s="38">
        <v>0.46391986495850662</v>
      </c>
      <c r="K7" s="38">
        <v>0</v>
      </c>
      <c r="L7" s="45"/>
      <c r="M7" s="39">
        <v>4</v>
      </c>
      <c r="O7" s="52" t="str">
        <f t="shared" ref="O7:O22" si="0">CONCATENATE(B7," ","(",M7,"Md€)")</f>
        <v>RSI comp (4Md€)</v>
      </c>
    </row>
    <row r="8" spans="1:15" ht="15.75">
      <c r="A8" s="29"/>
      <c r="B8" s="37" t="s">
        <v>30</v>
      </c>
      <c r="C8" s="38">
        <v>0.94721625693064893</v>
      </c>
      <c r="D8" s="38">
        <v>0</v>
      </c>
      <c r="E8" s="38">
        <v>0</v>
      </c>
      <c r="F8" s="38">
        <v>0</v>
      </c>
      <c r="G8" s="38">
        <v>0</v>
      </c>
      <c r="H8" s="38">
        <v>0</v>
      </c>
      <c r="I8" s="38">
        <v>0</v>
      </c>
      <c r="J8" s="38">
        <v>5.2783743069351026E-2</v>
      </c>
      <c r="K8" s="38">
        <v>0</v>
      </c>
      <c r="L8" s="45"/>
      <c r="M8" s="39">
        <v>3.7</v>
      </c>
      <c r="O8" s="52" t="str">
        <f t="shared" si="0"/>
        <v>CNAVPL comp (3,7Md€)</v>
      </c>
    </row>
    <row r="9" spans="1:15" ht="15.75">
      <c r="A9" s="29"/>
      <c r="B9" s="37" t="s">
        <v>16</v>
      </c>
      <c r="C9" s="38">
        <v>0.85490457890100424</v>
      </c>
      <c r="D9" s="38">
        <v>0</v>
      </c>
      <c r="E9" s="38">
        <v>0</v>
      </c>
      <c r="F9" s="38">
        <v>6.0703107057252211E-3</v>
      </c>
      <c r="G9" s="38">
        <v>2.9316932660655923E-2</v>
      </c>
      <c r="H9" s="38">
        <v>0</v>
      </c>
      <c r="I9" s="38">
        <v>0</v>
      </c>
      <c r="J9" s="38">
        <v>0.10970817773261465</v>
      </c>
      <c r="K9" s="38">
        <v>0</v>
      </c>
      <c r="L9" s="45"/>
      <c r="M9" s="39">
        <v>3.6</v>
      </c>
      <c r="O9" s="52" t="str">
        <f t="shared" si="0"/>
        <v>IRCANTEC (3,6Md€)</v>
      </c>
    </row>
    <row r="10" spans="1:15" ht="15.75">
      <c r="A10" s="29"/>
      <c r="B10" s="37" t="s">
        <v>17</v>
      </c>
      <c r="C10" s="38">
        <v>0.7692666840464415</v>
      </c>
      <c r="D10" s="38">
        <v>0</v>
      </c>
      <c r="E10" s="38">
        <v>0</v>
      </c>
      <c r="F10" s="38">
        <v>1.3893340244652557E-3</v>
      </c>
      <c r="G10" s="38">
        <v>6.4713709700581587E-2</v>
      </c>
      <c r="H10" s="38">
        <v>0</v>
      </c>
      <c r="I10" s="38">
        <v>6.8169379759358412E-2</v>
      </c>
      <c r="J10" s="38">
        <v>1.7028404678220303E-2</v>
      </c>
      <c r="K10" s="38">
        <v>7.9432487790932982E-2</v>
      </c>
      <c r="L10" s="45"/>
      <c r="M10" s="39">
        <v>26.4</v>
      </c>
      <c r="O10" s="52" t="str">
        <f t="shared" si="0"/>
        <v>AGIRC (26,4Md€)</v>
      </c>
    </row>
    <row r="11" spans="1:15" ht="15.75">
      <c r="A11" s="29"/>
      <c r="B11" s="37" t="s">
        <v>18</v>
      </c>
      <c r="C11" s="38">
        <v>0.78538003416496283</v>
      </c>
      <c r="D11" s="38">
        <v>0</v>
      </c>
      <c r="E11" s="38">
        <v>0</v>
      </c>
      <c r="F11" s="38">
        <v>5.3049193092698076E-3</v>
      </c>
      <c r="G11" s="38">
        <v>0.12149760029359909</v>
      </c>
      <c r="H11" s="38">
        <v>0</v>
      </c>
      <c r="I11" s="38">
        <v>1.4207224327914625E-2</v>
      </c>
      <c r="J11" s="38">
        <v>7.3610221904253648E-2</v>
      </c>
      <c r="K11" s="38">
        <v>0</v>
      </c>
      <c r="L11" s="45"/>
      <c r="M11" s="39">
        <v>57.1</v>
      </c>
      <c r="O11" s="52" t="str">
        <f t="shared" si="0"/>
        <v>ARRCO (57,1Md€)</v>
      </c>
    </row>
    <row r="12" spans="1:15" ht="15.75">
      <c r="A12" s="29"/>
      <c r="B12" s="37" t="s">
        <v>19</v>
      </c>
      <c r="C12" s="38">
        <v>0.14287462367091372</v>
      </c>
      <c r="D12" s="38">
        <v>0.34977450317938769</v>
      </c>
      <c r="E12" s="38">
        <v>0.39722859507364983</v>
      </c>
      <c r="F12" s="38">
        <v>4.1450982960910127E-2</v>
      </c>
      <c r="G12" s="38">
        <v>6.0741357466010991E-3</v>
      </c>
      <c r="H12" s="38">
        <v>0</v>
      </c>
      <c r="I12" s="38">
        <v>0</v>
      </c>
      <c r="J12" s="38">
        <v>2.9401652921423601E-2</v>
      </c>
      <c r="K12" s="38">
        <v>3.3195506447113964E-2</v>
      </c>
      <c r="L12" s="45"/>
      <c r="M12" s="39">
        <v>8</v>
      </c>
      <c r="O12" s="52" t="str">
        <f t="shared" si="0"/>
        <v>NSA base (8Md€)</v>
      </c>
    </row>
    <row r="13" spans="1:15" ht="15.75">
      <c r="A13" s="29"/>
      <c r="B13" s="37" t="s">
        <v>20</v>
      </c>
      <c r="C13" s="38">
        <v>0.52893422736073326</v>
      </c>
      <c r="D13" s="38">
        <v>0</v>
      </c>
      <c r="E13" s="38">
        <v>0.20727367993342921</v>
      </c>
      <c r="F13" s="38">
        <v>2.6266084882101349E-2</v>
      </c>
      <c r="G13" s="38">
        <v>3.0834967650336942E-2</v>
      </c>
      <c r="H13" s="38">
        <v>0</v>
      </c>
      <c r="I13" s="38">
        <v>0.16111449926596746</v>
      </c>
      <c r="J13" s="38">
        <v>4.5576540907431698E-2</v>
      </c>
      <c r="K13" s="38">
        <v>0</v>
      </c>
      <c r="L13" s="45"/>
      <c r="M13" s="39">
        <v>8</v>
      </c>
      <c r="O13" s="52" t="str">
        <f t="shared" si="0"/>
        <v>RSI (8Md€)</v>
      </c>
    </row>
    <row r="14" spans="1:15" ht="15.75">
      <c r="A14" s="29"/>
      <c r="B14" s="37" t="s">
        <v>21</v>
      </c>
      <c r="C14" s="38">
        <v>0.9536999750976427</v>
      </c>
      <c r="D14" s="38">
        <v>0</v>
      </c>
      <c r="E14" s="38">
        <v>0</v>
      </c>
      <c r="F14" s="38">
        <v>5.628070057153103E-4</v>
      </c>
      <c r="G14" s="38">
        <v>4.3574400916378419E-6</v>
      </c>
      <c r="H14" s="38">
        <v>0</v>
      </c>
      <c r="I14" s="38">
        <v>0</v>
      </c>
      <c r="J14" s="38">
        <v>4.5732860456550409E-2</v>
      </c>
      <c r="K14" s="38">
        <v>0</v>
      </c>
      <c r="L14" s="45"/>
      <c r="M14" s="39">
        <v>2.9</v>
      </c>
      <c r="O14" s="52" t="str">
        <f t="shared" si="0"/>
        <v>CNAVPL (2,9Md€)</v>
      </c>
    </row>
    <row r="15" spans="1:15" ht="15.75">
      <c r="A15" s="29"/>
      <c r="B15" s="37" t="s">
        <v>22</v>
      </c>
      <c r="C15" s="38">
        <v>7.5023983715722074E-3</v>
      </c>
      <c r="D15" s="38">
        <v>1.5773940088257279E-3</v>
      </c>
      <c r="E15" s="38">
        <v>0.15047889339090559</v>
      </c>
      <c r="F15" s="38">
        <v>1.0180761858501511E-2</v>
      </c>
      <c r="G15" s="38">
        <v>0</v>
      </c>
      <c r="H15" s="38">
        <v>0.81161261568528875</v>
      </c>
      <c r="I15" s="38">
        <v>0</v>
      </c>
      <c r="J15" s="38">
        <v>4.4521685194459986E-3</v>
      </c>
      <c r="K15" s="38">
        <v>1.4195768165460188E-2</v>
      </c>
      <c r="L15" s="45"/>
      <c r="M15" s="39">
        <v>1.6</v>
      </c>
      <c r="O15" s="52" t="str">
        <f t="shared" si="0"/>
        <v>Mines (1,6Md€)</v>
      </c>
    </row>
    <row r="16" spans="1:15" ht="15.75">
      <c r="A16" s="29"/>
      <c r="B16" s="37" t="s">
        <v>23</v>
      </c>
      <c r="C16" s="38">
        <v>0.45026911565674299</v>
      </c>
      <c r="D16" s="38">
        <v>0.18967717569867235</v>
      </c>
      <c r="E16" s="38">
        <v>0</v>
      </c>
      <c r="F16" s="38">
        <v>1.1784307091732747E-6</v>
      </c>
      <c r="G16" s="38">
        <v>0</v>
      </c>
      <c r="H16" s="38">
        <v>0</v>
      </c>
      <c r="I16" s="38">
        <v>0.35678277140680148</v>
      </c>
      <c r="J16" s="38">
        <v>3.269758807074002E-3</v>
      </c>
      <c r="K16" s="38">
        <v>0</v>
      </c>
      <c r="L16" s="45"/>
      <c r="M16" s="39">
        <v>7.6</v>
      </c>
      <c r="O16" s="52" t="str">
        <f t="shared" si="0"/>
        <v>CNIEG (7,6Md€)</v>
      </c>
    </row>
    <row r="17" spans="1:15" ht="15.75">
      <c r="A17" s="29"/>
      <c r="B17" s="37" t="s">
        <v>24</v>
      </c>
      <c r="C17" s="38">
        <v>0.42554535216252948</v>
      </c>
      <c r="D17" s="38">
        <v>0</v>
      </c>
      <c r="E17" s="38">
        <v>0</v>
      </c>
      <c r="F17" s="38">
        <v>6.1695365728153476E-5</v>
      </c>
      <c r="G17" s="38">
        <v>0</v>
      </c>
      <c r="H17" s="38">
        <v>0.56664262794771181</v>
      </c>
      <c r="I17" s="38">
        <v>0</v>
      </c>
      <c r="J17" s="38">
        <v>6.0848114923828921E-3</v>
      </c>
      <c r="K17" s="38">
        <v>1.6655130316475762E-3</v>
      </c>
      <c r="L17" s="45"/>
      <c r="M17" s="39">
        <v>1.1000000000000001</v>
      </c>
      <c r="O17" s="52" t="str">
        <f t="shared" si="0"/>
        <v>RATP (1,1Md€)</v>
      </c>
    </row>
    <row r="18" spans="1:15" ht="15.75">
      <c r="A18" s="29"/>
      <c r="B18" s="37" t="s">
        <v>25</v>
      </c>
      <c r="C18" s="38">
        <v>0.36542355318277792</v>
      </c>
      <c r="D18" s="38">
        <v>0</v>
      </c>
      <c r="E18" s="38">
        <v>0</v>
      </c>
      <c r="F18" s="38">
        <v>6.1928701252273434E-5</v>
      </c>
      <c r="G18" s="38">
        <v>2.090314514838917E-3</v>
      </c>
      <c r="H18" s="38">
        <v>0.62739915238723576</v>
      </c>
      <c r="I18" s="38">
        <v>0</v>
      </c>
      <c r="J18" s="38">
        <v>5.0250512138952479E-3</v>
      </c>
      <c r="K18" s="38">
        <v>0</v>
      </c>
      <c r="L18" s="45"/>
      <c r="M18" s="39">
        <v>5.4</v>
      </c>
      <c r="O18" s="52" t="str">
        <f t="shared" si="0"/>
        <v>SNCF (5,4Md€)</v>
      </c>
    </row>
    <row r="19" spans="1:15" ht="15.75">
      <c r="A19" s="29"/>
      <c r="B19" s="37" t="s">
        <v>26</v>
      </c>
      <c r="C19" s="38">
        <v>0.96963867110074642</v>
      </c>
      <c r="D19" s="38">
        <v>0</v>
      </c>
      <c r="E19" s="38">
        <v>0</v>
      </c>
      <c r="F19" s="38">
        <v>1.0599100556603869E-5</v>
      </c>
      <c r="G19" s="38">
        <v>0</v>
      </c>
      <c r="H19" s="38">
        <v>0</v>
      </c>
      <c r="I19" s="38">
        <v>2.7097165253103458E-2</v>
      </c>
      <c r="J19" s="38">
        <v>3.2535645455935218E-3</v>
      </c>
      <c r="K19" s="38">
        <v>0</v>
      </c>
      <c r="L19" s="45"/>
      <c r="M19" s="39">
        <v>20.7</v>
      </c>
      <c r="O19" s="52" t="str">
        <f t="shared" si="0"/>
        <v>CNRACL (20,7Md€)</v>
      </c>
    </row>
    <row r="20" spans="1:15" ht="15.75">
      <c r="A20" s="29"/>
      <c r="B20" s="37" t="s">
        <v>27</v>
      </c>
      <c r="C20" s="38">
        <v>0.98793656846968336</v>
      </c>
      <c r="D20" s="38">
        <v>0</v>
      </c>
      <c r="E20" s="38">
        <v>0</v>
      </c>
      <c r="F20" s="38">
        <v>1.8969683341907701E-5</v>
      </c>
      <c r="G20" s="38">
        <v>0</v>
      </c>
      <c r="H20" s="38">
        <v>0</v>
      </c>
      <c r="I20" s="38">
        <v>1.1635061054453635E-2</v>
      </c>
      <c r="J20" s="38">
        <v>4.0940079252108438E-4</v>
      </c>
      <c r="K20" s="38">
        <v>0</v>
      </c>
      <c r="L20" s="45"/>
      <c r="M20" s="39">
        <v>52.7</v>
      </c>
      <c r="O20" s="52" t="str">
        <f t="shared" si="0"/>
        <v>Régime FPE  (52,7Md€)</v>
      </c>
    </row>
    <row r="21" spans="1:15" ht="15.75">
      <c r="A21" s="29"/>
      <c r="B21" s="37" t="s">
        <v>28</v>
      </c>
      <c r="C21" s="38">
        <v>0.40221531316171594</v>
      </c>
      <c r="D21" s="38">
        <v>5.9539771755802731E-2</v>
      </c>
      <c r="E21" s="38">
        <v>0.35510913637670022</v>
      </c>
      <c r="F21" s="38">
        <v>9.529495561722795E-2</v>
      </c>
      <c r="G21" s="38">
        <v>6.3234607830089287E-2</v>
      </c>
      <c r="H21" s="38">
        <v>0</v>
      </c>
      <c r="I21" s="38">
        <v>0</v>
      </c>
      <c r="J21" s="38">
        <v>2.4606215258463748E-2</v>
      </c>
      <c r="K21" s="38">
        <v>0</v>
      </c>
      <c r="L21" s="45"/>
      <c r="M21" s="39">
        <v>6.7</v>
      </c>
      <c r="O21" s="52" t="str">
        <f t="shared" si="0"/>
        <v>MSA salariés (6,7Md€)</v>
      </c>
    </row>
    <row r="22" spans="1:15" ht="16.5" thickBot="1">
      <c r="A22" s="29"/>
      <c r="B22" s="40" t="s">
        <v>29</v>
      </c>
      <c r="C22" s="41">
        <v>0.62117330190802766</v>
      </c>
      <c r="D22" s="41">
        <v>0.12330064610198187</v>
      </c>
      <c r="E22" s="41">
        <v>0</v>
      </c>
      <c r="F22" s="41">
        <v>0.14458096176966259</v>
      </c>
      <c r="G22" s="41">
        <v>8.3086437636526581E-2</v>
      </c>
      <c r="H22" s="41">
        <v>0</v>
      </c>
      <c r="I22" s="41">
        <v>1.9989076560795845E-2</v>
      </c>
      <c r="J22" s="41">
        <v>7.8695760230054548E-3</v>
      </c>
      <c r="K22" s="41">
        <v>0</v>
      </c>
      <c r="L22" s="45"/>
      <c r="M22" s="42">
        <v>124.9</v>
      </c>
      <c r="O22" s="52" t="str">
        <f t="shared" si="0"/>
        <v>CNAV (124,9Md€)</v>
      </c>
    </row>
    <row r="23" spans="1:15" ht="15.75">
      <c r="A23" s="29"/>
      <c r="B23" s="2"/>
      <c r="C23" s="3"/>
      <c r="D23" s="3"/>
      <c r="E23" s="3"/>
      <c r="F23" s="3"/>
      <c r="G23" s="3"/>
      <c r="H23" s="3"/>
      <c r="I23" s="3"/>
      <c r="J23" s="3"/>
      <c r="K23" s="3"/>
      <c r="L23" s="3"/>
      <c r="M23" s="3"/>
    </row>
    <row r="24" spans="1:15" ht="15.75">
      <c r="A24" s="29"/>
      <c r="B24" s="2"/>
      <c r="C24" s="3"/>
      <c r="D24" s="3"/>
      <c r="E24" s="3"/>
      <c r="F24" s="3"/>
      <c r="G24" s="3"/>
      <c r="H24" s="3"/>
      <c r="I24" s="3"/>
      <c r="J24" s="3"/>
      <c r="K24" s="3"/>
      <c r="L24" s="3"/>
      <c r="M24" s="3"/>
    </row>
    <row r="25" spans="1:15" ht="15.75">
      <c r="A25" s="29"/>
      <c r="B25" s="2"/>
      <c r="C25" s="3"/>
      <c r="D25" s="3"/>
      <c r="E25" s="3"/>
      <c r="F25" s="3"/>
      <c r="G25" s="3"/>
      <c r="H25" s="3"/>
      <c r="I25" s="3"/>
      <c r="J25" s="3"/>
      <c r="K25" s="3"/>
      <c r="L25" s="3"/>
      <c r="M25" s="3"/>
    </row>
    <row r="26" spans="1:15" ht="15.75">
      <c r="A26" s="29"/>
      <c r="B26" s="2"/>
      <c r="C26" s="3"/>
      <c r="D26" s="3"/>
      <c r="E26" s="3"/>
      <c r="F26" s="3"/>
      <c r="G26" s="3"/>
      <c r="H26" s="3"/>
      <c r="I26" s="3"/>
      <c r="J26" s="3"/>
      <c r="K26" s="3"/>
      <c r="L26" s="3"/>
      <c r="M26" s="3"/>
    </row>
    <row r="27" spans="1:15" ht="15.75">
      <c r="A27" s="29"/>
      <c r="B27" s="2"/>
      <c r="C27" s="3"/>
      <c r="D27" s="3"/>
      <c r="E27" s="3"/>
      <c r="F27" s="3"/>
      <c r="G27" s="3"/>
      <c r="H27" s="3"/>
      <c r="I27" s="3"/>
      <c r="J27" s="3"/>
      <c r="K27" s="3"/>
      <c r="L27" s="3"/>
      <c r="M27" s="3"/>
    </row>
    <row r="28" spans="1:15" ht="15.75">
      <c r="A28" s="29"/>
      <c r="B28" s="2"/>
      <c r="C28" s="3"/>
      <c r="D28" s="3"/>
      <c r="E28" s="3"/>
      <c r="F28" s="3"/>
      <c r="G28" s="3"/>
      <c r="H28" s="3"/>
      <c r="I28" s="3"/>
      <c r="J28" s="3"/>
      <c r="K28" s="3"/>
      <c r="L28" s="3"/>
      <c r="M28" s="3"/>
    </row>
    <row r="29" spans="1:15" ht="15.75">
      <c r="A29" s="29"/>
      <c r="B29" s="2"/>
      <c r="C29" s="3"/>
      <c r="D29" s="3"/>
      <c r="E29" s="3"/>
      <c r="F29" s="3"/>
      <c r="G29" s="3"/>
      <c r="H29" s="3"/>
      <c r="I29" s="3"/>
      <c r="J29" s="3"/>
      <c r="K29" s="3"/>
      <c r="L29" s="3"/>
      <c r="M29" s="3"/>
    </row>
    <row r="30" spans="1:15" ht="15.75">
      <c r="A30" s="29"/>
      <c r="B30" s="2"/>
      <c r="C30" s="3"/>
      <c r="D30" s="3"/>
      <c r="E30" s="3"/>
      <c r="F30" s="3"/>
      <c r="G30" s="3"/>
      <c r="H30" s="3"/>
      <c r="I30" s="3"/>
      <c r="J30" s="3"/>
      <c r="K30" s="3"/>
      <c r="L30" s="3"/>
      <c r="M30" s="3"/>
    </row>
    <row r="31" spans="1:15" ht="15.75">
      <c r="A31" s="29"/>
      <c r="B31" s="2"/>
      <c r="C31" s="3"/>
      <c r="D31" s="3"/>
      <c r="E31" s="3"/>
      <c r="F31" s="3"/>
      <c r="G31" s="3"/>
      <c r="H31" s="3"/>
      <c r="I31" s="3"/>
      <c r="J31" s="3"/>
      <c r="K31" s="3"/>
      <c r="L31" s="3"/>
      <c r="M31" s="3"/>
    </row>
    <row r="32" spans="1:15" ht="15.75">
      <c r="A32" s="29"/>
      <c r="B32" s="2"/>
      <c r="C32" s="3"/>
      <c r="D32" s="3"/>
      <c r="E32" s="3"/>
      <c r="F32" s="3"/>
      <c r="G32" s="3"/>
      <c r="H32" s="3"/>
      <c r="I32" s="3"/>
      <c r="J32" s="3"/>
      <c r="K32" s="3"/>
      <c r="L32" s="3"/>
      <c r="M32" s="3"/>
    </row>
    <row r="33" spans="1:13" ht="15.75">
      <c r="A33" s="29"/>
      <c r="B33" s="2"/>
      <c r="C33" s="3"/>
      <c r="D33" s="3"/>
      <c r="E33" s="3"/>
      <c r="F33" s="3"/>
      <c r="G33" s="3"/>
      <c r="H33" s="3"/>
      <c r="I33" s="3"/>
      <c r="J33" s="3"/>
      <c r="K33" s="3"/>
      <c r="L33" s="3"/>
      <c r="M33" s="3"/>
    </row>
    <row r="34" spans="1:13" ht="15.75">
      <c r="A34" s="29"/>
      <c r="B34" s="2"/>
      <c r="C34" s="3"/>
      <c r="D34" s="3"/>
      <c r="E34" s="3"/>
      <c r="F34" s="3"/>
      <c r="G34" s="3"/>
      <c r="H34" s="3"/>
      <c r="I34" s="3"/>
      <c r="J34" s="3"/>
      <c r="K34" s="3"/>
      <c r="L34" s="3"/>
      <c r="M34" s="3"/>
    </row>
    <row r="35" spans="1:13" ht="15.75">
      <c r="A35" s="29"/>
      <c r="B35" s="2"/>
      <c r="C35" s="3"/>
      <c r="D35" s="3"/>
      <c r="E35" s="3"/>
      <c r="F35" s="3"/>
      <c r="G35" s="3"/>
      <c r="H35" s="3"/>
      <c r="I35" s="3"/>
      <c r="J35" s="3"/>
      <c r="K35" s="3"/>
      <c r="L35" s="3"/>
      <c r="M35" s="3"/>
    </row>
    <row r="36" spans="1:13" ht="15.75">
      <c r="A36" s="29"/>
      <c r="B36" s="2"/>
      <c r="C36" s="3"/>
      <c r="D36" s="3"/>
      <c r="E36" s="3"/>
      <c r="F36" s="3"/>
      <c r="G36" s="3"/>
      <c r="H36" s="3"/>
      <c r="I36" s="3"/>
      <c r="J36" s="3"/>
      <c r="K36" s="3"/>
      <c r="L36" s="3"/>
      <c r="M36" s="3"/>
    </row>
    <row r="37" spans="1:13" ht="15.75">
      <c r="A37" s="29"/>
      <c r="B37" s="2"/>
      <c r="C37" s="3"/>
      <c r="D37" s="3"/>
      <c r="E37" s="3"/>
      <c r="F37" s="3"/>
      <c r="G37" s="3"/>
      <c r="H37" s="3"/>
      <c r="I37" s="3"/>
      <c r="J37" s="3"/>
      <c r="K37" s="3"/>
      <c r="L37" s="3"/>
      <c r="M37" s="3"/>
    </row>
  </sheetData>
  <pageMargins left="0.7" right="0.7" top="0.75" bottom="0.75" header="0.3" footer="0.3"/>
  <pageSetup paperSize="9" scale="95"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activeCell="H6" sqref="H6"/>
    </sheetView>
  </sheetViews>
  <sheetFormatPr baseColWidth="10" defaultRowHeight="15"/>
  <cols>
    <col min="1" max="1" width="27.85546875" style="58" customWidth="1"/>
    <col min="2" max="2" width="11.42578125" style="58"/>
    <col min="3" max="3" width="14" bestFit="1" customWidth="1"/>
    <col min="5" max="5" width="13" bestFit="1" customWidth="1"/>
  </cols>
  <sheetData>
    <row r="1" spans="1:6" ht="15.75">
      <c r="A1" s="56" t="s">
        <v>274</v>
      </c>
      <c r="B1" s="57"/>
      <c r="C1" s="56"/>
      <c r="D1" s="56"/>
      <c r="E1" s="56"/>
      <c r="F1" s="57"/>
    </row>
    <row r="2" spans="1:6" ht="15.75" thickBot="1"/>
    <row r="3" spans="1:6" ht="39" thickBot="1">
      <c r="A3" s="59" t="s">
        <v>49</v>
      </c>
      <c r="B3" s="59" t="s">
        <v>50</v>
      </c>
      <c r="C3" s="59" t="s">
        <v>51</v>
      </c>
      <c r="E3" s="59" t="s">
        <v>69</v>
      </c>
    </row>
    <row r="4" spans="1:6">
      <c r="A4" s="60" t="s">
        <v>21</v>
      </c>
      <c r="B4" s="60">
        <v>1.1000000000000001</v>
      </c>
      <c r="C4" s="77">
        <f>B4/E4*1000*12</f>
        <v>9.1244486084585485</v>
      </c>
      <c r="E4" s="418">
        <v>1446.6627591900001</v>
      </c>
    </row>
    <row r="5" spans="1:6">
      <c r="A5" s="61" t="s">
        <v>52</v>
      </c>
      <c r="B5" s="60">
        <v>0.3</v>
      </c>
      <c r="C5" s="77">
        <f t="shared" ref="C5:C6" si="0">B5/E5*1000*12</f>
        <v>24.032957028443168</v>
      </c>
      <c r="E5" s="418">
        <v>149.79430103999999</v>
      </c>
    </row>
    <row r="6" spans="1:6">
      <c r="A6" s="61" t="s">
        <v>20</v>
      </c>
      <c r="B6" s="60">
        <v>0.7</v>
      </c>
      <c r="C6" s="77">
        <f t="shared" si="0"/>
        <v>1.134523620959454</v>
      </c>
      <c r="E6" s="418">
        <v>7403.9886387699999</v>
      </c>
    </row>
    <row r="7" spans="1:6">
      <c r="A7" s="62" t="s">
        <v>53</v>
      </c>
      <c r="B7" s="63">
        <f>SUM(B4:B6)</f>
        <v>2.1</v>
      </c>
      <c r="C7" s="77"/>
      <c r="E7" s="419"/>
    </row>
    <row r="8" spans="1:6">
      <c r="A8" s="61" t="s">
        <v>54</v>
      </c>
      <c r="B8" s="60">
        <v>4.9000000000000004</v>
      </c>
      <c r="C8" s="77">
        <f t="shared" ref="C8:C11" si="1">B8/E8*1000*12</f>
        <v>126.36431474956143</v>
      </c>
      <c r="E8" s="418">
        <v>465.32124291999997</v>
      </c>
    </row>
    <row r="9" spans="1:6">
      <c r="A9" s="61" t="s">
        <v>26</v>
      </c>
      <c r="B9" s="60">
        <v>1.9</v>
      </c>
      <c r="C9" s="77">
        <f t="shared" si="1"/>
        <v>1.2570070936030411</v>
      </c>
      <c r="E9" s="418">
        <v>18138.322461368836</v>
      </c>
    </row>
    <row r="10" spans="1:6">
      <c r="A10" s="61" t="s">
        <v>55</v>
      </c>
      <c r="B10" s="60">
        <v>0.3</v>
      </c>
      <c r="C10" s="77">
        <f t="shared" si="1"/>
        <v>4.4361013098328943</v>
      </c>
      <c r="E10" s="418">
        <v>811.52339600999994</v>
      </c>
    </row>
    <row r="11" spans="1:6">
      <c r="A11" s="61" t="s">
        <v>68</v>
      </c>
      <c r="B11" s="60">
        <v>2.4</v>
      </c>
      <c r="C11" s="77">
        <f t="shared" si="1"/>
        <v>0.55801509332339494</v>
      </c>
      <c r="E11" s="418">
        <v>51611.507187869371</v>
      </c>
    </row>
    <row r="12" spans="1:6">
      <c r="A12" s="62" t="s">
        <v>56</v>
      </c>
      <c r="B12" s="63">
        <f>SUM(B8:B11)</f>
        <v>9.5</v>
      </c>
      <c r="C12" s="77"/>
      <c r="E12" s="419"/>
    </row>
    <row r="13" spans="1:6">
      <c r="A13" s="61" t="s">
        <v>17</v>
      </c>
      <c r="B13" s="60">
        <v>4.7</v>
      </c>
      <c r="C13" s="77">
        <f t="shared" ref="C13:C19" si="2">B13/E13*1000*12</f>
        <v>2.2576093466549141</v>
      </c>
      <c r="E13" s="418">
        <v>24982.178641122096</v>
      </c>
    </row>
    <row r="14" spans="1:6">
      <c r="A14" s="61" t="s">
        <v>18</v>
      </c>
      <c r="B14" s="60">
        <v>56</v>
      </c>
      <c r="C14" s="77">
        <f t="shared" si="2"/>
        <v>13.265882821425739</v>
      </c>
      <c r="E14" s="418">
        <v>50656.25929656579</v>
      </c>
    </row>
    <row r="15" spans="1:6">
      <c r="A15" s="61" t="s">
        <v>16</v>
      </c>
      <c r="B15" s="60">
        <v>7.1</v>
      </c>
      <c r="C15" s="77">
        <f t="shared" si="2"/>
        <v>30.208200106126455</v>
      </c>
      <c r="E15" s="418">
        <v>2820.4262319727145</v>
      </c>
    </row>
    <row r="16" spans="1:6">
      <c r="A16" s="61" t="s">
        <v>57</v>
      </c>
      <c r="B16" s="60">
        <v>0.2</v>
      </c>
      <c r="C16" s="77">
        <f t="shared" si="2"/>
        <v>3.309221393467304</v>
      </c>
      <c r="E16" s="418">
        <v>725.24612730287924</v>
      </c>
    </row>
    <row r="17" spans="1:5">
      <c r="A17" s="61" t="s">
        <v>58</v>
      </c>
      <c r="B17" s="60">
        <v>15.5</v>
      </c>
      <c r="C17" s="77">
        <f t="shared" si="2"/>
        <v>102.01282428793016</v>
      </c>
      <c r="E17" s="418">
        <v>1823.30017131</v>
      </c>
    </row>
    <row r="18" spans="1:5">
      <c r="A18" s="61" t="s">
        <v>59</v>
      </c>
      <c r="B18" s="60">
        <v>21.8</v>
      </c>
      <c r="C18" s="77">
        <f t="shared" si="2"/>
        <v>87.220351415330242</v>
      </c>
      <c r="E18" s="418">
        <v>2999.3</v>
      </c>
    </row>
    <row r="19" spans="1:5">
      <c r="A19" s="61" t="s">
        <v>60</v>
      </c>
      <c r="B19" s="60">
        <v>1.1000000000000001</v>
      </c>
      <c r="C19" s="77">
        <f t="shared" si="2"/>
        <v>62.749849477206055</v>
      </c>
      <c r="E19" s="418">
        <v>210.35907034000002</v>
      </c>
    </row>
    <row r="20" spans="1:5" ht="25.5">
      <c r="A20" s="64" t="s">
        <v>61</v>
      </c>
      <c r="B20" s="65">
        <f>SUM(B13:B19)</f>
        <v>106.39999999999999</v>
      </c>
      <c r="C20" s="78"/>
      <c r="E20" s="420"/>
    </row>
    <row r="21" spans="1:5" ht="15.75" thickBot="1">
      <c r="A21" s="67" t="s">
        <v>62</v>
      </c>
      <c r="B21" s="68">
        <f>B7+B12+B20</f>
        <v>117.99999999999999</v>
      </c>
      <c r="C21" s="68"/>
      <c r="E21" s="76"/>
    </row>
    <row r="22" spans="1:5" ht="15.75" thickBot="1">
      <c r="A22" s="69"/>
      <c r="B22" s="70"/>
      <c r="C22" s="70"/>
      <c r="E22" s="66"/>
    </row>
    <row r="23" spans="1:5" ht="26.25" thickBot="1">
      <c r="A23" s="59" t="s">
        <v>63</v>
      </c>
      <c r="B23" s="71">
        <v>36.299999999999997</v>
      </c>
      <c r="C23" s="70"/>
      <c r="E23" s="66"/>
    </row>
    <row r="24" spans="1:5" ht="15.75" thickBot="1">
      <c r="A24" s="72"/>
      <c r="C24" s="66"/>
      <c r="E24" s="73"/>
    </row>
    <row r="25" spans="1:5" ht="26.25" thickBot="1">
      <c r="A25" s="59" t="s">
        <v>64</v>
      </c>
      <c r="B25" s="59" t="s">
        <v>50</v>
      </c>
    </row>
    <row r="26" spans="1:5">
      <c r="A26" s="63" t="s">
        <v>65</v>
      </c>
      <c r="B26" s="63">
        <v>17.5</v>
      </c>
      <c r="C26" s="66"/>
    </row>
    <row r="27" spans="1:5">
      <c r="A27" s="75" t="s">
        <v>66</v>
      </c>
      <c r="B27" s="65">
        <v>5.6</v>
      </c>
      <c r="C27" s="66"/>
    </row>
    <row r="28" spans="1:5" ht="15.75" thickBot="1">
      <c r="A28" s="67" t="s">
        <v>67</v>
      </c>
      <c r="B28" s="67">
        <f>SUM(B26:B27)</f>
        <v>23.1</v>
      </c>
      <c r="C28" s="66"/>
    </row>
    <row r="29" spans="1:5">
      <c r="C29" s="66"/>
    </row>
    <row r="32" spans="1:5">
      <c r="C32" s="74"/>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A2" sqref="A2"/>
    </sheetView>
  </sheetViews>
  <sheetFormatPr baseColWidth="10" defaultRowHeight="15"/>
  <cols>
    <col min="1" max="1" width="11.42578125" style="25"/>
    <col min="2" max="2" width="21.140625" style="25" customWidth="1"/>
    <col min="3" max="3" width="12.140625" style="25" customWidth="1"/>
    <col min="4" max="4" width="13.28515625" style="25" customWidth="1"/>
    <col min="5" max="5" width="15.5703125" style="25" customWidth="1"/>
    <col min="6" max="6" width="0.5703125" style="25" customWidth="1"/>
    <col min="7" max="7" width="13.7109375" style="25" customWidth="1"/>
    <col min="8" max="8" width="17.28515625" style="25" customWidth="1"/>
    <col min="9" max="9" width="18.5703125" style="25" customWidth="1"/>
    <col min="10" max="16384" width="11.42578125" style="25"/>
  </cols>
  <sheetData>
    <row r="1" spans="1:9" ht="15.75">
      <c r="A1" s="29" t="s">
        <v>273</v>
      </c>
      <c r="B1" s="3"/>
      <c r="C1" s="3"/>
      <c r="D1" s="3"/>
      <c r="E1" s="3"/>
      <c r="F1" s="3"/>
    </row>
    <row r="2" spans="1:9" s="55" customFormat="1" ht="12.75">
      <c r="A2" s="53"/>
      <c r="B2" s="54"/>
      <c r="C2" s="54"/>
      <c r="D2" s="54"/>
      <c r="E2" s="54"/>
      <c r="F2" s="54"/>
    </row>
    <row r="3" spans="1:9" s="55" customFormat="1" ht="12.75"/>
    <row r="4" spans="1:9" s="55" customFormat="1" ht="13.5" thickBot="1"/>
    <row r="5" spans="1:9" s="55" customFormat="1" ht="44.25" customHeight="1">
      <c r="B5" s="575" t="s">
        <v>31</v>
      </c>
      <c r="C5" s="578" t="s">
        <v>32</v>
      </c>
      <c r="D5" s="415" t="s">
        <v>271</v>
      </c>
      <c r="E5" s="580" t="s">
        <v>33</v>
      </c>
      <c r="F5" s="421"/>
      <c r="G5" s="573" t="s">
        <v>34</v>
      </c>
      <c r="H5" s="573" t="s">
        <v>35</v>
      </c>
      <c r="I5" s="573" t="s">
        <v>36</v>
      </c>
    </row>
    <row r="6" spans="1:9" s="55" customFormat="1" ht="40.5" customHeight="1" thickBot="1">
      <c r="B6" s="576"/>
      <c r="C6" s="579"/>
      <c r="D6" s="416" t="s">
        <v>37</v>
      </c>
      <c r="E6" s="581"/>
      <c r="F6" s="422"/>
      <c r="G6" s="574"/>
      <c r="H6" s="574"/>
      <c r="I6" s="574"/>
    </row>
    <row r="7" spans="1:9" s="55" customFormat="1" ht="18.95" customHeight="1" thickBot="1">
      <c r="B7" s="577"/>
      <c r="C7" s="417" t="s">
        <v>38</v>
      </c>
      <c r="D7" s="417" t="s">
        <v>39</v>
      </c>
      <c r="E7" s="423" t="s">
        <v>40</v>
      </c>
      <c r="F7" s="422"/>
      <c r="G7" s="425" t="s">
        <v>41</v>
      </c>
      <c r="H7" s="417" t="s">
        <v>42</v>
      </c>
      <c r="I7" s="417" t="s">
        <v>43</v>
      </c>
    </row>
    <row r="8" spans="1:9" s="55" customFormat="1" ht="36" customHeight="1" thickBot="1">
      <c r="B8" s="410" t="s">
        <v>44</v>
      </c>
      <c r="C8" s="411">
        <v>0.23499999999999999</v>
      </c>
      <c r="D8" s="412">
        <v>838</v>
      </c>
      <c r="E8" s="424">
        <v>0.159</v>
      </c>
      <c r="F8" s="427"/>
      <c r="G8" s="426">
        <v>0.22600000000000001</v>
      </c>
      <c r="H8" s="411">
        <v>0.189</v>
      </c>
      <c r="I8" s="411">
        <v>0.193</v>
      </c>
    </row>
    <row r="9" spans="1:9" s="55" customFormat="1" ht="36" customHeight="1" thickBot="1">
      <c r="B9" s="413" t="s">
        <v>269</v>
      </c>
      <c r="C9" s="411">
        <v>0.69399999999999995</v>
      </c>
      <c r="D9" s="412">
        <v>115</v>
      </c>
      <c r="E9" s="424">
        <v>0.36599999999999999</v>
      </c>
      <c r="F9" s="427"/>
      <c r="G9" s="426">
        <v>0.35899999999999999</v>
      </c>
      <c r="H9" s="411">
        <v>0.22900000000000001</v>
      </c>
      <c r="I9" s="411">
        <v>0.26200000000000001</v>
      </c>
    </row>
    <row r="10" spans="1:9" s="55" customFormat="1" ht="36" customHeight="1" thickBot="1">
      <c r="B10" s="413" t="s">
        <v>270</v>
      </c>
      <c r="C10" s="411">
        <v>1.081</v>
      </c>
      <c r="D10" s="412">
        <v>25</v>
      </c>
      <c r="E10" s="424">
        <v>0.41799999999999998</v>
      </c>
      <c r="F10" s="427"/>
      <c r="G10" s="426">
        <v>0.39700000000000002</v>
      </c>
      <c r="H10" s="411">
        <v>0.17699999999999999</v>
      </c>
      <c r="I10" s="411">
        <v>0.26400000000000001</v>
      </c>
    </row>
    <row r="11" spans="1:9" s="55" customFormat="1" ht="60" customHeight="1" thickBot="1">
      <c r="B11" s="414" t="s">
        <v>45</v>
      </c>
      <c r="C11" s="411">
        <v>0.35699999999999998</v>
      </c>
      <c r="D11" s="412">
        <v>92</v>
      </c>
      <c r="E11" s="424">
        <v>0.22500000000000001</v>
      </c>
      <c r="F11" s="427"/>
      <c r="G11" s="426">
        <v>0.192</v>
      </c>
      <c r="H11" s="411">
        <v>0.251</v>
      </c>
      <c r="I11" s="411">
        <v>0.33600000000000002</v>
      </c>
    </row>
    <row r="12" spans="1:9" s="55" customFormat="1" ht="36" customHeight="1" thickBot="1">
      <c r="B12" s="414" t="s">
        <v>266</v>
      </c>
      <c r="C12" s="411">
        <v>0.12</v>
      </c>
      <c r="D12" s="412">
        <v>50</v>
      </c>
      <c r="E12" s="424">
        <v>0.105</v>
      </c>
      <c r="F12" s="427"/>
      <c r="G12" s="426">
        <v>7.2999999999999995E-2</v>
      </c>
      <c r="H12" s="411">
        <v>0.113</v>
      </c>
      <c r="I12" s="411">
        <v>0.11600000000000001</v>
      </c>
    </row>
    <row r="13" spans="1:9" s="55" customFormat="1" ht="36" customHeight="1" thickBot="1">
      <c r="B13" s="414" t="s">
        <v>46</v>
      </c>
      <c r="C13" s="411">
        <v>0.21</v>
      </c>
      <c r="D13" s="412">
        <v>48</v>
      </c>
      <c r="E13" s="424">
        <v>0.14899999999999999</v>
      </c>
      <c r="F13" s="427"/>
      <c r="G13" s="426">
        <v>0.188</v>
      </c>
      <c r="H13" s="411">
        <v>0.106</v>
      </c>
      <c r="I13" s="411">
        <v>0.1</v>
      </c>
    </row>
    <row r="14" spans="1:9" s="55" customFormat="1" ht="36" customHeight="1" thickBot="1">
      <c r="B14" s="410" t="s">
        <v>47</v>
      </c>
      <c r="C14" s="411">
        <v>0.21299999999999999</v>
      </c>
      <c r="D14" s="412">
        <v>11</v>
      </c>
      <c r="E14" s="424">
        <v>0.14399999999999999</v>
      </c>
      <c r="F14" s="427"/>
      <c r="G14" s="426">
        <v>0.79200000000000004</v>
      </c>
      <c r="H14" s="411">
        <v>0.158</v>
      </c>
      <c r="I14" s="411">
        <v>0.14000000000000001</v>
      </c>
    </row>
    <row r="15" spans="1:9" s="55" customFormat="1" ht="36" customHeight="1" thickBot="1">
      <c r="B15" s="428" t="s">
        <v>48</v>
      </c>
      <c r="C15" s="429"/>
      <c r="D15" s="430"/>
      <c r="E15" s="431">
        <v>0.182</v>
      </c>
      <c r="F15" s="432"/>
      <c r="G15" s="433">
        <v>0.23699999999999999</v>
      </c>
      <c r="H15" s="434">
        <v>0.23699999999999999</v>
      </c>
      <c r="I15" s="434">
        <v>0.23699999999999999</v>
      </c>
    </row>
    <row r="16" spans="1:9" s="55" customFormat="1" ht="12.75"/>
    <row r="17" s="55" customFormat="1" ht="12.75"/>
    <row r="18" s="55" customFormat="1" ht="12.75"/>
    <row r="19" s="55" customFormat="1" ht="12.75"/>
    <row r="20" s="55" customFormat="1" ht="12.75"/>
    <row r="21" s="55" customFormat="1" ht="12.75"/>
    <row r="22" s="55" customFormat="1" ht="12.75"/>
    <row r="23" s="55" customFormat="1" ht="12.75"/>
    <row r="24" s="55" customFormat="1" ht="12.75"/>
    <row r="25" s="55" customFormat="1" ht="12.75"/>
    <row r="26" s="55" customFormat="1" ht="12.75"/>
    <row r="27" s="55" customFormat="1" ht="12.75"/>
    <row r="28" s="55" customFormat="1" ht="12.75"/>
    <row r="29" s="55" customFormat="1" ht="12.75"/>
  </sheetData>
  <mergeCells count="6">
    <mergeCell ref="I5:I6"/>
    <mergeCell ref="B5:B7"/>
    <mergeCell ref="C5:C6"/>
    <mergeCell ref="E5:E6"/>
    <mergeCell ref="G5:G6"/>
    <mergeCell ref="H5:H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110"/>
  <sheetViews>
    <sheetView zoomScaleNormal="100" workbookViewId="0">
      <selection activeCell="C22" sqref="C22"/>
    </sheetView>
  </sheetViews>
  <sheetFormatPr baseColWidth="10" defaultColWidth="5.42578125" defaultRowHeight="15"/>
  <cols>
    <col min="1" max="1" width="36.140625" style="163" customWidth="1"/>
    <col min="2" max="72" width="6.85546875" style="163" customWidth="1"/>
    <col min="73" max="77" width="7" style="163" customWidth="1"/>
    <col min="78" max="78" width="34.7109375" style="163" customWidth="1"/>
    <col min="79" max="16384" width="5.42578125" style="163"/>
  </cols>
  <sheetData>
    <row r="1" spans="1:155" ht="15.75">
      <c r="A1" s="203" t="s">
        <v>166</v>
      </c>
    </row>
    <row r="3" spans="1:155" ht="15.75" thickBot="1">
      <c r="A3" s="502"/>
      <c r="H3" s="503"/>
      <c r="I3" s="503"/>
      <c r="J3" s="503"/>
      <c r="K3" s="503"/>
      <c r="L3" s="503"/>
      <c r="M3" s="503"/>
      <c r="N3" s="503"/>
      <c r="O3" s="503"/>
      <c r="P3" s="503"/>
      <c r="Q3" s="503"/>
      <c r="R3" s="503"/>
      <c r="S3" s="503"/>
      <c r="T3" s="503"/>
      <c r="U3" s="503"/>
      <c r="V3" s="503"/>
      <c r="W3" s="503"/>
      <c r="X3" s="503"/>
      <c r="Y3" s="503"/>
      <c r="Z3" s="503"/>
      <c r="AA3" s="503"/>
      <c r="CF3" s="542" t="s">
        <v>83</v>
      </c>
      <c r="CG3" s="542"/>
      <c r="CH3" s="542"/>
      <c r="CI3" s="542"/>
      <c r="CJ3" s="542"/>
      <c r="CK3" s="542"/>
      <c r="CL3" s="542"/>
      <c r="CM3" s="542"/>
      <c r="CN3" s="542"/>
      <c r="CO3" s="542"/>
      <c r="CP3" s="542"/>
      <c r="CQ3" s="542"/>
      <c r="CR3" s="542"/>
      <c r="CS3" s="542"/>
      <c r="CT3" s="542"/>
      <c r="CU3" s="542"/>
      <c r="CV3" s="542"/>
      <c r="CW3" s="542"/>
      <c r="CX3" s="542"/>
      <c r="CY3" s="542"/>
      <c r="CZ3" s="542"/>
    </row>
    <row r="4" spans="1:155">
      <c r="A4" s="504" t="s">
        <v>79</v>
      </c>
      <c r="B4" s="480">
        <v>2000</v>
      </c>
      <c r="C4" s="480">
        <v>2001</v>
      </c>
      <c r="D4" s="480">
        <v>2002</v>
      </c>
      <c r="E4" s="480">
        <v>2003</v>
      </c>
      <c r="F4" s="480">
        <v>2004</v>
      </c>
      <c r="G4" s="480">
        <v>2005</v>
      </c>
      <c r="H4" s="480">
        <v>2006</v>
      </c>
      <c r="I4" s="480">
        <v>2007</v>
      </c>
      <c r="J4" s="480">
        <v>2008</v>
      </c>
      <c r="K4" s="480">
        <v>2009</v>
      </c>
      <c r="L4" s="480">
        <v>2010</v>
      </c>
      <c r="M4" s="480">
        <v>2011</v>
      </c>
      <c r="N4" s="480">
        <v>2012</v>
      </c>
      <c r="O4" s="480">
        <v>2013</v>
      </c>
      <c r="P4" s="480">
        <v>2014</v>
      </c>
      <c r="Q4" s="480">
        <v>2015</v>
      </c>
      <c r="R4" s="480">
        <v>2016</v>
      </c>
      <c r="S4" s="480">
        <v>2017</v>
      </c>
      <c r="T4" s="480">
        <v>2018</v>
      </c>
      <c r="U4" s="480">
        <v>2019</v>
      </c>
      <c r="V4" s="480">
        <v>2020</v>
      </c>
      <c r="W4" s="480">
        <v>2021</v>
      </c>
      <c r="X4" s="480">
        <v>2022</v>
      </c>
      <c r="Y4" s="480">
        <v>2023</v>
      </c>
      <c r="Z4" s="480">
        <v>2024</v>
      </c>
      <c r="AA4" s="480">
        <v>2025</v>
      </c>
      <c r="AB4" s="480">
        <v>2026</v>
      </c>
      <c r="AC4" s="480">
        <v>2027</v>
      </c>
      <c r="AD4" s="480">
        <v>2028</v>
      </c>
      <c r="AE4" s="480">
        <v>2029</v>
      </c>
      <c r="AF4" s="480">
        <v>2030</v>
      </c>
      <c r="AG4" s="480">
        <v>2031</v>
      </c>
      <c r="AH4" s="480">
        <v>2032</v>
      </c>
      <c r="AI4" s="480">
        <v>2033</v>
      </c>
      <c r="AJ4" s="480">
        <v>2034</v>
      </c>
      <c r="AK4" s="480">
        <v>2035</v>
      </c>
      <c r="AL4" s="480">
        <v>2036</v>
      </c>
      <c r="AM4" s="480">
        <v>2037</v>
      </c>
      <c r="AN4" s="480">
        <v>2038</v>
      </c>
      <c r="AO4" s="480">
        <v>2039</v>
      </c>
      <c r="AP4" s="480">
        <v>2040</v>
      </c>
      <c r="AQ4" s="480">
        <v>2041</v>
      </c>
      <c r="AR4" s="480">
        <v>2042</v>
      </c>
      <c r="AS4" s="480">
        <v>2043</v>
      </c>
      <c r="AT4" s="480">
        <v>2044</v>
      </c>
      <c r="AU4" s="480">
        <v>2045</v>
      </c>
      <c r="AV4" s="480">
        <v>2046</v>
      </c>
      <c r="AW4" s="480">
        <v>2047</v>
      </c>
      <c r="AX4" s="480">
        <v>2048</v>
      </c>
      <c r="AY4" s="480">
        <v>2049</v>
      </c>
      <c r="AZ4" s="480">
        <v>2050</v>
      </c>
      <c r="BA4" s="480">
        <v>2051</v>
      </c>
      <c r="BB4" s="480">
        <v>2052</v>
      </c>
      <c r="BC4" s="480">
        <v>2053</v>
      </c>
      <c r="BD4" s="480">
        <v>2054</v>
      </c>
      <c r="BE4" s="480">
        <v>2055</v>
      </c>
      <c r="BF4" s="480">
        <v>2056</v>
      </c>
      <c r="BG4" s="480">
        <v>2057</v>
      </c>
      <c r="BH4" s="480">
        <v>2058</v>
      </c>
      <c r="BI4" s="480">
        <v>2059</v>
      </c>
      <c r="BJ4" s="480">
        <v>2060</v>
      </c>
      <c r="BK4" s="480">
        <v>2061</v>
      </c>
      <c r="BL4" s="480">
        <v>2062</v>
      </c>
      <c r="BM4" s="480">
        <v>2063</v>
      </c>
      <c r="BN4" s="480">
        <v>2064</v>
      </c>
      <c r="BO4" s="480">
        <v>2065</v>
      </c>
      <c r="BP4" s="480">
        <v>2066</v>
      </c>
      <c r="BQ4" s="480">
        <v>2067</v>
      </c>
      <c r="BR4" s="480">
        <v>2068</v>
      </c>
      <c r="BS4" s="480">
        <v>2069</v>
      </c>
      <c r="BT4" s="481">
        <v>2070</v>
      </c>
      <c r="BU4" s="458"/>
      <c r="BV4" s="458"/>
      <c r="BW4" s="458"/>
      <c r="BX4" s="458"/>
      <c r="BY4" s="458"/>
      <c r="BZ4" s="505" t="s">
        <v>83</v>
      </c>
      <c r="CA4" s="480">
        <v>2000</v>
      </c>
      <c r="CB4" s="480">
        <v>2001</v>
      </c>
      <c r="CC4" s="480">
        <v>2002</v>
      </c>
      <c r="CD4" s="480">
        <v>2003</v>
      </c>
      <c r="CE4" s="480">
        <v>2004</v>
      </c>
      <c r="CF4" s="480">
        <v>2005</v>
      </c>
      <c r="CG4" s="480">
        <v>2006</v>
      </c>
      <c r="CH4" s="480">
        <v>2007</v>
      </c>
      <c r="CI4" s="480">
        <v>2008</v>
      </c>
      <c r="CJ4" s="480">
        <v>2009</v>
      </c>
      <c r="CK4" s="480">
        <v>2010</v>
      </c>
      <c r="CL4" s="480">
        <v>2011</v>
      </c>
      <c r="CM4" s="480">
        <v>2012</v>
      </c>
      <c r="CN4" s="480">
        <v>2013</v>
      </c>
      <c r="CO4" s="480">
        <v>2014</v>
      </c>
      <c r="CP4" s="480">
        <v>2015</v>
      </c>
      <c r="CQ4" s="480">
        <v>2016</v>
      </c>
      <c r="CR4" s="480">
        <v>2017</v>
      </c>
      <c r="CS4" s="480">
        <v>2018</v>
      </c>
      <c r="CT4" s="480">
        <v>2019</v>
      </c>
      <c r="CU4" s="480">
        <v>2020</v>
      </c>
      <c r="CV4" s="480">
        <v>2021</v>
      </c>
      <c r="CW4" s="480">
        <v>2022</v>
      </c>
      <c r="CX4" s="480">
        <v>2023</v>
      </c>
      <c r="CY4" s="480">
        <v>2024</v>
      </c>
      <c r="CZ4" s="480">
        <v>2025</v>
      </c>
      <c r="DA4" s="480">
        <v>2026</v>
      </c>
      <c r="DB4" s="480">
        <v>2027</v>
      </c>
      <c r="DC4" s="480">
        <v>2028</v>
      </c>
      <c r="DD4" s="480">
        <v>2029</v>
      </c>
      <c r="DE4" s="480">
        <v>2030</v>
      </c>
      <c r="DF4" s="480">
        <v>2031</v>
      </c>
      <c r="DG4" s="480">
        <v>2032</v>
      </c>
      <c r="DH4" s="480">
        <v>2033</v>
      </c>
      <c r="DI4" s="480">
        <v>2034</v>
      </c>
      <c r="DJ4" s="480">
        <v>2035</v>
      </c>
      <c r="DK4" s="480">
        <v>2036</v>
      </c>
      <c r="DL4" s="480">
        <v>2037</v>
      </c>
      <c r="DM4" s="480">
        <v>2038</v>
      </c>
      <c r="DN4" s="480">
        <v>2039</v>
      </c>
      <c r="DO4" s="480">
        <v>2040</v>
      </c>
      <c r="DP4" s="480">
        <v>2041</v>
      </c>
      <c r="DQ4" s="480">
        <v>2042</v>
      </c>
      <c r="DR4" s="480">
        <v>2043</v>
      </c>
      <c r="DS4" s="480">
        <v>2044</v>
      </c>
      <c r="DT4" s="480">
        <v>2045</v>
      </c>
      <c r="DU4" s="480">
        <v>2046</v>
      </c>
      <c r="DV4" s="480">
        <v>2047</v>
      </c>
      <c r="DW4" s="480">
        <v>2048</v>
      </c>
      <c r="DX4" s="480">
        <v>2049</v>
      </c>
      <c r="DY4" s="480">
        <v>2050</v>
      </c>
      <c r="DZ4" s="480">
        <v>2051</v>
      </c>
      <c r="EA4" s="480">
        <v>2052</v>
      </c>
      <c r="EB4" s="480">
        <v>2053</v>
      </c>
      <c r="EC4" s="480">
        <v>2054</v>
      </c>
      <c r="ED4" s="480">
        <v>2055</v>
      </c>
      <c r="EE4" s="480">
        <v>2056</v>
      </c>
      <c r="EF4" s="480">
        <v>2057</v>
      </c>
      <c r="EG4" s="480">
        <v>2058</v>
      </c>
      <c r="EH4" s="480">
        <v>2059</v>
      </c>
      <c r="EI4" s="480">
        <v>2060</v>
      </c>
      <c r="EJ4" s="480">
        <v>2061</v>
      </c>
      <c r="EK4" s="480">
        <v>2062</v>
      </c>
      <c r="EL4" s="480">
        <v>2063</v>
      </c>
      <c r="EM4" s="480">
        <v>2064</v>
      </c>
      <c r="EN4" s="480">
        <v>2065</v>
      </c>
      <c r="EO4" s="480">
        <v>2066</v>
      </c>
      <c r="EP4" s="480">
        <v>2067</v>
      </c>
      <c r="EQ4" s="480">
        <v>2068</v>
      </c>
      <c r="ER4" s="480">
        <v>2069</v>
      </c>
      <c r="ES4" s="481">
        <v>2070</v>
      </c>
      <c r="ET4" s="458"/>
      <c r="EU4" s="458"/>
      <c r="EV4" s="458"/>
      <c r="EW4" s="458"/>
      <c r="EX4" s="458"/>
      <c r="EY4" s="458"/>
    </row>
    <row r="5" spans="1:155">
      <c r="A5" s="459" t="s">
        <v>90</v>
      </c>
      <c r="B5" s="506"/>
      <c r="C5" s="506"/>
      <c r="D5" s="506"/>
      <c r="E5" s="506"/>
      <c r="F5" s="506"/>
      <c r="G5" s="506"/>
      <c r="H5" s="506"/>
      <c r="I5" s="506"/>
      <c r="J5" s="506"/>
      <c r="K5" s="506"/>
      <c r="L5" s="506"/>
      <c r="M5" s="506"/>
      <c r="N5" s="506"/>
      <c r="O5" s="507">
        <v>27.297216679376476</v>
      </c>
      <c r="P5" s="507">
        <v>27.616871143273588</v>
      </c>
      <c r="Q5" s="507">
        <v>27.261476129429738</v>
      </c>
      <c r="R5" s="507">
        <v>27.762605663687907</v>
      </c>
      <c r="S5" s="507">
        <v>27.875986328409677</v>
      </c>
      <c r="T5" s="507">
        <v>27.987731081150709</v>
      </c>
      <c r="U5" s="507">
        <v>28.097708028955861</v>
      </c>
      <c r="V5" s="507">
        <v>28.205798885140808</v>
      </c>
      <c r="W5" s="507">
        <v>28.311915862509206</v>
      </c>
      <c r="X5" s="507">
        <v>28.415956075716156</v>
      </c>
      <c r="Y5" s="507">
        <v>28.51783554696388</v>
      </c>
      <c r="Z5" s="507">
        <v>28.617564302740771</v>
      </c>
      <c r="AA5" s="507">
        <v>28.715186642761086</v>
      </c>
      <c r="AB5" s="507">
        <v>28.810746914103426</v>
      </c>
      <c r="AC5" s="507">
        <v>28.904401415813364</v>
      </c>
      <c r="AD5" s="507">
        <v>28.996348212137548</v>
      </c>
      <c r="AE5" s="507">
        <v>29.086786017447878</v>
      </c>
      <c r="AF5" s="507">
        <v>29.175988087199237</v>
      </c>
      <c r="AG5" s="507">
        <v>29.26435228346983</v>
      </c>
      <c r="AH5" s="507">
        <v>29.35232904977553</v>
      </c>
      <c r="AI5" s="507">
        <v>29.440390804155786</v>
      </c>
      <c r="AJ5" s="507">
        <v>29.52905575610254</v>
      </c>
      <c r="AK5" s="507">
        <v>29.618873167093856</v>
      </c>
      <c r="AL5" s="507">
        <v>29.710354556728824</v>
      </c>
      <c r="AM5" s="507">
        <v>29.803936785013818</v>
      </c>
      <c r="AN5" s="507">
        <v>29.900056895059492</v>
      </c>
      <c r="AO5" s="507">
        <v>29.999002528704345</v>
      </c>
      <c r="AP5" s="507">
        <v>30.10086311622862</v>
      </c>
      <c r="AQ5" s="507">
        <v>30.205712654412675</v>
      </c>
      <c r="AR5" s="507">
        <v>30.313537470442231</v>
      </c>
      <c r="AS5" s="507">
        <v>30.424275856707879</v>
      </c>
      <c r="AT5" s="507">
        <v>30.537760793662368</v>
      </c>
      <c r="AU5" s="507">
        <v>30.653784734744733</v>
      </c>
      <c r="AV5" s="507">
        <v>30.772070263864205</v>
      </c>
      <c r="AW5" s="507">
        <v>30.892278476379285</v>
      </c>
      <c r="AX5" s="507">
        <v>31.014057262825375</v>
      </c>
      <c r="AY5" s="507">
        <v>31.137001729037713</v>
      </c>
      <c r="AZ5" s="507">
        <v>31.260670588572143</v>
      </c>
      <c r="BA5" s="507">
        <v>31.384615572229428</v>
      </c>
      <c r="BB5" s="507">
        <v>31.508475278046109</v>
      </c>
      <c r="BC5" s="507">
        <v>31.631872139640937</v>
      </c>
      <c r="BD5" s="507">
        <v>31.754501469779314</v>
      </c>
      <c r="BE5" s="507">
        <v>31.876236208011587</v>
      </c>
      <c r="BF5" s="507">
        <v>31.996975431130316</v>
      </c>
      <c r="BG5" s="507">
        <v>32.116644026258882</v>
      </c>
      <c r="BH5" s="507">
        <v>32.235190277140973</v>
      </c>
      <c r="BI5" s="507">
        <v>32.352624432284266</v>
      </c>
      <c r="BJ5" s="507">
        <v>32.468956648242681</v>
      </c>
      <c r="BK5" s="507">
        <v>32.584196855529896</v>
      </c>
      <c r="BL5" s="507">
        <v>32.698354485024026</v>
      </c>
      <c r="BM5" s="507">
        <v>32.811438756580138</v>
      </c>
      <c r="BN5" s="507">
        <v>32.923458750030257</v>
      </c>
      <c r="BO5" s="507">
        <v>33.034423468353445</v>
      </c>
      <c r="BP5" s="507">
        <v>33.144341890423938</v>
      </c>
      <c r="BQ5" s="507">
        <v>33.253223013041755</v>
      </c>
      <c r="BR5" s="507">
        <v>33.361075882719611</v>
      </c>
      <c r="BS5" s="507">
        <v>33.467909618240071</v>
      </c>
      <c r="BT5" s="508">
        <v>33.573733425312113</v>
      </c>
      <c r="BZ5" s="459" t="s">
        <v>90</v>
      </c>
      <c r="CA5" s="506"/>
      <c r="CB5" s="506"/>
      <c r="CC5" s="506"/>
      <c r="CD5" s="506"/>
      <c r="CE5" s="506"/>
      <c r="CF5" s="506"/>
      <c r="CG5" s="506"/>
      <c r="CH5" s="506"/>
      <c r="CI5" s="506"/>
      <c r="CJ5" s="506"/>
      <c r="CK5" s="506"/>
      <c r="CL5" s="506"/>
      <c r="CM5" s="506"/>
      <c r="CN5" s="507">
        <v>22.672683081561786</v>
      </c>
      <c r="CO5" s="507">
        <v>23.022905224190751</v>
      </c>
      <c r="CP5" s="507">
        <v>22.758525533787211</v>
      </c>
      <c r="CQ5" s="507">
        <v>23.182369446315416</v>
      </c>
      <c r="CR5" s="507">
        <v>23.324501741242436</v>
      </c>
      <c r="CS5" s="507">
        <v>23.466270561884254</v>
      </c>
      <c r="CT5" s="507">
        <v>23.607751172804061</v>
      </c>
      <c r="CU5" s="507">
        <v>23.749012506790098</v>
      </c>
      <c r="CV5" s="507">
        <v>23.890119417797326</v>
      </c>
      <c r="CW5" s="507">
        <v>24.031159938300057</v>
      </c>
      <c r="CX5" s="507">
        <v>24.17227917366376</v>
      </c>
      <c r="CY5" s="507">
        <v>24.31361010216137</v>
      </c>
      <c r="CZ5" s="507">
        <v>24.455316484267495</v>
      </c>
      <c r="DA5" s="507">
        <v>24.597507975174025</v>
      </c>
      <c r="DB5" s="507">
        <v>24.740327525624533</v>
      </c>
      <c r="DC5" s="507">
        <v>24.883928005607864</v>
      </c>
      <c r="DD5" s="507">
        <v>25.028436666443458</v>
      </c>
      <c r="DE5" s="507">
        <v>25.17405940998308</v>
      </c>
      <c r="DF5" s="507">
        <v>25.320993769500109</v>
      </c>
      <c r="DG5" s="507">
        <v>25.469429004876609</v>
      </c>
      <c r="DH5" s="507">
        <v>25.61957132564828</v>
      </c>
      <c r="DI5" s="507">
        <v>25.771602215617353</v>
      </c>
      <c r="DJ5" s="507">
        <v>25.92559840427651</v>
      </c>
      <c r="DK5" s="507">
        <v>26.081290314568921</v>
      </c>
      <c r="DL5" s="507">
        <v>26.238444599517369</v>
      </c>
      <c r="DM5" s="507">
        <v>26.396829351892976</v>
      </c>
      <c r="DN5" s="507">
        <v>26.556171665606438</v>
      </c>
      <c r="DO5" s="507">
        <v>26.716197564701275</v>
      </c>
      <c r="DP5" s="507">
        <v>26.876596977122261</v>
      </c>
      <c r="DQ5" s="507">
        <v>27.037035877053437</v>
      </c>
      <c r="DR5" s="507">
        <v>27.197142733950603</v>
      </c>
      <c r="DS5" s="507">
        <v>27.356561225307935</v>
      </c>
      <c r="DT5" s="507">
        <v>27.51490188460933</v>
      </c>
      <c r="DU5" s="507">
        <v>27.671793722634028</v>
      </c>
      <c r="DV5" s="507">
        <v>27.826921127315373</v>
      </c>
      <c r="DW5" s="507">
        <v>27.980360551568666</v>
      </c>
      <c r="DX5" s="507">
        <v>28.132119953927088</v>
      </c>
      <c r="DY5" s="507">
        <v>28.282207971351415</v>
      </c>
      <c r="DZ5" s="507">
        <v>28.430633885937038</v>
      </c>
      <c r="EA5" s="507">
        <v>28.577407592272209</v>
      </c>
      <c r="EB5" s="507">
        <v>28.722539565474012</v>
      </c>
      <c r="EC5" s="507">
        <v>28.866040829925101</v>
      </c>
      <c r="ED5" s="507">
        <v>29.007922928731084</v>
      </c>
      <c r="EE5" s="507">
        <v>29.148197893915764</v>
      </c>
      <c r="EF5" s="507">
        <v>29.286878217367754</v>
      </c>
      <c r="EG5" s="507">
        <v>29.423976822549932</v>
      </c>
      <c r="EH5" s="507">
        <v>29.559507036980449</v>
      </c>
      <c r="EI5" s="507">
        <v>29.693482565491646</v>
      </c>
      <c r="EJ5" s="507">
        <v>29.825917464271019</v>
      </c>
      <c r="EK5" s="507">
        <v>29.956826115685907</v>
      </c>
      <c r="EL5" s="507">
        <v>30.086223203892228</v>
      </c>
      <c r="EM5" s="507">
        <v>30.214123691225861</v>
      </c>
      <c r="EN5" s="507">
        <v>30.340542795372379</v>
      </c>
      <c r="EO5" s="507">
        <v>30.465495967311178</v>
      </c>
      <c r="EP5" s="507">
        <v>30.588998870027151</v>
      </c>
      <c r="EQ5" s="507">
        <v>30.711067357982149</v>
      </c>
      <c r="ER5" s="507">
        <v>30.8317174573383</v>
      </c>
      <c r="ES5" s="508">
        <v>30.950965346921908</v>
      </c>
    </row>
    <row r="6" spans="1:155">
      <c r="A6" s="459" t="s">
        <v>91</v>
      </c>
      <c r="B6" s="506"/>
      <c r="C6" s="506"/>
      <c r="D6" s="506"/>
      <c r="E6" s="506"/>
      <c r="F6" s="506"/>
      <c r="G6" s="506"/>
      <c r="H6" s="506"/>
      <c r="I6" s="506"/>
      <c r="J6" s="506"/>
      <c r="K6" s="506"/>
      <c r="L6" s="506"/>
      <c r="M6" s="506"/>
      <c r="N6" s="506"/>
      <c r="O6" s="507">
        <v>27.297216679376476</v>
      </c>
      <c r="P6" s="507">
        <v>27.616871143273588</v>
      </c>
      <c r="Q6" s="507">
        <v>27.261476129429738</v>
      </c>
      <c r="R6" s="507">
        <v>27.552703402458611</v>
      </c>
      <c r="S6" s="507">
        <v>27.617982394603061</v>
      </c>
      <c r="T6" s="507">
        <v>27.682610536820537</v>
      </c>
      <c r="U6" s="507">
        <v>27.746515503584284</v>
      </c>
      <c r="V6" s="507">
        <v>27.809632539538484</v>
      </c>
      <c r="W6" s="507">
        <v>27.871915825146981</v>
      </c>
      <c r="X6" s="507">
        <v>27.933311099394942</v>
      </c>
      <c r="Y6" s="507">
        <v>27.993776914126258</v>
      </c>
      <c r="Z6" s="507">
        <v>28.053328197294608</v>
      </c>
      <c r="AA6" s="507">
        <v>28.112004921397546</v>
      </c>
      <c r="AB6" s="507">
        <v>28.169846120629181</v>
      </c>
      <c r="AC6" s="507">
        <v>28.226953820790367</v>
      </c>
      <c r="AD6" s="507">
        <v>28.283451867196195</v>
      </c>
      <c r="AE6" s="507">
        <v>28.339489790864327</v>
      </c>
      <c r="AF6" s="507">
        <v>28.395251774325072</v>
      </c>
      <c r="AG6" s="507">
        <v>28.450984006306872</v>
      </c>
      <c r="AH6" s="507">
        <v>28.506956007785696</v>
      </c>
      <c r="AI6" s="507">
        <v>28.563436734230304</v>
      </c>
      <c r="AJ6" s="507">
        <v>28.620705835032719</v>
      </c>
      <c r="AK6" s="507">
        <v>28.679038070564786</v>
      </c>
      <c r="AL6" s="507">
        <v>28.738668224726936</v>
      </c>
      <c r="AM6" s="507">
        <v>28.799776461549971</v>
      </c>
      <c r="AN6" s="507">
        <v>28.862367128619837</v>
      </c>
      <c r="AO6" s="507">
        <v>28.926439252551194</v>
      </c>
      <c r="AP6" s="507">
        <v>28.99196270251576</v>
      </c>
      <c r="AQ6" s="507">
        <v>29.05891127491876</v>
      </c>
      <c r="AR6" s="507">
        <v>29.127215488055857</v>
      </c>
      <c r="AS6" s="507">
        <v>29.196790985461565</v>
      </c>
      <c r="AT6" s="507">
        <v>29.267515699914075</v>
      </c>
      <c r="AU6" s="507">
        <v>29.339245431987845</v>
      </c>
      <c r="AV6" s="507">
        <v>29.41179927653836</v>
      </c>
      <c r="AW6" s="507">
        <v>29.484967819466473</v>
      </c>
      <c r="AX6" s="507">
        <v>29.558545866005481</v>
      </c>
      <c r="AY6" s="507">
        <v>29.63231274310446</v>
      </c>
      <c r="AZ6" s="507">
        <v>29.706047784745188</v>
      </c>
      <c r="BA6" s="507">
        <v>29.779546949886683</v>
      </c>
      <c r="BB6" s="507">
        <v>29.852669148918771</v>
      </c>
      <c r="BC6" s="507">
        <v>29.925461431215155</v>
      </c>
      <c r="BD6" s="507">
        <v>29.997923868512501</v>
      </c>
      <c r="BE6" s="507">
        <v>30.070056572126248</v>
      </c>
      <c r="BF6" s="507">
        <v>30.141859692325919</v>
      </c>
      <c r="BG6" s="507">
        <v>30.21333341770984</v>
      </c>
      <c r="BH6" s="507">
        <v>30.284477974578778</v>
      </c>
      <c r="BI6" s="507">
        <v>30.355293626309344</v>
      </c>
      <c r="BJ6" s="507">
        <v>30.425780672727459</v>
      </c>
      <c r="BK6" s="507">
        <v>30.49593944948186</v>
      </c>
      <c r="BL6" s="507">
        <v>30.565770327418157</v>
      </c>
      <c r="BM6" s="507">
        <v>30.635273711953918</v>
      </c>
      <c r="BN6" s="507">
        <v>30.704450042454472</v>
      </c>
      <c r="BO6" s="507">
        <v>30.773299791610487</v>
      </c>
      <c r="BP6" s="507">
        <v>30.841823464816823</v>
      </c>
      <c r="BQ6" s="507">
        <v>30.910021599553492</v>
      </c>
      <c r="BR6" s="507">
        <v>30.977894764768717</v>
      </c>
      <c r="BS6" s="507">
        <v>31.045443560264054</v>
      </c>
      <c r="BT6" s="508">
        <v>31.112668616082427</v>
      </c>
      <c r="BZ6" s="459" t="s">
        <v>91</v>
      </c>
      <c r="CA6" s="506"/>
      <c r="CB6" s="506"/>
      <c r="CC6" s="506"/>
      <c r="CD6" s="506"/>
      <c r="CE6" s="506"/>
      <c r="CF6" s="506"/>
      <c r="CG6" s="506"/>
      <c r="CH6" s="506"/>
      <c r="CI6" s="506"/>
      <c r="CJ6" s="506"/>
      <c r="CK6" s="506"/>
      <c r="CL6" s="506"/>
      <c r="CM6" s="506"/>
      <c r="CN6" s="507">
        <v>22.672683081561786</v>
      </c>
      <c r="CO6" s="507">
        <v>23.022905224190751</v>
      </c>
      <c r="CP6" s="507">
        <v>22.758525533787211</v>
      </c>
      <c r="CQ6" s="507">
        <v>23.014974306799783</v>
      </c>
      <c r="CR6" s="507">
        <v>23.115998925507181</v>
      </c>
      <c r="CS6" s="507">
        <v>23.216920753123475</v>
      </c>
      <c r="CT6" s="507">
        <v>23.317795690350643</v>
      </c>
      <c r="CU6" s="507">
        <v>23.418685416360464</v>
      </c>
      <c r="CV6" s="507">
        <v>23.519646941744828</v>
      </c>
      <c r="CW6" s="507">
        <v>23.620753420794294</v>
      </c>
      <c r="CX6" s="507">
        <v>23.722117155281044</v>
      </c>
      <c r="CY6" s="507">
        <v>23.823850031198997</v>
      </c>
      <c r="CZ6" s="507">
        <v>23.926079087846386</v>
      </c>
      <c r="DA6" s="507">
        <v>24.02892164495082</v>
      </c>
      <c r="DB6" s="507">
        <v>24.132516073819996</v>
      </c>
      <c r="DC6" s="507">
        <v>24.236993662064656</v>
      </c>
      <c r="DD6" s="507">
        <v>24.342460044876358</v>
      </c>
      <c r="DE6" s="507">
        <v>24.449049354986592</v>
      </c>
      <c r="DF6" s="507">
        <v>24.556873847021038</v>
      </c>
      <c r="DG6" s="507">
        <v>24.665840740456133</v>
      </c>
      <c r="DH6" s="507">
        <v>24.775853314693922</v>
      </c>
      <c r="DI6" s="507">
        <v>24.886808628167678</v>
      </c>
      <c r="DJ6" s="507">
        <v>24.998567310657187</v>
      </c>
      <c r="DK6" s="507">
        <v>25.110971115248827</v>
      </c>
      <c r="DL6" s="507">
        <v>25.223849372350152</v>
      </c>
      <c r="DM6" s="507">
        <v>25.337036116771056</v>
      </c>
      <c r="DN6" s="507">
        <v>25.450336549081314</v>
      </c>
      <c r="DO6" s="507">
        <v>25.563559239877904</v>
      </c>
      <c r="DP6" s="507">
        <v>25.676498546893736</v>
      </c>
      <c r="DQ6" s="507">
        <v>25.788944350424156</v>
      </c>
      <c r="DR6" s="507">
        <v>25.900676636068567</v>
      </c>
      <c r="DS6" s="507">
        <v>26.011690246381658</v>
      </c>
      <c r="DT6" s="507">
        <v>26.121984796575902</v>
      </c>
      <c r="DU6" s="507">
        <v>26.231560086180291</v>
      </c>
      <c r="DV6" s="507">
        <v>26.340416094858298</v>
      </c>
      <c r="DW6" s="507">
        <v>26.448552978232559</v>
      </c>
      <c r="DX6" s="507">
        <v>26.55597106371907</v>
      </c>
      <c r="DY6" s="507">
        <v>26.662670846375509</v>
      </c>
      <c r="DZ6" s="507">
        <v>26.768652984765197</v>
      </c>
      <c r="EA6" s="507">
        <v>26.873918296841239</v>
      </c>
      <c r="EB6" s="507">
        <v>26.978467755852499</v>
      </c>
      <c r="EC6" s="507">
        <v>27.082302486275019</v>
      </c>
      <c r="ED6" s="507">
        <v>27.185423759770984</v>
      </c>
      <c r="EE6" s="507">
        <v>27.287832991177709</v>
      </c>
      <c r="EF6" s="507">
        <v>27.389531734529164</v>
      </c>
      <c r="EG6" s="507">
        <v>27.490521679112106</v>
      </c>
      <c r="EH6" s="507">
        <v>27.59080464555878</v>
      </c>
      <c r="EI6" s="507">
        <v>27.690382581978227</v>
      </c>
      <c r="EJ6" s="507">
        <v>27.789257560128242</v>
      </c>
      <c r="EK6" s="507">
        <v>27.887431771628815</v>
      </c>
      <c r="EL6" s="507">
        <v>27.984907524220056</v>
      </c>
      <c r="EM6" s="507">
        <v>28.081687238064429</v>
      </c>
      <c r="EN6" s="507">
        <v>28.177773442096143</v>
      </c>
      <c r="EO6" s="507">
        <v>28.273168770417744</v>
      </c>
      <c r="EP6" s="507">
        <v>28.367875958745842</v>
      </c>
      <c r="EQ6" s="507">
        <v>28.461897840906875</v>
      </c>
      <c r="ER6" s="507">
        <v>28.555237345383414</v>
      </c>
      <c r="ES6" s="508">
        <v>28.647897491912449</v>
      </c>
    </row>
    <row r="7" spans="1:155">
      <c r="A7" s="459" t="s">
        <v>92</v>
      </c>
      <c r="B7" s="506"/>
      <c r="C7" s="506"/>
      <c r="D7" s="506"/>
      <c r="E7" s="506"/>
      <c r="F7" s="506"/>
      <c r="G7" s="506"/>
      <c r="H7" s="506"/>
      <c r="I7" s="506"/>
      <c r="J7" s="506"/>
      <c r="K7" s="506"/>
      <c r="L7" s="506"/>
      <c r="M7" s="506"/>
      <c r="N7" s="506"/>
      <c r="O7" s="507">
        <v>27.297216679376476</v>
      </c>
      <c r="P7" s="507">
        <v>27.616871143273588</v>
      </c>
      <c r="Q7" s="507">
        <v>27.261476129429738</v>
      </c>
      <c r="R7" s="507">
        <v>28.03325635860746</v>
      </c>
      <c r="S7" s="507">
        <v>28.217068814953869</v>
      </c>
      <c r="T7" s="507">
        <v>28.400942106262018</v>
      </c>
      <c r="U7" s="507">
        <v>28.584642085507266</v>
      </c>
      <c r="V7" s="507">
        <v>28.767888411684606</v>
      </c>
      <c r="W7" s="507">
        <v>28.950414233630898</v>
      </c>
      <c r="X7" s="507">
        <v>29.131993302640414</v>
      </c>
      <c r="Y7" s="507">
        <v>29.312365401087181</v>
      </c>
      <c r="Z7" s="507">
        <v>29.491288186287875</v>
      </c>
      <c r="AA7" s="507">
        <v>29.668544501635264</v>
      </c>
      <c r="AB7" s="507">
        <v>29.843914149830862</v>
      </c>
      <c r="AC7" s="507">
        <v>30.01725184564555</v>
      </c>
      <c r="AD7" s="507">
        <v>30.188447221008321</v>
      </c>
      <c r="AE7" s="507">
        <v>30.357438516004464</v>
      </c>
      <c r="AF7" s="507">
        <v>30.524186772752252</v>
      </c>
      <c r="AG7" s="507">
        <v>30.688689660905734</v>
      </c>
      <c r="AH7" s="507">
        <v>30.85103198588461</v>
      </c>
      <c r="AI7" s="507">
        <v>31.011287685256463</v>
      </c>
      <c r="AJ7" s="507">
        <v>31.16962381227091</v>
      </c>
      <c r="AK7" s="507">
        <v>31.326238225909215</v>
      </c>
      <c r="AL7" s="507">
        <v>31.481338521504014</v>
      </c>
      <c r="AM7" s="507">
        <v>31.635117341740191</v>
      </c>
      <c r="AN7" s="507">
        <v>31.787999176270727</v>
      </c>
      <c r="AO7" s="507">
        <v>31.940329738938747</v>
      </c>
      <c r="AP7" s="507">
        <v>32.092266883572336</v>
      </c>
      <c r="AQ7" s="507">
        <v>32.243947047610796</v>
      </c>
      <c r="AR7" s="507">
        <v>32.39547772624276</v>
      </c>
      <c r="AS7" s="507">
        <v>32.546936563013361</v>
      </c>
      <c r="AT7" s="507">
        <v>32.698327480484373</v>
      </c>
      <c r="AU7" s="507">
        <v>32.849644969069416</v>
      </c>
      <c r="AV7" s="507">
        <v>33.000866740711153</v>
      </c>
      <c r="AW7" s="507">
        <v>33.151953526011823</v>
      </c>
      <c r="AX7" s="507">
        <v>33.30285298617698</v>
      </c>
      <c r="AY7" s="507">
        <v>33.453489247405805</v>
      </c>
      <c r="AZ7" s="507">
        <v>33.603759151352612</v>
      </c>
      <c r="BA7" s="507">
        <v>33.753539070175854</v>
      </c>
      <c r="BB7" s="507">
        <v>33.902712258760985</v>
      </c>
      <c r="BC7" s="507">
        <v>34.050853147068672</v>
      </c>
      <c r="BD7" s="507">
        <v>34.197610620753451</v>
      </c>
      <c r="BE7" s="507">
        <v>34.34285634614838</v>
      </c>
      <c r="BF7" s="507">
        <v>34.486487125713829</v>
      </c>
      <c r="BG7" s="507">
        <v>34.628425490352669</v>
      </c>
      <c r="BH7" s="507">
        <v>34.768618491114601</v>
      </c>
      <c r="BI7" s="507">
        <v>34.907107043650022</v>
      </c>
      <c r="BJ7" s="507">
        <v>35.043931785620465</v>
      </c>
      <c r="BK7" s="507">
        <v>35.179132440594678</v>
      </c>
      <c r="BL7" s="507">
        <v>35.312746164645567</v>
      </c>
      <c r="BM7" s="507">
        <v>35.444808723755003</v>
      </c>
      <c r="BN7" s="507">
        <v>35.575354622024427</v>
      </c>
      <c r="BO7" s="507">
        <v>35.704417256691443</v>
      </c>
      <c r="BP7" s="507">
        <v>35.832029060999453</v>
      </c>
      <c r="BQ7" s="507">
        <v>35.958221631734908</v>
      </c>
      <c r="BR7" s="507">
        <v>36.083025839681305</v>
      </c>
      <c r="BS7" s="507">
        <v>36.206471922494778</v>
      </c>
      <c r="BT7" s="508">
        <v>36.32858956052528</v>
      </c>
      <c r="BZ7" s="459" t="s">
        <v>92</v>
      </c>
      <c r="CA7" s="506"/>
      <c r="CB7" s="506"/>
      <c r="CC7" s="506"/>
      <c r="CD7" s="506"/>
      <c r="CE7" s="506"/>
      <c r="CF7" s="506"/>
      <c r="CG7" s="506"/>
      <c r="CH7" s="506"/>
      <c r="CI7" s="506"/>
      <c r="CJ7" s="506"/>
      <c r="CK7" s="506"/>
      <c r="CL7" s="506"/>
      <c r="CM7" s="506"/>
      <c r="CN7" s="507">
        <v>22.672683081561786</v>
      </c>
      <c r="CO7" s="507">
        <v>23.022905224190751</v>
      </c>
      <c r="CP7" s="507">
        <v>22.758525533787211</v>
      </c>
      <c r="CQ7" s="507">
        <v>23.53240109958627</v>
      </c>
      <c r="CR7" s="507">
        <v>23.766076455713016</v>
      </c>
      <c r="CS7" s="507">
        <v>23.999950420367369</v>
      </c>
      <c r="CT7" s="507">
        <v>24.23354245904255</v>
      </c>
      <c r="CU7" s="507">
        <v>24.466399606635559</v>
      </c>
      <c r="CV7" s="507">
        <v>24.698069774730229</v>
      </c>
      <c r="CW7" s="507">
        <v>24.928216669714136</v>
      </c>
      <c r="CX7" s="507">
        <v>25.156557757338437</v>
      </c>
      <c r="CY7" s="507">
        <v>25.382841289361174</v>
      </c>
      <c r="CZ7" s="507">
        <v>25.606901313919199</v>
      </c>
      <c r="DA7" s="507">
        <v>25.828613118110546</v>
      </c>
      <c r="DB7" s="507">
        <v>26.047896964665732</v>
      </c>
      <c r="DC7" s="507">
        <v>26.264720116887325</v>
      </c>
      <c r="DD7" s="507">
        <v>26.47908014326504</v>
      </c>
      <c r="DE7" s="507">
        <v>26.691050736146956</v>
      </c>
      <c r="DF7" s="507">
        <v>26.9007154215574</v>
      </c>
      <c r="DG7" s="507">
        <v>27.108178383154311</v>
      </c>
      <c r="DH7" s="507">
        <v>27.313559280125837</v>
      </c>
      <c r="DI7" s="507">
        <v>27.51699085713939</v>
      </c>
      <c r="DJ7" s="507">
        <v>27.718431031094365</v>
      </c>
      <c r="DK7" s="507">
        <v>27.917806255884312</v>
      </c>
      <c r="DL7" s="507">
        <v>28.115205255854772</v>
      </c>
      <c r="DM7" s="507">
        <v>28.310704271601892</v>
      </c>
      <c r="DN7" s="507">
        <v>28.504372079640529</v>
      </c>
      <c r="DO7" s="507">
        <v>28.696248502060907</v>
      </c>
      <c r="DP7" s="507">
        <v>28.886359405999212</v>
      </c>
      <c r="DQ7" s="507">
        <v>29.074702668807856</v>
      </c>
      <c r="DR7" s="507">
        <v>29.261242117866807</v>
      </c>
      <c r="DS7" s="507">
        <v>29.445929839654568</v>
      </c>
      <c r="DT7" s="507">
        <v>29.628687451507361</v>
      </c>
      <c r="DU7" s="507">
        <v>29.809420971317348</v>
      </c>
      <c r="DV7" s="507">
        <v>29.988234117179815</v>
      </c>
      <c r="DW7" s="507">
        <v>30.165282550627509</v>
      </c>
      <c r="DX7" s="507">
        <v>30.340488920288134</v>
      </c>
      <c r="DY7" s="507">
        <v>30.513781448651539</v>
      </c>
      <c r="DZ7" s="507">
        <v>30.685086868816345</v>
      </c>
      <c r="EA7" s="507">
        <v>30.854355014917555</v>
      </c>
      <c r="EB7" s="507">
        <v>31.021530096541277</v>
      </c>
      <c r="EC7" s="507">
        <v>31.186573135313736</v>
      </c>
      <c r="ED7" s="507">
        <v>31.349463245614881</v>
      </c>
      <c r="EE7" s="507">
        <v>31.510191631893004</v>
      </c>
      <c r="EF7" s="507">
        <v>31.66875992170629</v>
      </c>
      <c r="EG7" s="507">
        <v>31.825178694621613</v>
      </c>
      <c r="EH7" s="507">
        <v>31.979465883021465</v>
      </c>
      <c r="EI7" s="507">
        <v>32.131645427212852</v>
      </c>
      <c r="EJ7" s="507">
        <v>32.28174606753128</v>
      </c>
      <c r="EK7" s="507">
        <v>32.429800289346197</v>
      </c>
      <c r="EL7" s="507">
        <v>32.575843355394653</v>
      </c>
      <c r="EM7" s="507">
        <v>32.719912629682241</v>
      </c>
      <c r="EN7" s="507">
        <v>32.862046957955293</v>
      </c>
      <c r="EO7" s="507">
        <v>33.002286170775932</v>
      </c>
      <c r="EP7" s="507">
        <v>33.140670691263857</v>
      </c>
      <c r="EQ7" s="507">
        <v>33.277241229921636</v>
      </c>
      <c r="ER7" s="507">
        <v>33.412038636136337</v>
      </c>
      <c r="ES7" s="508">
        <v>33.545103442499872</v>
      </c>
    </row>
    <row r="8" spans="1:155">
      <c r="A8" s="459" t="s">
        <v>74</v>
      </c>
      <c r="B8" s="506">
        <v>25.6</v>
      </c>
      <c r="C8" s="506">
        <v>25.7</v>
      </c>
      <c r="D8" s="506">
        <v>25.8</v>
      </c>
      <c r="E8" s="506">
        <v>25.6</v>
      </c>
      <c r="F8" s="506">
        <v>26.5</v>
      </c>
      <c r="G8" s="506">
        <v>26.4</v>
      </c>
      <c r="H8" s="506">
        <v>26.7</v>
      </c>
      <c r="I8" s="506">
        <v>26.9</v>
      </c>
      <c r="J8" s="506">
        <v>26.8</v>
      </c>
      <c r="K8" s="506">
        <v>27</v>
      </c>
      <c r="L8" s="506">
        <v>27.1</v>
      </c>
      <c r="M8" s="506">
        <v>27.4</v>
      </c>
      <c r="N8" s="506">
        <v>27.2</v>
      </c>
      <c r="O8" s="506">
        <v>27.4</v>
      </c>
      <c r="P8" s="506"/>
      <c r="Q8" s="506"/>
      <c r="R8" s="506"/>
      <c r="S8" s="506"/>
      <c r="T8" s="506"/>
      <c r="U8" s="506"/>
      <c r="V8" s="506"/>
      <c r="W8" s="506"/>
      <c r="X8" s="509"/>
      <c r="Y8" s="509"/>
      <c r="Z8" s="509"/>
      <c r="AA8" s="509"/>
      <c r="AB8" s="509"/>
      <c r="AC8" s="509"/>
      <c r="AD8" s="509"/>
      <c r="AE8" s="509"/>
      <c r="AF8" s="509"/>
      <c r="AG8" s="509"/>
      <c r="AH8" s="509"/>
      <c r="AI8" s="509"/>
      <c r="AJ8" s="509"/>
      <c r="AK8" s="509"/>
      <c r="AL8" s="509"/>
      <c r="AM8" s="509"/>
      <c r="AN8" s="509"/>
      <c r="AO8" s="509"/>
      <c r="AP8" s="509"/>
      <c r="AQ8" s="509"/>
      <c r="AR8" s="509"/>
      <c r="AS8" s="509"/>
      <c r="AT8" s="509"/>
      <c r="AU8" s="509"/>
      <c r="AV8" s="509"/>
      <c r="AW8" s="509"/>
      <c r="AX8" s="509"/>
      <c r="AY8" s="509"/>
      <c r="AZ8" s="509"/>
      <c r="BA8" s="509"/>
      <c r="BB8" s="509"/>
      <c r="BC8" s="509"/>
      <c r="BD8" s="509"/>
      <c r="BE8" s="509"/>
      <c r="BF8" s="509"/>
      <c r="BG8" s="509"/>
      <c r="BH8" s="509"/>
      <c r="BI8" s="509"/>
      <c r="BJ8" s="509"/>
      <c r="BK8" s="509"/>
      <c r="BL8" s="509"/>
      <c r="BM8" s="509"/>
      <c r="BN8" s="509"/>
      <c r="BO8" s="509"/>
      <c r="BP8" s="509"/>
      <c r="BQ8" s="509"/>
      <c r="BR8" s="509"/>
      <c r="BS8" s="509"/>
      <c r="BT8" s="510"/>
      <c r="BZ8" s="459" t="s">
        <v>74</v>
      </c>
      <c r="CA8" s="506">
        <v>20.399999999999999</v>
      </c>
      <c r="CB8" s="506">
        <v>20.6</v>
      </c>
      <c r="CC8" s="506">
        <v>20.8</v>
      </c>
      <c r="CD8" s="506">
        <v>20.8</v>
      </c>
      <c r="CE8" s="506">
        <v>21.5</v>
      </c>
      <c r="CF8" s="506">
        <v>21.4</v>
      </c>
      <c r="CG8" s="506">
        <v>21.8</v>
      </c>
      <c r="CH8" s="506">
        <v>21.9</v>
      </c>
      <c r="CI8" s="506">
        <v>22</v>
      </c>
      <c r="CJ8" s="506">
        <v>22.2</v>
      </c>
      <c r="CK8" s="506">
        <v>22.4</v>
      </c>
      <c r="CL8" s="506">
        <v>22.7</v>
      </c>
      <c r="CM8" s="506">
        <v>22.6</v>
      </c>
      <c r="CN8" s="506">
        <v>22.8</v>
      </c>
      <c r="CO8" s="506"/>
      <c r="CP8" s="506"/>
      <c r="CQ8" s="506"/>
      <c r="CR8" s="506"/>
      <c r="CS8" s="506"/>
      <c r="CT8" s="506"/>
      <c r="CU8" s="506"/>
      <c r="CV8" s="506"/>
      <c r="CW8" s="506"/>
      <c r="CX8" s="506"/>
      <c r="CY8" s="506"/>
      <c r="CZ8" s="506"/>
      <c r="DA8" s="509"/>
      <c r="DB8" s="509"/>
      <c r="DC8" s="509"/>
      <c r="DD8" s="509"/>
      <c r="DE8" s="509"/>
      <c r="DF8" s="509"/>
      <c r="DG8" s="509"/>
      <c r="DH8" s="509"/>
      <c r="DI8" s="509"/>
      <c r="DJ8" s="509"/>
      <c r="DK8" s="509"/>
      <c r="DL8" s="509"/>
      <c r="DM8" s="509"/>
      <c r="DN8" s="509"/>
      <c r="DO8" s="509"/>
      <c r="DP8" s="509"/>
      <c r="DQ8" s="509"/>
      <c r="DR8" s="509"/>
      <c r="DS8" s="509"/>
      <c r="DT8" s="509"/>
      <c r="DU8" s="509"/>
      <c r="DV8" s="509"/>
      <c r="DW8" s="509"/>
      <c r="DX8" s="509"/>
      <c r="DY8" s="509"/>
      <c r="DZ8" s="509"/>
      <c r="EA8" s="509"/>
      <c r="EB8" s="509"/>
      <c r="EC8" s="509"/>
      <c r="ED8" s="509"/>
      <c r="EE8" s="509"/>
      <c r="EF8" s="509"/>
      <c r="EG8" s="509"/>
      <c r="EH8" s="509"/>
      <c r="EI8" s="509"/>
      <c r="EJ8" s="509"/>
      <c r="EK8" s="509"/>
      <c r="EL8" s="509"/>
      <c r="EM8" s="509"/>
      <c r="EN8" s="509"/>
      <c r="EO8" s="509"/>
      <c r="EP8" s="509"/>
      <c r="EQ8" s="509"/>
      <c r="ER8" s="509"/>
      <c r="ES8" s="510"/>
    </row>
    <row r="9" spans="1:155">
      <c r="A9" s="459" t="s">
        <v>75</v>
      </c>
      <c r="B9" s="506"/>
      <c r="C9" s="506"/>
      <c r="D9" s="506"/>
      <c r="E9" s="506"/>
      <c r="F9" s="506"/>
      <c r="G9" s="506"/>
      <c r="H9" s="506"/>
      <c r="I9" s="506"/>
      <c r="J9" s="506"/>
      <c r="K9" s="506"/>
      <c r="L9" s="506"/>
      <c r="M9" s="506"/>
      <c r="N9" s="506"/>
      <c r="O9" s="506">
        <v>27.4</v>
      </c>
      <c r="P9" s="506">
        <v>27.7</v>
      </c>
      <c r="Q9" s="506">
        <v>27.4</v>
      </c>
      <c r="R9" s="506">
        <v>27.6</v>
      </c>
      <c r="S9" s="506"/>
      <c r="T9" s="506"/>
      <c r="U9" s="506"/>
      <c r="V9" s="506"/>
      <c r="W9" s="506"/>
      <c r="X9" s="509"/>
      <c r="Y9" s="509"/>
      <c r="Z9" s="509"/>
      <c r="AA9" s="509"/>
      <c r="AB9" s="509"/>
      <c r="AC9" s="509"/>
      <c r="AD9" s="509"/>
      <c r="AE9" s="509"/>
      <c r="AF9" s="509"/>
      <c r="AG9" s="509"/>
      <c r="AH9" s="509"/>
      <c r="AI9" s="509"/>
      <c r="AJ9" s="509"/>
      <c r="AK9" s="509"/>
      <c r="AL9" s="509"/>
      <c r="AM9" s="509"/>
      <c r="AN9" s="509"/>
      <c r="AO9" s="509"/>
      <c r="AP9" s="509"/>
      <c r="AQ9" s="509"/>
      <c r="AR9" s="509"/>
      <c r="AS9" s="509"/>
      <c r="AT9" s="509"/>
      <c r="AU9" s="509"/>
      <c r="AV9" s="509"/>
      <c r="AW9" s="509"/>
      <c r="AX9" s="509"/>
      <c r="AY9" s="509"/>
      <c r="AZ9" s="509"/>
      <c r="BA9" s="509"/>
      <c r="BB9" s="509"/>
      <c r="BC9" s="509"/>
      <c r="BD9" s="509"/>
      <c r="BE9" s="509"/>
      <c r="BF9" s="509"/>
      <c r="BG9" s="509"/>
      <c r="BH9" s="509"/>
      <c r="BI9" s="509"/>
      <c r="BJ9" s="509"/>
      <c r="BK9" s="509"/>
      <c r="BL9" s="509"/>
      <c r="BM9" s="509"/>
      <c r="BN9" s="509"/>
      <c r="BO9" s="509"/>
      <c r="BP9" s="509"/>
      <c r="BQ9" s="509"/>
      <c r="BR9" s="509"/>
      <c r="BS9" s="509"/>
      <c r="BT9" s="510"/>
      <c r="BZ9" s="459" t="s">
        <v>75</v>
      </c>
      <c r="CA9" s="506"/>
      <c r="CB9" s="506"/>
      <c r="CC9" s="506"/>
      <c r="CD9" s="506"/>
      <c r="CE9" s="506"/>
      <c r="CF9" s="506"/>
      <c r="CG9" s="506"/>
      <c r="CH9" s="506"/>
      <c r="CI9" s="506"/>
      <c r="CJ9" s="506"/>
      <c r="CK9" s="506"/>
      <c r="CL9" s="506"/>
      <c r="CM9" s="506"/>
      <c r="CN9" s="506">
        <v>22.8</v>
      </c>
      <c r="CO9" s="506">
        <v>23.1</v>
      </c>
      <c r="CP9" s="506">
        <v>22.9</v>
      </c>
      <c r="CQ9" s="506">
        <v>23.2</v>
      </c>
      <c r="CR9" s="506"/>
      <c r="CS9" s="506"/>
      <c r="CT9" s="506"/>
      <c r="CU9" s="506"/>
      <c r="CV9" s="506"/>
      <c r="CW9" s="506"/>
      <c r="CX9" s="506"/>
      <c r="CY9" s="506"/>
      <c r="CZ9" s="506"/>
      <c r="DA9" s="509"/>
      <c r="DB9" s="509"/>
      <c r="DC9" s="509"/>
      <c r="DD9" s="509"/>
      <c r="DE9" s="509"/>
      <c r="DF9" s="509"/>
      <c r="DG9" s="509"/>
      <c r="DH9" s="509"/>
      <c r="DI9" s="509"/>
      <c r="DJ9" s="509"/>
      <c r="DK9" s="509"/>
      <c r="DL9" s="509"/>
      <c r="DM9" s="509"/>
      <c r="DN9" s="509"/>
      <c r="DO9" s="509"/>
      <c r="DP9" s="509"/>
      <c r="DQ9" s="509"/>
      <c r="DR9" s="509"/>
      <c r="DS9" s="509"/>
      <c r="DT9" s="509"/>
      <c r="DU9" s="509"/>
      <c r="DV9" s="509"/>
      <c r="DW9" s="509"/>
      <c r="DX9" s="509"/>
      <c r="DY9" s="509"/>
      <c r="DZ9" s="509"/>
      <c r="EA9" s="509"/>
      <c r="EB9" s="509"/>
      <c r="EC9" s="509"/>
      <c r="ED9" s="509"/>
      <c r="EE9" s="509"/>
      <c r="EF9" s="509"/>
      <c r="EG9" s="509"/>
      <c r="EH9" s="509"/>
      <c r="EI9" s="509"/>
      <c r="EJ9" s="509"/>
      <c r="EK9" s="509"/>
      <c r="EL9" s="509"/>
      <c r="EM9" s="509"/>
      <c r="EN9" s="509"/>
      <c r="EO9" s="509"/>
      <c r="EP9" s="509"/>
      <c r="EQ9" s="509"/>
      <c r="ER9" s="509"/>
      <c r="ES9" s="510"/>
    </row>
    <row r="10" spans="1:155" ht="15.75" thickBot="1">
      <c r="A10" s="451" t="s">
        <v>93</v>
      </c>
      <c r="B10" s="511"/>
      <c r="C10" s="511"/>
      <c r="D10" s="511"/>
      <c r="E10" s="511"/>
      <c r="F10" s="511"/>
      <c r="G10" s="511"/>
      <c r="H10" s="511"/>
      <c r="I10" s="512">
        <v>26.823353810834071</v>
      </c>
      <c r="J10" s="512">
        <v>26.887547208651586</v>
      </c>
      <c r="K10" s="512">
        <v>27.058062700495171</v>
      </c>
      <c r="L10" s="512">
        <v>27.174664267909939</v>
      </c>
      <c r="M10" s="512">
        <v>27.290759753561243</v>
      </c>
      <c r="N10" s="512">
        <v>27.406346248393142</v>
      </c>
      <c r="O10" s="512">
        <v>27.521421020252621</v>
      </c>
      <c r="P10" s="512">
        <v>27.635981497219603</v>
      </c>
      <c r="Q10" s="512">
        <v>27.750025262576226</v>
      </c>
      <c r="R10" s="512">
        <v>27.86355006917411</v>
      </c>
      <c r="S10" s="512">
        <v>27.976553829875378</v>
      </c>
      <c r="T10" s="512">
        <v>28.089034615298829</v>
      </c>
      <c r="U10" s="512">
        <v>28.200990654390072</v>
      </c>
      <c r="V10" s="512">
        <v>28.312420333741752</v>
      </c>
      <c r="W10" s="512">
        <v>28.423322175667046</v>
      </c>
      <c r="X10" s="512">
        <v>28.533694858807575</v>
      </c>
      <c r="Y10" s="512">
        <v>28.6435372077453</v>
      </c>
      <c r="Z10" s="512">
        <v>28.752848190541282</v>
      </c>
      <c r="AA10" s="512">
        <v>28.861626916487094</v>
      </c>
      <c r="AB10" s="512">
        <v>28.969872641133378</v>
      </c>
      <c r="AC10" s="512">
        <v>29.077584741467941</v>
      </c>
      <c r="AD10" s="512">
        <v>29.184762734657362</v>
      </c>
      <c r="AE10" s="512">
        <v>29.291406268766558</v>
      </c>
      <c r="AF10" s="512">
        <v>29.397515120199316</v>
      </c>
      <c r="AG10" s="512">
        <v>29.503089191131334</v>
      </c>
      <c r="AH10" s="512">
        <v>29.608128510740475</v>
      </c>
      <c r="AI10" s="512">
        <v>29.712633222710586</v>
      </c>
      <c r="AJ10" s="512">
        <v>29.816603590639023</v>
      </c>
      <c r="AK10" s="512">
        <v>29.92003999419331</v>
      </c>
      <c r="AL10" s="512">
        <v>30.022942925963431</v>
      </c>
      <c r="AM10" s="512">
        <v>30.125312988899157</v>
      </c>
      <c r="AN10" s="512">
        <v>30.227150893754956</v>
      </c>
      <c r="AO10" s="512">
        <v>30.328457456544374</v>
      </c>
      <c r="AP10" s="512">
        <v>30.429233596005243</v>
      </c>
      <c r="AQ10" s="512">
        <v>30.529480331077878</v>
      </c>
      <c r="AR10" s="512">
        <v>30.629198778397331</v>
      </c>
      <c r="AS10" s="512">
        <v>30.728390149801289</v>
      </c>
      <c r="AT10" s="512">
        <v>30.827055749855063</v>
      </c>
      <c r="AU10" s="512">
        <v>30.925196973395128</v>
      </c>
      <c r="AV10" s="512">
        <v>31.022815303091928</v>
      </c>
      <c r="AW10" s="512">
        <v>31.119912307033744</v>
      </c>
      <c r="AX10" s="512">
        <v>31.216489636332287</v>
      </c>
      <c r="AY10" s="512">
        <v>31.312549022751156</v>
      </c>
      <c r="AZ10" s="512">
        <v>31.408092276358225</v>
      </c>
      <c r="BA10" s="512">
        <v>31.503121283202844</v>
      </c>
      <c r="BB10" s="512">
        <v>31.597638003018321</v>
      </c>
      <c r="BC10" s="512">
        <v>31.691644466951001</v>
      </c>
      <c r="BD10" s="512">
        <v>31.785142775316643</v>
      </c>
      <c r="BE10" s="512">
        <v>31.878135095383836</v>
      </c>
      <c r="BF10" s="512">
        <v>31.970623659186504</v>
      </c>
      <c r="BG10" s="512">
        <v>32.062610761364894</v>
      </c>
      <c r="BH10" s="512">
        <v>32.154098757035968</v>
      </c>
      <c r="BI10" s="512">
        <v>32.245090059693872</v>
      </c>
      <c r="BJ10" s="512">
        <v>32.335587139140323</v>
      </c>
      <c r="BK10" s="513"/>
      <c r="BL10" s="513"/>
      <c r="BM10" s="513"/>
      <c r="BN10" s="513"/>
      <c r="BO10" s="513"/>
      <c r="BP10" s="513"/>
      <c r="BQ10" s="513"/>
      <c r="BR10" s="513"/>
      <c r="BS10" s="513"/>
      <c r="BT10" s="514"/>
      <c r="BZ10" s="451" t="s">
        <v>93</v>
      </c>
      <c r="CA10" s="511"/>
      <c r="CB10" s="511"/>
      <c r="CC10" s="511"/>
      <c r="CD10" s="511"/>
      <c r="CE10" s="511"/>
      <c r="CF10" s="511"/>
      <c r="CG10" s="511"/>
      <c r="CH10" s="512">
        <v>21.828170348900972</v>
      </c>
      <c r="CI10" s="512">
        <v>21.956812186333913</v>
      </c>
      <c r="CJ10" s="512">
        <v>22.085136168829965</v>
      </c>
      <c r="CK10" s="512">
        <v>22.213133250802041</v>
      </c>
      <c r="CL10" s="512">
        <v>22.340794553505493</v>
      </c>
      <c r="CM10" s="512">
        <v>22.468111346652112</v>
      </c>
      <c r="CN10" s="512">
        <v>22.595075071099888</v>
      </c>
      <c r="CO10" s="512">
        <v>22.721677335416377</v>
      </c>
      <c r="CP10" s="512">
        <v>22.847909918268247</v>
      </c>
      <c r="CQ10" s="512">
        <v>22.973764770695592</v>
      </c>
      <c r="CR10" s="512">
        <v>23.099234023821666</v>
      </c>
      <c r="CS10" s="512">
        <v>23.224309975235837</v>
      </c>
      <c r="CT10" s="512">
        <v>23.348985104991137</v>
      </c>
      <c r="CU10" s="512">
        <v>23.473252072959223</v>
      </c>
      <c r="CV10" s="512">
        <v>23.597103720101522</v>
      </c>
      <c r="CW10" s="512">
        <v>23.720533069770156</v>
      </c>
      <c r="CX10" s="512">
        <v>23.84353333266986</v>
      </c>
      <c r="CY10" s="512">
        <v>23.966097896430615</v>
      </c>
      <c r="CZ10" s="512">
        <v>24.08822033705432</v>
      </c>
      <c r="DA10" s="512">
        <v>24.209894416112967</v>
      </c>
      <c r="DB10" s="512">
        <v>24.331114081167197</v>
      </c>
      <c r="DC10" s="512">
        <v>24.451873466347596</v>
      </c>
      <c r="DD10" s="512">
        <v>24.572166894278297</v>
      </c>
      <c r="DE10" s="512">
        <v>24.691988869405549</v>
      </c>
      <c r="DF10" s="512">
        <v>24.811334084564834</v>
      </c>
      <c r="DG10" s="512">
        <v>24.930197418499716</v>
      </c>
      <c r="DH10" s="512">
        <v>25.048573935434682</v>
      </c>
      <c r="DI10" s="512">
        <v>25.166458884982287</v>
      </c>
      <c r="DJ10" s="512">
        <v>25.283847701696409</v>
      </c>
      <c r="DK10" s="512">
        <v>25.400736001247388</v>
      </c>
      <c r="DL10" s="512">
        <v>25.517119583091407</v>
      </c>
      <c r="DM10" s="512">
        <v>25.63299442821123</v>
      </c>
      <c r="DN10" s="512">
        <v>25.748356697988466</v>
      </c>
      <c r="DO10" s="512">
        <v>25.863202733391748</v>
      </c>
      <c r="DP10" s="512">
        <v>25.977529053105357</v>
      </c>
      <c r="DQ10" s="512">
        <v>26.091332351462089</v>
      </c>
      <c r="DR10" s="512">
        <v>26.204609498212378</v>
      </c>
      <c r="DS10" s="512">
        <v>26.3173575364203</v>
      </c>
      <c r="DT10" s="512">
        <v>26.42957368078477</v>
      </c>
      <c r="DU10" s="512">
        <v>26.541255315883859</v>
      </c>
      <c r="DV10" s="512">
        <v>26.652399994344854</v>
      </c>
      <c r="DW10" s="512">
        <v>26.763005434945459</v>
      </c>
      <c r="DX10" s="512">
        <v>26.873069520648976</v>
      </c>
      <c r="DY10" s="512">
        <v>26.982590296577872</v>
      </c>
      <c r="DZ10" s="512">
        <v>27.091565967929093</v>
      </c>
      <c r="EA10" s="512">
        <v>27.199994897835371</v>
      </c>
      <c r="EB10" s="512">
        <v>27.307875605175497</v>
      </c>
      <c r="EC10" s="512">
        <v>27.415206762337874</v>
      </c>
      <c r="ED10" s="512">
        <v>27.521987192940074</v>
      </c>
      <c r="EE10" s="512">
        <v>27.628215869508352</v>
      </c>
      <c r="EF10" s="512">
        <v>27.73389191112047</v>
      </c>
      <c r="EG10" s="512">
        <v>27.839014581014681</v>
      </c>
      <c r="EH10" s="512">
        <v>27.943583284168181</v>
      </c>
      <c r="EI10" s="512">
        <v>28.047597564848623</v>
      </c>
      <c r="EJ10" s="513"/>
      <c r="EK10" s="513"/>
      <c r="EL10" s="513"/>
      <c r="EM10" s="513"/>
      <c r="EN10" s="513"/>
      <c r="EO10" s="513"/>
      <c r="EP10" s="513"/>
      <c r="EQ10" s="513"/>
      <c r="ER10" s="513"/>
      <c r="ES10" s="514"/>
    </row>
    <row r="11" spans="1:155">
      <c r="B11" s="458"/>
      <c r="C11" s="458"/>
      <c r="D11" s="458"/>
      <c r="E11" s="458"/>
      <c r="F11" s="458"/>
      <c r="G11" s="458"/>
      <c r="H11" s="458"/>
      <c r="I11" s="458"/>
      <c r="J11" s="458"/>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8"/>
      <c r="AH11" s="458"/>
      <c r="AI11" s="458"/>
      <c r="AJ11" s="458"/>
      <c r="AK11" s="458"/>
      <c r="AL11" s="458"/>
      <c r="AM11" s="458"/>
      <c r="AN11" s="458"/>
      <c r="AO11" s="458"/>
      <c r="AP11" s="458"/>
      <c r="AQ11" s="458"/>
      <c r="AR11" s="458"/>
      <c r="AS11" s="458"/>
      <c r="AT11" s="458"/>
      <c r="AU11" s="458"/>
      <c r="AV11" s="458"/>
      <c r="AW11" s="458"/>
      <c r="AX11" s="458"/>
      <c r="AY11" s="458"/>
    </row>
    <row r="12" spans="1:155">
      <c r="A12" s="437" t="s">
        <v>87</v>
      </c>
      <c r="B12" s="458"/>
      <c r="C12" s="458"/>
      <c r="D12" s="458"/>
      <c r="E12" s="458"/>
      <c r="F12" s="458"/>
      <c r="G12" s="458"/>
      <c r="H12" s="458"/>
      <c r="I12" s="458"/>
      <c r="J12" s="458"/>
      <c r="K12" s="458"/>
      <c r="L12" s="458"/>
      <c r="M12" s="458"/>
      <c r="N12" s="458"/>
      <c r="O12" s="458"/>
      <c r="P12" s="458"/>
      <c r="Q12" s="458"/>
      <c r="R12" s="458"/>
      <c r="S12" s="458"/>
      <c r="T12" s="458"/>
      <c r="U12" s="458"/>
      <c r="V12" s="458"/>
      <c r="W12" s="458"/>
      <c r="X12" s="458"/>
      <c r="Y12" s="458"/>
      <c r="Z12" s="458"/>
      <c r="AA12" s="458"/>
      <c r="AB12" s="458"/>
      <c r="AC12" s="458"/>
      <c r="AD12" s="458"/>
      <c r="AE12" s="458"/>
      <c r="AF12" s="458"/>
      <c r="AG12" s="458"/>
      <c r="AH12" s="458"/>
      <c r="AI12" s="458"/>
      <c r="AJ12" s="458"/>
      <c r="AK12" s="458"/>
      <c r="AL12" s="458"/>
      <c r="AM12" s="458"/>
      <c r="AN12" s="458"/>
      <c r="AO12" s="458"/>
      <c r="AP12" s="458"/>
      <c r="AQ12" s="458"/>
      <c r="AR12" s="458"/>
      <c r="AS12" s="458"/>
      <c r="AT12" s="458"/>
      <c r="AU12" s="458"/>
      <c r="AV12" s="458"/>
      <c r="AW12" s="458"/>
      <c r="AX12" s="458"/>
      <c r="AY12" s="458"/>
    </row>
    <row r="13" spans="1:155">
      <c r="B13" s="458"/>
      <c r="C13" s="458"/>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458"/>
      <c r="AJ13" s="458"/>
      <c r="AK13" s="458"/>
      <c r="AL13" s="458"/>
      <c r="AM13" s="458"/>
      <c r="AN13" s="458"/>
      <c r="AO13" s="458"/>
      <c r="AP13" s="458"/>
      <c r="AQ13" s="458"/>
      <c r="AR13" s="458"/>
      <c r="AS13" s="458"/>
      <c r="AT13" s="458"/>
      <c r="AU13" s="458"/>
      <c r="AV13" s="458"/>
      <c r="AW13" s="458"/>
      <c r="AX13" s="458"/>
      <c r="AY13" s="458"/>
    </row>
    <row r="14" spans="1:155">
      <c r="B14" s="458"/>
      <c r="C14" s="458"/>
      <c r="D14" s="458"/>
      <c r="E14" s="458"/>
      <c r="F14" s="458"/>
      <c r="G14" s="458"/>
      <c r="H14" s="458"/>
      <c r="I14" s="458"/>
      <c r="J14" s="458"/>
      <c r="K14" s="458"/>
      <c r="L14" s="458"/>
      <c r="M14" s="458"/>
      <c r="N14" s="458"/>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458"/>
      <c r="AL14" s="458"/>
      <c r="AM14" s="458"/>
      <c r="AN14" s="458"/>
      <c r="AO14" s="458"/>
      <c r="AP14" s="458"/>
      <c r="AQ14" s="458"/>
      <c r="AR14" s="458"/>
      <c r="AS14" s="458"/>
      <c r="AT14" s="458"/>
      <c r="AU14" s="458"/>
      <c r="AV14" s="458"/>
      <c r="AW14" s="458"/>
      <c r="AX14" s="458"/>
      <c r="AY14" s="458"/>
    </row>
    <row r="15" spans="1:155">
      <c r="B15" s="458"/>
      <c r="C15" s="458"/>
      <c r="D15" s="458"/>
      <c r="E15" s="458"/>
      <c r="F15" s="458"/>
      <c r="G15" s="458"/>
      <c r="H15" s="458"/>
      <c r="I15" s="458"/>
      <c r="J15" s="458"/>
      <c r="K15" s="458"/>
      <c r="L15" s="458"/>
      <c r="M15" s="458"/>
      <c r="N15" s="458"/>
      <c r="O15" s="458"/>
      <c r="P15" s="458"/>
      <c r="Q15" s="458"/>
      <c r="R15" s="458"/>
      <c r="S15" s="458"/>
      <c r="T15" s="458"/>
      <c r="U15" s="458"/>
      <c r="V15" s="458"/>
      <c r="W15" s="458"/>
      <c r="X15" s="458"/>
      <c r="Y15" s="458"/>
      <c r="Z15" s="458"/>
      <c r="AA15" s="458"/>
      <c r="AB15" s="458"/>
      <c r="AC15" s="458"/>
      <c r="AD15" s="458"/>
      <c r="AE15" s="458"/>
      <c r="AF15" s="458"/>
      <c r="AG15" s="458"/>
      <c r="AH15" s="458"/>
      <c r="AI15" s="458"/>
      <c r="AJ15" s="458"/>
      <c r="AK15" s="458"/>
      <c r="AL15" s="458"/>
      <c r="AM15" s="458"/>
      <c r="AN15" s="458"/>
      <c r="AO15" s="458"/>
      <c r="AP15" s="458"/>
      <c r="AQ15" s="458"/>
      <c r="AR15" s="458"/>
      <c r="AS15" s="458"/>
      <c r="AT15" s="458"/>
      <c r="AU15" s="458"/>
      <c r="AV15" s="458"/>
      <c r="AW15" s="458"/>
      <c r="AX15" s="458"/>
      <c r="AY15" s="458"/>
    </row>
    <row r="16" spans="1:155">
      <c r="B16" s="458"/>
      <c r="C16" s="458"/>
      <c r="D16" s="458"/>
      <c r="E16" s="458"/>
      <c r="F16" s="458"/>
      <c r="G16" s="458"/>
      <c r="H16" s="458"/>
      <c r="I16" s="458"/>
      <c r="J16" s="458"/>
      <c r="K16" s="458"/>
      <c r="L16" s="458"/>
      <c r="M16" s="458"/>
      <c r="N16" s="458"/>
      <c r="O16" s="458"/>
      <c r="P16" s="458"/>
      <c r="Q16" s="458"/>
      <c r="R16" s="458"/>
      <c r="S16" s="458"/>
      <c r="T16" s="458"/>
      <c r="U16" s="458"/>
      <c r="V16" s="458"/>
      <c r="W16" s="458"/>
      <c r="X16" s="458"/>
      <c r="Y16" s="458"/>
      <c r="Z16" s="458"/>
      <c r="AA16" s="458"/>
      <c r="AB16" s="458"/>
      <c r="AC16" s="458"/>
      <c r="AD16" s="458"/>
      <c r="AE16" s="458"/>
      <c r="AF16" s="458"/>
      <c r="AG16" s="458"/>
      <c r="AH16" s="458"/>
      <c r="AI16" s="458"/>
      <c r="AJ16" s="458"/>
      <c r="AK16" s="458"/>
      <c r="AL16" s="458"/>
      <c r="AM16" s="458"/>
      <c r="AN16" s="458"/>
      <c r="AO16" s="458"/>
      <c r="AP16" s="458"/>
      <c r="AQ16" s="458"/>
      <c r="AR16" s="458"/>
      <c r="AS16" s="458"/>
      <c r="AT16" s="458"/>
      <c r="AU16" s="458"/>
      <c r="AV16" s="458"/>
      <c r="AW16" s="458"/>
      <c r="AX16" s="458"/>
      <c r="AY16" s="458"/>
    </row>
    <row r="17" spans="2:51">
      <c r="B17" s="458"/>
      <c r="C17" s="458"/>
      <c r="D17" s="458"/>
      <c r="E17" s="458"/>
      <c r="F17" s="458"/>
      <c r="G17" s="458"/>
      <c r="H17" s="458"/>
      <c r="I17" s="458"/>
      <c r="J17" s="458"/>
      <c r="K17" s="458"/>
      <c r="L17" s="458"/>
      <c r="M17" s="458"/>
      <c r="N17" s="458"/>
      <c r="O17" s="458"/>
      <c r="P17" s="458"/>
      <c r="Q17" s="458"/>
      <c r="R17" s="458"/>
      <c r="S17" s="458"/>
      <c r="T17" s="458"/>
      <c r="U17" s="458"/>
      <c r="V17" s="458"/>
      <c r="W17" s="458"/>
      <c r="X17" s="458"/>
      <c r="Y17" s="458"/>
      <c r="Z17" s="458"/>
      <c r="AA17" s="458"/>
      <c r="AB17" s="458"/>
      <c r="AC17" s="458"/>
      <c r="AD17" s="458"/>
      <c r="AE17" s="458"/>
      <c r="AF17" s="458"/>
      <c r="AG17" s="458"/>
      <c r="AH17" s="458"/>
      <c r="AI17" s="458"/>
      <c r="AJ17" s="458"/>
      <c r="AK17" s="458"/>
      <c r="AL17" s="458"/>
      <c r="AM17" s="458"/>
      <c r="AN17" s="458"/>
      <c r="AO17" s="458"/>
      <c r="AP17" s="458"/>
      <c r="AQ17" s="458"/>
      <c r="AR17" s="458"/>
      <c r="AS17" s="458"/>
      <c r="AT17" s="458"/>
      <c r="AU17" s="458"/>
      <c r="AV17" s="458"/>
      <c r="AW17" s="458"/>
      <c r="AX17" s="458"/>
      <c r="AY17" s="458"/>
    </row>
    <row r="18" spans="2:51">
      <c r="B18" s="458"/>
      <c r="C18" s="458"/>
      <c r="D18" s="458"/>
      <c r="E18" s="458"/>
      <c r="F18" s="458"/>
      <c r="G18" s="458"/>
      <c r="H18" s="458"/>
      <c r="I18" s="458"/>
      <c r="J18" s="458"/>
      <c r="K18" s="458"/>
      <c r="L18" s="458"/>
      <c r="M18" s="458"/>
      <c r="N18" s="458"/>
      <c r="O18" s="458"/>
      <c r="P18" s="458"/>
      <c r="Q18" s="458"/>
      <c r="R18" s="458"/>
      <c r="S18" s="458"/>
      <c r="T18" s="458"/>
      <c r="U18" s="458"/>
      <c r="V18" s="458"/>
      <c r="W18" s="458"/>
      <c r="X18" s="458"/>
      <c r="Y18" s="458"/>
      <c r="Z18" s="458"/>
      <c r="AA18" s="458"/>
      <c r="AB18" s="458"/>
      <c r="AC18" s="458"/>
      <c r="AD18" s="458"/>
      <c r="AE18" s="458"/>
      <c r="AF18" s="458"/>
      <c r="AG18" s="458"/>
      <c r="AH18" s="458"/>
      <c r="AI18" s="458"/>
      <c r="AJ18" s="458"/>
      <c r="AK18" s="458"/>
      <c r="AL18" s="458"/>
      <c r="AM18" s="458"/>
      <c r="AN18" s="458"/>
      <c r="AO18" s="458"/>
      <c r="AP18" s="458"/>
      <c r="AQ18" s="458"/>
      <c r="AR18" s="458"/>
      <c r="AS18" s="458"/>
      <c r="AT18" s="458"/>
      <c r="AU18" s="458"/>
      <c r="AV18" s="458"/>
      <c r="AW18" s="458"/>
      <c r="AX18" s="458"/>
      <c r="AY18" s="458"/>
    </row>
    <row r="19" spans="2:51">
      <c r="B19" s="458"/>
      <c r="C19" s="458"/>
      <c r="D19" s="458"/>
      <c r="E19" s="458"/>
      <c r="F19" s="458"/>
      <c r="G19" s="458"/>
      <c r="H19" s="458"/>
      <c r="I19" s="458"/>
      <c r="J19" s="458"/>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8"/>
      <c r="AL19" s="458"/>
      <c r="AM19" s="458"/>
      <c r="AN19" s="458"/>
      <c r="AO19" s="458"/>
      <c r="AP19" s="458"/>
      <c r="AQ19" s="458"/>
      <c r="AR19" s="458"/>
      <c r="AS19" s="458"/>
      <c r="AT19" s="458"/>
      <c r="AU19" s="458"/>
      <c r="AV19" s="458"/>
      <c r="AW19" s="458"/>
      <c r="AX19" s="458"/>
      <c r="AY19" s="458"/>
    </row>
    <row r="20" spans="2:51">
      <c r="B20" s="458"/>
      <c r="C20" s="458"/>
      <c r="D20" s="458"/>
      <c r="E20" s="458"/>
      <c r="F20" s="458"/>
      <c r="G20" s="458"/>
      <c r="H20" s="458"/>
      <c r="I20" s="458"/>
      <c r="J20" s="458"/>
      <c r="K20" s="458"/>
      <c r="L20" s="458"/>
      <c r="M20" s="458"/>
      <c r="N20" s="458"/>
      <c r="O20" s="458"/>
      <c r="P20" s="458"/>
      <c r="Q20" s="458"/>
      <c r="R20" s="458"/>
      <c r="S20" s="458"/>
      <c r="T20" s="458"/>
      <c r="U20" s="458"/>
      <c r="V20" s="458"/>
      <c r="W20" s="458"/>
      <c r="X20" s="458"/>
      <c r="Y20" s="458"/>
      <c r="Z20" s="458"/>
      <c r="AA20" s="458"/>
      <c r="AB20" s="458"/>
      <c r="AC20" s="458"/>
      <c r="AD20" s="458"/>
      <c r="AE20" s="458"/>
      <c r="AF20" s="458"/>
      <c r="AG20" s="458"/>
      <c r="AH20" s="458"/>
      <c r="AI20" s="458"/>
      <c r="AJ20" s="458"/>
      <c r="AK20" s="458"/>
      <c r="AL20" s="458"/>
      <c r="AM20" s="458"/>
      <c r="AN20" s="458"/>
      <c r="AO20" s="458"/>
      <c r="AP20" s="458"/>
      <c r="AQ20" s="458"/>
      <c r="AR20" s="458"/>
      <c r="AS20" s="458"/>
      <c r="AT20" s="458"/>
      <c r="AU20" s="458"/>
      <c r="AV20" s="458"/>
      <c r="AW20" s="458"/>
      <c r="AX20" s="458"/>
      <c r="AY20" s="458"/>
    </row>
    <row r="21" spans="2:51">
      <c r="B21" s="458"/>
      <c r="C21" s="458"/>
      <c r="D21" s="458"/>
      <c r="E21" s="458"/>
      <c r="F21" s="458"/>
      <c r="G21" s="458"/>
      <c r="H21" s="458"/>
      <c r="I21" s="458"/>
      <c r="J21" s="458"/>
      <c r="K21" s="458"/>
      <c r="L21" s="458"/>
      <c r="M21" s="458"/>
      <c r="N21" s="458"/>
      <c r="O21" s="458"/>
      <c r="P21" s="458"/>
      <c r="Q21" s="458"/>
      <c r="R21" s="458"/>
      <c r="S21" s="458"/>
      <c r="T21" s="458"/>
      <c r="U21" s="458"/>
      <c r="V21" s="458"/>
      <c r="W21" s="458"/>
      <c r="X21" s="458"/>
      <c r="Y21" s="458"/>
      <c r="Z21" s="458"/>
      <c r="AA21" s="458"/>
      <c r="AB21" s="458"/>
      <c r="AC21" s="458"/>
      <c r="AD21" s="458"/>
      <c r="AE21" s="458"/>
      <c r="AF21" s="458"/>
      <c r="AG21" s="458"/>
      <c r="AH21" s="458"/>
      <c r="AI21" s="458"/>
      <c r="AJ21" s="458"/>
      <c r="AK21" s="458"/>
      <c r="AL21" s="458"/>
      <c r="AM21" s="458"/>
      <c r="AN21" s="458"/>
      <c r="AO21" s="458"/>
      <c r="AP21" s="458"/>
      <c r="AQ21" s="458"/>
      <c r="AR21" s="458"/>
      <c r="AS21" s="458"/>
      <c r="AT21" s="458"/>
      <c r="AU21" s="458"/>
      <c r="AV21" s="458"/>
      <c r="AW21" s="458"/>
      <c r="AX21" s="458"/>
      <c r="AY21" s="458"/>
    </row>
    <row r="22" spans="2:51">
      <c r="B22" s="458"/>
      <c r="C22" s="458"/>
      <c r="D22" s="458"/>
      <c r="E22" s="458"/>
      <c r="F22" s="458"/>
      <c r="G22" s="458"/>
      <c r="H22" s="458"/>
      <c r="I22" s="458"/>
      <c r="J22" s="458"/>
      <c r="K22" s="458"/>
      <c r="L22" s="458"/>
      <c r="M22" s="458"/>
      <c r="N22" s="458"/>
      <c r="O22" s="458"/>
      <c r="P22" s="458"/>
      <c r="Q22" s="458"/>
      <c r="R22" s="458"/>
      <c r="S22" s="458"/>
      <c r="T22" s="458"/>
      <c r="U22" s="458"/>
      <c r="V22" s="458"/>
      <c r="W22" s="458"/>
      <c r="X22" s="458"/>
      <c r="Y22" s="458"/>
      <c r="Z22" s="458"/>
      <c r="AA22" s="458"/>
      <c r="AB22" s="458"/>
      <c r="AC22" s="458"/>
      <c r="AD22" s="458"/>
      <c r="AE22" s="458"/>
      <c r="AF22" s="458"/>
      <c r="AG22" s="458"/>
      <c r="AH22" s="458"/>
      <c r="AI22" s="458"/>
      <c r="AJ22" s="458"/>
      <c r="AK22" s="458"/>
      <c r="AL22" s="458"/>
      <c r="AM22" s="458"/>
      <c r="AN22" s="458"/>
      <c r="AO22" s="458"/>
      <c r="AP22" s="458"/>
      <c r="AQ22" s="458"/>
      <c r="AR22" s="458"/>
      <c r="AS22" s="458"/>
      <c r="AT22" s="458"/>
      <c r="AU22" s="458"/>
      <c r="AV22" s="458"/>
      <c r="AW22" s="458"/>
      <c r="AX22" s="458"/>
      <c r="AY22" s="458"/>
    </row>
    <row r="23" spans="2:51">
      <c r="B23" s="458"/>
      <c r="C23" s="458"/>
      <c r="D23" s="458"/>
      <c r="E23" s="458"/>
      <c r="F23" s="458"/>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c r="AD23" s="458"/>
      <c r="AE23" s="458"/>
      <c r="AF23" s="458"/>
      <c r="AG23" s="458"/>
      <c r="AH23" s="458"/>
      <c r="AI23" s="458"/>
      <c r="AJ23" s="458"/>
      <c r="AK23" s="458"/>
      <c r="AL23" s="458"/>
      <c r="AM23" s="458"/>
      <c r="AN23" s="458"/>
      <c r="AO23" s="458"/>
      <c r="AP23" s="458"/>
      <c r="AQ23" s="458"/>
      <c r="AR23" s="458"/>
      <c r="AS23" s="458"/>
      <c r="AT23" s="458"/>
      <c r="AU23" s="458"/>
      <c r="AV23" s="458"/>
      <c r="AW23" s="458"/>
      <c r="AX23" s="458"/>
      <c r="AY23" s="458"/>
    </row>
    <row r="24" spans="2:51">
      <c r="B24" s="458"/>
      <c r="C24" s="458"/>
      <c r="D24" s="458"/>
      <c r="E24" s="458"/>
      <c r="F24" s="458"/>
      <c r="G24" s="458"/>
      <c r="H24" s="458"/>
      <c r="I24" s="458"/>
      <c r="J24" s="458"/>
      <c r="K24" s="458"/>
      <c r="L24" s="458"/>
      <c r="M24" s="458"/>
      <c r="N24" s="458"/>
      <c r="O24" s="458"/>
      <c r="P24" s="458"/>
      <c r="Q24" s="458"/>
      <c r="R24" s="458"/>
      <c r="S24" s="458"/>
      <c r="T24" s="458"/>
      <c r="U24" s="458"/>
      <c r="V24" s="458"/>
      <c r="W24" s="458"/>
      <c r="X24" s="458"/>
      <c r="Y24" s="458"/>
      <c r="Z24" s="458"/>
      <c r="AA24" s="458"/>
      <c r="AB24" s="458"/>
      <c r="AC24" s="458"/>
      <c r="AD24" s="458"/>
      <c r="AE24" s="458"/>
      <c r="AF24" s="458"/>
      <c r="AG24" s="458"/>
      <c r="AH24" s="458"/>
      <c r="AI24" s="458"/>
      <c r="AJ24" s="458"/>
      <c r="AK24" s="458"/>
      <c r="AL24" s="458"/>
      <c r="AM24" s="458"/>
      <c r="AN24" s="458"/>
      <c r="AO24" s="458"/>
      <c r="AP24" s="458"/>
      <c r="AQ24" s="458"/>
      <c r="AR24" s="458"/>
      <c r="AS24" s="458"/>
      <c r="AT24" s="458"/>
      <c r="AU24" s="458"/>
      <c r="AV24" s="458"/>
      <c r="AW24" s="458"/>
      <c r="AX24" s="458"/>
      <c r="AY24" s="458"/>
    </row>
    <row r="25" spans="2:51">
      <c r="B25" s="458"/>
      <c r="C25" s="458"/>
      <c r="D25" s="458"/>
      <c r="E25" s="458"/>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8"/>
      <c r="AM25" s="458"/>
      <c r="AN25" s="458"/>
      <c r="AO25" s="458"/>
      <c r="AP25" s="458"/>
      <c r="AQ25" s="458"/>
      <c r="AR25" s="458"/>
      <c r="AS25" s="458"/>
      <c r="AT25" s="458"/>
      <c r="AU25" s="458"/>
      <c r="AV25" s="458"/>
      <c r="AW25" s="458"/>
      <c r="AX25" s="458"/>
      <c r="AY25" s="458"/>
    </row>
    <row r="26" spans="2:51">
      <c r="B26" s="458"/>
      <c r="C26" s="458"/>
      <c r="D26" s="458"/>
      <c r="E26" s="458"/>
      <c r="F26" s="458"/>
      <c r="G26" s="458"/>
      <c r="H26" s="458"/>
      <c r="I26" s="458"/>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8"/>
      <c r="AM26" s="458"/>
      <c r="AN26" s="458"/>
      <c r="AO26" s="458"/>
      <c r="AP26" s="458"/>
      <c r="AQ26" s="458"/>
      <c r="AR26" s="458"/>
      <c r="AS26" s="458"/>
      <c r="AT26" s="458"/>
      <c r="AU26" s="458"/>
      <c r="AV26" s="458"/>
      <c r="AW26" s="458"/>
      <c r="AX26" s="458"/>
      <c r="AY26" s="458"/>
    </row>
    <row r="27" spans="2:51">
      <c r="B27" s="458"/>
      <c r="C27" s="458"/>
      <c r="D27" s="458"/>
      <c r="E27" s="458"/>
      <c r="F27" s="458"/>
      <c r="G27" s="458"/>
      <c r="H27" s="458"/>
      <c r="I27" s="458"/>
      <c r="J27" s="458"/>
      <c r="K27" s="458"/>
      <c r="L27" s="458"/>
      <c r="M27" s="458"/>
      <c r="N27" s="458"/>
      <c r="O27" s="458"/>
      <c r="P27" s="458"/>
      <c r="Q27" s="458"/>
      <c r="R27" s="458"/>
      <c r="S27" s="458"/>
      <c r="T27" s="458"/>
      <c r="U27" s="458"/>
      <c r="V27" s="458"/>
      <c r="W27" s="458"/>
      <c r="X27" s="458"/>
      <c r="Y27" s="458"/>
      <c r="Z27" s="458"/>
      <c r="AA27" s="458"/>
      <c r="AB27" s="458"/>
      <c r="AC27" s="458"/>
      <c r="AD27" s="458"/>
      <c r="AE27" s="458"/>
      <c r="AF27" s="458"/>
      <c r="AG27" s="458"/>
      <c r="AH27" s="458"/>
      <c r="AI27" s="458"/>
      <c r="AJ27" s="458"/>
      <c r="AK27" s="458"/>
      <c r="AL27" s="458"/>
      <c r="AM27" s="458"/>
      <c r="AN27" s="458"/>
      <c r="AO27" s="458"/>
      <c r="AP27" s="458"/>
      <c r="AQ27" s="458"/>
      <c r="AR27" s="458"/>
      <c r="AS27" s="458"/>
      <c r="AT27" s="458"/>
      <c r="AU27" s="458"/>
      <c r="AV27" s="458"/>
      <c r="AW27" s="458"/>
      <c r="AX27" s="458"/>
      <c r="AY27" s="458"/>
    </row>
    <row r="28" spans="2:51">
      <c r="B28" s="458"/>
      <c r="C28" s="458"/>
      <c r="D28" s="458"/>
      <c r="E28" s="458"/>
      <c r="F28" s="458"/>
      <c r="G28" s="458"/>
      <c r="H28" s="458"/>
      <c r="I28" s="458"/>
      <c r="J28" s="458"/>
      <c r="K28" s="458"/>
      <c r="L28" s="458"/>
      <c r="M28" s="458"/>
      <c r="N28" s="458"/>
      <c r="O28" s="458"/>
      <c r="P28" s="458"/>
      <c r="Q28" s="458"/>
      <c r="R28" s="458"/>
      <c r="S28" s="458"/>
      <c r="T28" s="458"/>
      <c r="U28" s="458"/>
      <c r="V28" s="458"/>
      <c r="W28" s="458"/>
      <c r="X28" s="458"/>
      <c r="Y28" s="458"/>
      <c r="Z28" s="458"/>
      <c r="AA28" s="458"/>
      <c r="AB28" s="458"/>
      <c r="AC28" s="458"/>
      <c r="AD28" s="458"/>
      <c r="AE28" s="458"/>
      <c r="AF28" s="458"/>
      <c r="AG28" s="458"/>
      <c r="AH28" s="458"/>
      <c r="AI28" s="458"/>
      <c r="AJ28" s="458"/>
      <c r="AK28" s="458"/>
      <c r="AL28" s="458"/>
      <c r="AM28" s="458"/>
      <c r="AN28" s="458"/>
      <c r="AO28" s="458"/>
      <c r="AP28" s="458"/>
      <c r="AQ28" s="458"/>
      <c r="AR28" s="458"/>
      <c r="AS28" s="458"/>
      <c r="AT28" s="458"/>
      <c r="AU28" s="458"/>
      <c r="AV28" s="458"/>
      <c r="AW28" s="458"/>
      <c r="AX28" s="458"/>
      <c r="AY28" s="458"/>
    </row>
    <row r="29" spans="2:51">
      <c r="B29" s="458"/>
      <c r="C29" s="458"/>
      <c r="D29" s="458"/>
      <c r="E29" s="458"/>
      <c r="F29" s="458"/>
      <c r="G29" s="458"/>
      <c r="H29" s="458"/>
      <c r="I29" s="458"/>
      <c r="J29" s="458"/>
      <c r="K29" s="458"/>
      <c r="L29" s="458"/>
      <c r="M29" s="458"/>
      <c r="N29" s="458"/>
      <c r="O29" s="458"/>
      <c r="P29" s="458"/>
      <c r="Q29" s="458"/>
      <c r="R29" s="458"/>
      <c r="S29" s="458"/>
      <c r="T29" s="458"/>
      <c r="U29" s="458"/>
      <c r="V29" s="458"/>
      <c r="W29" s="458"/>
      <c r="X29" s="458"/>
      <c r="Y29" s="458"/>
      <c r="Z29" s="458"/>
      <c r="AA29" s="458"/>
      <c r="AB29" s="458"/>
      <c r="AC29" s="458"/>
      <c r="AD29" s="458"/>
      <c r="AE29" s="458"/>
      <c r="AF29" s="458"/>
      <c r="AG29" s="458"/>
      <c r="AH29" s="458"/>
      <c r="AI29" s="458"/>
      <c r="AJ29" s="458"/>
      <c r="AK29" s="458"/>
      <c r="AL29" s="458"/>
      <c r="AM29" s="458"/>
      <c r="AN29" s="458"/>
      <c r="AO29" s="458"/>
      <c r="AP29" s="458"/>
      <c r="AQ29" s="458"/>
      <c r="AR29" s="458"/>
      <c r="AS29" s="458"/>
      <c r="AT29" s="458"/>
      <c r="AU29" s="458"/>
      <c r="AV29" s="458"/>
      <c r="AW29" s="458"/>
      <c r="AX29" s="458"/>
      <c r="AY29" s="458"/>
    </row>
    <row r="30" spans="2:51">
      <c r="B30" s="458"/>
      <c r="C30" s="458"/>
      <c r="D30" s="458"/>
      <c r="E30" s="458"/>
      <c r="F30" s="458"/>
      <c r="G30" s="458"/>
      <c r="H30" s="458"/>
      <c r="I30" s="458"/>
      <c r="J30" s="458"/>
      <c r="K30" s="458"/>
      <c r="L30" s="458"/>
      <c r="M30" s="458"/>
      <c r="N30" s="458"/>
      <c r="O30" s="458"/>
      <c r="P30" s="458"/>
      <c r="Q30" s="458"/>
      <c r="R30" s="458"/>
      <c r="S30" s="458"/>
      <c r="T30" s="458"/>
      <c r="U30" s="458"/>
      <c r="V30" s="458"/>
      <c r="W30" s="458"/>
      <c r="X30" s="458"/>
      <c r="Y30" s="458"/>
      <c r="Z30" s="458"/>
      <c r="AA30" s="458"/>
      <c r="AB30" s="458"/>
      <c r="AC30" s="458"/>
      <c r="AD30" s="458"/>
      <c r="AE30" s="458"/>
      <c r="AF30" s="458"/>
      <c r="AG30" s="458"/>
      <c r="AH30" s="458"/>
      <c r="AI30" s="458"/>
      <c r="AJ30" s="458"/>
      <c r="AK30" s="458"/>
      <c r="AL30" s="458"/>
      <c r="AM30" s="458"/>
      <c r="AN30" s="458"/>
      <c r="AO30" s="458"/>
      <c r="AP30" s="458"/>
      <c r="AQ30" s="458"/>
      <c r="AR30" s="458"/>
      <c r="AS30" s="458"/>
      <c r="AT30" s="458"/>
      <c r="AU30" s="458"/>
      <c r="AV30" s="458"/>
      <c r="AW30" s="458"/>
      <c r="AX30" s="458"/>
      <c r="AY30" s="458"/>
    </row>
    <row r="31" spans="2:51">
      <c r="B31" s="458"/>
      <c r="C31" s="458"/>
      <c r="D31" s="458"/>
      <c r="E31" s="458"/>
      <c r="F31" s="458"/>
      <c r="G31" s="458"/>
      <c r="H31" s="458"/>
      <c r="I31" s="458"/>
      <c r="J31" s="458"/>
      <c r="K31" s="458"/>
      <c r="L31" s="458"/>
      <c r="M31" s="458"/>
      <c r="N31" s="458"/>
      <c r="O31" s="458"/>
      <c r="P31" s="458"/>
      <c r="Q31" s="458"/>
      <c r="R31" s="458"/>
      <c r="S31" s="458"/>
      <c r="T31" s="458"/>
      <c r="U31" s="458"/>
      <c r="V31" s="458"/>
      <c r="W31" s="458"/>
      <c r="X31" s="458"/>
      <c r="Y31" s="458"/>
      <c r="Z31" s="458"/>
      <c r="AA31" s="458"/>
      <c r="AB31" s="458"/>
      <c r="AC31" s="458"/>
      <c r="AD31" s="458"/>
      <c r="AE31" s="458"/>
      <c r="AF31" s="458"/>
      <c r="AG31" s="458"/>
      <c r="AH31" s="458"/>
      <c r="AI31" s="458"/>
      <c r="AJ31" s="458"/>
      <c r="AK31" s="458"/>
      <c r="AL31" s="458"/>
      <c r="AM31" s="458"/>
      <c r="AN31" s="458"/>
      <c r="AO31" s="458"/>
      <c r="AP31" s="458"/>
      <c r="AQ31" s="458"/>
      <c r="AR31" s="458"/>
      <c r="AS31" s="458"/>
      <c r="AT31" s="458"/>
      <c r="AU31" s="458"/>
      <c r="AV31" s="458"/>
      <c r="AW31" s="458"/>
      <c r="AX31" s="458"/>
      <c r="AY31" s="458"/>
    </row>
    <row r="32" spans="2:51">
      <c r="B32" s="458"/>
      <c r="C32" s="458"/>
      <c r="D32" s="458"/>
      <c r="E32" s="458"/>
      <c r="F32" s="458"/>
      <c r="G32" s="458"/>
      <c r="H32" s="458"/>
      <c r="I32" s="458"/>
      <c r="J32" s="458"/>
      <c r="K32" s="458"/>
      <c r="L32" s="458"/>
      <c r="M32" s="458"/>
      <c r="N32" s="458"/>
      <c r="O32" s="458"/>
      <c r="P32" s="458"/>
      <c r="Q32" s="458"/>
      <c r="R32" s="458"/>
      <c r="S32" s="458"/>
      <c r="T32" s="458"/>
      <c r="U32" s="458"/>
      <c r="V32" s="458"/>
      <c r="W32" s="458"/>
      <c r="X32" s="458"/>
      <c r="Y32" s="458"/>
      <c r="Z32" s="458"/>
      <c r="AA32" s="458"/>
      <c r="AB32" s="458"/>
      <c r="AC32" s="458"/>
      <c r="AD32" s="458"/>
      <c r="AE32" s="458"/>
      <c r="AF32" s="458"/>
      <c r="AG32" s="458"/>
      <c r="AH32" s="458"/>
      <c r="AI32" s="458"/>
      <c r="AJ32" s="458"/>
      <c r="AK32" s="458"/>
      <c r="AL32" s="458"/>
      <c r="AM32" s="458"/>
      <c r="AN32" s="458"/>
      <c r="AO32" s="458"/>
      <c r="AP32" s="458"/>
      <c r="AQ32" s="458"/>
      <c r="AR32" s="458"/>
      <c r="AS32" s="458"/>
      <c r="AT32" s="458"/>
      <c r="AU32" s="458"/>
      <c r="AV32" s="458"/>
      <c r="AW32" s="458"/>
      <c r="AX32" s="458"/>
      <c r="AY32" s="458"/>
    </row>
    <row r="33" spans="2:51">
      <c r="B33" s="458"/>
      <c r="C33" s="458"/>
      <c r="D33" s="458"/>
      <c r="E33" s="458"/>
      <c r="F33" s="458"/>
      <c r="G33" s="458"/>
      <c r="H33" s="458"/>
      <c r="I33" s="458"/>
      <c r="J33" s="458"/>
      <c r="K33" s="458"/>
      <c r="L33" s="458"/>
      <c r="M33" s="458"/>
      <c r="N33" s="458"/>
      <c r="O33" s="458"/>
      <c r="P33" s="458"/>
      <c r="Q33" s="458"/>
      <c r="R33" s="458"/>
      <c r="S33" s="458"/>
      <c r="T33" s="458"/>
      <c r="U33" s="458"/>
      <c r="V33" s="458"/>
      <c r="W33" s="458"/>
      <c r="X33" s="458"/>
      <c r="Y33" s="458"/>
      <c r="Z33" s="458"/>
      <c r="AA33" s="458"/>
      <c r="AB33" s="458"/>
      <c r="AC33" s="458"/>
      <c r="AD33" s="458"/>
      <c r="AE33" s="458"/>
      <c r="AF33" s="458"/>
      <c r="AG33" s="458"/>
      <c r="AH33" s="458"/>
      <c r="AI33" s="458"/>
      <c r="AJ33" s="458"/>
      <c r="AK33" s="458"/>
      <c r="AL33" s="458"/>
      <c r="AM33" s="458"/>
      <c r="AN33" s="458"/>
      <c r="AO33" s="458"/>
      <c r="AP33" s="458"/>
      <c r="AQ33" s="458"/>
      <c r="AR33" s="458"/>
      <c r="AS33" s="458"/>
      <c r="AT33" s="458"/>
      <c r="AU33" s="458"/>
      <c r="AV33" s="458"/>
      <c r="AW33" s="458"/>
      <c r="AX33" s="458"/>
      <c r="AY33" s="458"/>
    </row>
    <row r="34" spans="2:51">
      <c r="B34" s="458"/>
      <c r="C34" s="458"/>
      <c r="D34" s="458"/>
      <c r="E34" s="458"/>
      <c r="F34" s="458"/>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458"/>
      <c r="AK34" s="458"/>
      <c r="AL34" s="458"/>
      <c r="AM34" s="458"/>
      <c r="AN34" s="458"/>
      <c r="AO34" s="458"/>
      <c r="AP34" s="458"/>
      <c r="AQ34" s="458"/>
      <c r="AR34" s="458"/>
      <c r="AS34" s="458"/>
      <c r="AT34" s="458"/>
      <c r="AU34" s="458"/>
      <c r="AV34" s="458"/>
      <c r="AW34" s="458"/>
      <c r="AX34" s="458"/>
      <c r="AY34" s="458"/>
    </row>
    <row r="35" spans="2:51">
      <c r="B35" s="458"/>
      <c r="C35" s="458"/>
      <c r="D35" s="458"/>
      <c r="E35" s="458"/>
      <c r="F35" s="458"/>
      <c r="G35" s="458"/>
      <c r="H35" s="458"/>
      <c r="I35" s="458"/>
      <c r="J35" s="458"/>
      <c r="K35" s="458"/>
      <c r="L35" s="458"/>
      <c r="M35" s="458"/>
      <c r="N35" s="458"/>
      <c r="O35" s="458"/>
      <c r="P35" s="458"/>
      <c r="Q35" s="458"/>
      <c r="R35" s="458"/>
      <c r="S35" s="458"/>
      <c r="T35" s="458"/>
      <c r="U35" s="458"/>
      <c r="V35" s="458"/>
      <c r="W35" s="458"/>
      <c r="X35" s="458"/>
      <c r="Y35" s="458"/>
      <c r="Z35" s="458"/>
      <c r="AA35" s="458"/>
      <c r="AB35" s="458"/>
      <c r="AC35" s="458"/>
      <c r="AD35" s="458"/>
      <c r="AE35" s="458"/>
      <c r="AF35" s="458"/>
      <c r="AG35" s="458"/>
      <c r="AH35" s="458"/>
      <c r="AI35" s="458"/>
      <c r="AJ35" s="458"/>
      <c r="AK35" s="458"/>
      <c r="AL35" s="458"/>
      <c r="AM35" s="458"/>
      <c r="AN35" s="458"/>
      <c r="AO35" s="458"/>
      <c r="AP35" s="458"/>
      <c r="AQ35" s="458"/>
      <c r="AR35" s="458"/>
      <c r="AS35" s="458"/>
      <c r="AT35" s="458"/>
      <c r="AU35" s="458"/>
      <c r="AV35" s="458"/>
      <c r="AW35" s="458"/>
      <c r="AX35" s="458"/>
      <c r="AY35" s="458"/>
    </row>
    <row r="36" spans="2:51">
      <c r="B36" s="458"/>
      <c r="C36" s="458"/>
      <c r="D36" s="458"/>
      <c r="E36" s="458"/>
      <c r="F36" s="458"/>
      <c r="G36" s="458"/>
      <c r="H36" s="458"/>
      <c r="I36" s="458"/>
      <c r="J36" s="458"/>
      <c r="K36" s="458"/>
      <c r="L36" s="458"/>
      <c r="M36" s="458"/>
      <c r="N36" s="458"/>
      <c r="O36" s="458"/>
      <c r="P36" s="458"/>
      <c r="Q36" s="458"/>
      <c r="R36" s="458"/>
      <c r="S36" s="458"/>
      <c r="T36" s="458"/>
      <c r="U36" s="458"/>
      <c r="V36" s="458"/>
      <c r="W36" s="458"/>
      <c r="X36" s="458"/>
      <c r="Y36" s="458"/>
      <c r="Z36" s="458"/>
      <c r="AA36" s="458"/>
      <c r="AB36" s="458"/>
      <c r="AC36" s="458"/>
      <c r="AD36" s="458"/>
      <c r="AE36" s="458"/>
      <c r="AF36" s="458"/>
      <c r="AG36" s="458"/>
      <c r="AH36" s="458"/>
      <c r="AI36" s="458"/>
      <c r="AJ36" s="458"/>
      <c r="AK36" s="458"/>
      <c r="AL36" s="458"/>
      <c r="AM36" s="458"/>
      <c r="AN36" s="458"/>
      <c r="AO36" s="458"/>
      <c r="AP36" s="458"/>
      <c r="AQ36" s="458"/>
      <c r="AR36" s="458"/>
      <c r="AS36" s="458"/>
      <c r="AT36" s="458"/>
      <c r="AU36" s="458"/>
      <c r="AV36" s="458"/>
      <c r="AW36" s="458"/>
      <c r="AX36" s="458"/>
      <c r="AY36" s="458"/>
    </row>
    <row r="37" spans="2:51">
      <c r="B37" s="458"/>
      <c r="C37" s="458"/>
      <c r="D37" s="458"/>
      <c r="E37" s="458"/>
      <c r="F37" s="458"/>
      <c r="G37" s="458"/>
      <c r="H37" s="458"/>
      <c r="I37" s="458"/>
      <c r="J37" s="458"/>
      <c r="K37" s="458"/>
      <c r="L37" s="458"/>
      <c r="M37" s="458"/>
      <c r="N37" s="458"/>
      <c r="O37" s="458"/>
      <c r="P37" s="458"/>
      <c r="Q37" s="458"/>
      <c r="R37" s="458"/>
      <c r="S37" s="458"/>
      <c r="T37" s="458"/>
      <c r="U37" s="458"/>
      <c r="V37" s="458"/>
      <c r="W37" s="458"/>
      <c r="X37" s="458"/>
      <c r="Y37" s="458"/>
      <c r="Z37" s="458"/>
      <c r="AA37" s="458"/>
      <c r="AB37" s="458"/>
      <c r="AC37" s="458"/>
      <c r="AD37" s="458"/>
      <c r="AE37" s="458"/>
      <c r="AF37" s="458"/>
      <c r="AG37" s="458"/>
      <c r="AH37" s="458"/>
      <c r="AI37" s="458"/>
      <c r="AJ37" s="458"/>
      <c r="AK37" s="458"/>
      <c r="AL37" s="458"/>
      <c r="AM37" s="458"/>
      <c r="AN37" s="458"/>
      <c r="AO37" s="458"/>
      <c r="AP37" s="458"/>
      <c r="AQ37" s="458"/>
      <c r="AR37" s="458"/>
      <c r="AS37" s="458"/>
      <c r="AT37" s="458"/>
      <c r="AU37" s="458"/>
      <c r="AV37" s="458"/>
      <c r="AW37" s="458"/>
      <c r="AX37" s="458"/>
      <c r="AY37" s="458"/>
    </row>
    <row r="38" spans="2:51">
      <c r="B38" s="458"/>
      <c r="C38" s="458"/>
      <c r="D38" s="458"/>
      <c r="E38" s="458"/>
      <c r="F38" s="458"/>
      <c r="G38" s="458"/>
      <c r="H38" s="458"/>
      <c r="I38" s="458"/>
      <c r="J38" s="458"/>
      <c r="K38" s="458"/>
      <c r="L38" s="458"/>
      <c r="M38" s="458"/>
      <c r="N38" s="458"/>
      <c r="O38" s="458"/>
      <c r="P38" s="458"/>
      <c r="Q38" s="458"/>
      <c r="R38" s="458"/>
      <c r="S38" s="458"/>
      <c r="T38" s="458"/>
      <c r="U38" s="458"/>
      <c r="V38" s="458"/>
      <c r="W38" s="458"/>
      <c r="X38" s="458"/>
      <c r="Y38" s="458"/>
      <c r="Z38" s="458"/>
      <c r="AA38" s="458"/>
      <c r="AB38" s="458"/>
      <c r="AC38" s="458"/>
      <c r="AD38" s="458"/>
      <c r="AE38" s="458"/>
      <c r="AF38" s="458"/>
      <c r="AG38" s="458"/>
      <c r="AH38" s="458"/>
      <c r="AI38" s="458"/>
      <c r="AJ38" s="458"/>
      <c r="AK38" s="458"/>
      <c r="AL38" s="458"/>
      <c r="AM38" s="458"/>
      <c r="AN38" s="458"/>
      <c r="AO38" s="458"/>
      <c r="AP38" s="458"/>
      <c r="AQ38" s="458"/>
      <c r="AR38" s="458"/>
      <c r="AS38" s="458"/>
      <c r="AT38" s="458"/>
      <c r="AU38" s="458"/>
      <c r="AV38" s="458"/>
      <c r="AW38" s="458"/>
      <c r="AX38" s="458"/>
      <c r="AY38" s="458"/>
    </row>
    <row r="39" spans="2:51">
      <c r="B39" s="458"/>
      <c r="C39" s="458"/>
      <c r="D39" s="458"/>
      <c r="E39" s="458"/>
      <c r="F39" s="458"/>
      <c r="G39" s="458"/>
      <c r="H39" s="458"/>
      <c r="I39" s="458"/>
      <c r="J39" s="458"/>
      <c r="K39" s="458"/>
      <c r="L39" s="458"/>
      <c r="M39" s="458"/>
      <c r="N39" s="458"/>
      <c r="O39" s="458"/>
      <c r="P39" s="458"/>
      <c r="Q39" s="458"/>
      <c r="R39" s="458"/>
      <c r="S39" s="458"/>
      <c r="T39" s="458"/>
      <c r="U39" s="458"/>
      <c r="V39" s="458"/>
      <c r="W39" s="458"/>
      <c r="X39" s="458"/>
      <c r="Y39" s="458"/>
      <c r="Z39" s="458"/>
      <c r="AA39" s="458"/>
      <c r="AB39" s="458"/>
      <c r="AC39" s="458"/>
      <c r="AD39" s="458"/>
      <c r="AE39" s="458"/>
      <c r="AF39" s="458"/>
      <c r="AG39" s="458"/>
      <c r="AH39" s="458"/>
      <c r="AI39" s="458"/>
      <c r="AJ39" s="458"/>
      <c r="AK39" s="458"/>
      <c r="AL39" s="458"/>
      <c r="AM39" s="458"/>
      <c r="AN39" s="458"/>
      <c r="AO39" s="458"/>
      <c r="AP39" s="458"/>
      <c r="AQ39" s="458"/>
      <c r="AR39" s="458"/>
      <c r="AS39" s="458"/>
      <c r="AT39" s="458"/>
      <c r="AU39" s="458"/>
      <c r="AV39" s="458"/>
      <c r="AW39" s="458"/>
      <c r="AX39" s="458"/>
      <c r="AY39" s="458"/>
    </row>
    <row r="40" spans="2:51">
      <c r="B40" s="458"/>
      <c r="C40" s="458"/>
      <c r="D40" s="458"/>
      <c r="E40" s="458"/>
      <c r="F40" s="458"/>
      <c r="G40" s="458"/>
      <c r="H40" s="458"/>
      <c r="I40" s="458"/>
      <c r="J40" s="458"/>
      <c r="K40" s="458"/>
      <c r="L40" s="458"/>
      <c r="M40" s="458"/>
      <c r="N40" s="458"/>
      <c r="O40" s="458"/>
      <c r="P40" s="458"/>
      <c r="Q40" s="458"/>
      <c r="R40" s="458"/>
      <c r="S40" s="458"/>
      <c r="T40" s="458"/>
      <c r="U40" s="458"/>
      <c r="V40" s="458"/>
      <c r="W40" s="458"/>
      <c r="X40" s="458"/>
      <c r="Y40" s="458"/>
      <c r="Z40" s="458"/>
      <c r="AA40" s="458"/>
      <c r="AB40" s="458"/>
      <c r="AC40" s="458"/>
      <c r="AD40" s="458"/>
      <c r="AE40" s="458"/>
      <c r="AF40" s="458"/>
      <c r="AG40" s="458"/>
      <c r="AH40" s="458"/>
      <c r="AI40" s="458"/>
      <c r="AJ40" s="458"/>
      <c r="AK40" s="458"/>
      <c r="AL40" s="458"/>
      <c r="AM40" s="458"/>
      <c r="AN40" s="458"/>
      <c r="AO40" s="458"/>
      <c r="AP40" s="458"/>
      <c r="AQ40" s="458"/>
      <c r="AR40" s="458"/>
      <c r="AS40" s="458"/>
      <c r="AT40" s="458"/>
      <c r="AU40" s="458"/>
      <c r="AV40" s="458"/>
      <c r="AW40" s="458"/>
      <c r="AX40" s="458"/>
      <c r="AY40" s="458"/>
    </row>
    <row r="41" spans="2:51">
      <c r="B41" s="458"/>
      <c r="C41" s="458"/>
      <c r="D41" s="458"/>
      <c r="E41" s="458"/>
      <c r="F41" s="458"/>
      <c r="G41" s="458"/>
      <c r="H41" s="458"/>
      <c r="I41" s="458"/>
      <c r="J41" s="458"/>
      <c r="K41" s="458"/>
      <c r="L41" s="458"/>
      <c r="M41" s="458"/>
      <c r="N41" s="458"/>
      <c r="O41" s="458"/>
      <c r="P41" s="458"/>
      <c r="Q41" s="458"/>
      <c r="R41" s="458"/>
      <c r="S41" s="458"/>
      <c r="T41" s="458"/>
      <c r="U41" s="458"/>
      <c r="V41" s="458"/>
      <c r="W41" s="458"/>
      <c r="X41" s="458"/>
      <c r="Y41" s="458"/>
      <c r="Z41" s="458"/>
      <c r="AA41" s="458"/>
      <c r="AB41" s="458"/>
      <c r="AC41" s="458"/>
      <c r="AD41" s="458"/>
      <c r="AE41" s="458"/>
      <c r="AF41" s="458"/>
      <c r="AG41" s="458"/>
      <c r="AH41" s="458"/>
      <c r="AI41" s="458"/>
      <c r="AJ41" s="458"/>
      <c r="AK41" s="458"/>
      <c r="AL41" s="458"/>
      <c r="AM41" s="458"/>
      <c r="AN41" s="458"/>
      <c r="AO41" s="458"/>
      <c r="AP41" s="458"/>
      <c r="AQ41" s="458"/>
      <c r="AR41" s="458"/>
      <c r="AS41" s="458"/>
      <c r="AT41" s="458"/>
      <c r="AU41" s="458"/>
      <c r="AV41" s="458"/>
      <c r="AW41" s="458"/>
      <c r="AX41" s="458"/>
      <c r="AY41" s="458"/>
    </row>
    <row r="42" spans="2:51">
      <c r="B42" s="458"/>
      <c r="C42" s="458"/>
      <c r="D42" s="458"/>
      <c r="E42" s="458"/>
      <c r="F42" s="458"/>
      <c r="G42" s="458"/>
      <c r="H42" s="458"/>
      <c r="I42" s="458"/>
      <c r="J42" s="458"/>
      <c r="K42" s="458"/>
      <c r="L42" s="458"/>
      <c r="M42" s="458"/>
      <c r="N42" s="458"/>
      <c r="O42" s="458"/>
      <c r="P42" s="458"/>
      <c r="Q42" s="458"/>
      <c r="R42" s="458"/>
      <c r="S42" s="458"/>
      <c r="T42" s="458"/>
      <c r="U42" s="458"/>
      <c r="V42" s="458"/>
      <c r="W42" s="458"/>
      <c r="X42" s="458"/>
      <c r="Y42" s="458"/>
      <c r="Z42" s="458"/>
      <c r="AA42" s="458"/>
      <c r="AB42" s="458"/>
      <c r="AC42" s="458"/>
      <c r="AD42" s="458"/>
      <c r="AE42" s="458"/>
      <c r="AF42" s="458"/>
      <c r="AG42" s="458"/>
      <c r="AH42" s="458"/>
      <c r="AI42" s="458"/>
      <c r="AJ42" s="458"/>
      <c r="AK42" s="458"/>
      <c r="AL42" s="458"/>
      <c r="AM42" s="458"/>
      <c r="AN42" s="458"/>
      <c r="AO42" s="458"/>
      <c r="AP42" s="458"/>
      <c r="AQ42" s="458"/>
      <c r="AR42" s="458"/>
      <c r="AS42" s="458"/>
      <c r="AT42" s="458"/>
      <c r="AU42" s="458"/>
      <c r="AV42" s="458"/>
      <c r="AW42" s="458"/>
      <c r="AX42" s="458"/>
      <c r="AY42" s="458"/>
    </row>
    <row r="43" spans="2:51">
      <c r="B43" s="458"/>
      <c r="C43" s="458"/>
      <c r="D43" s="458"/>
      <c r="E43" s="458"/>
      <c r="F43" s="458"/>
      <c r="G43" s="458"/>
      <c r="H43" s="458"/>
      <c r="I43" s="458"/>
      <c r="J43" s="458"/>
      <c r="K43" s="458"/>
      <c r="L43" s="458"/>
      <c r="M43" s="458"/>
      <c r="N43" s="458"/>
      <c r="O43" s="458"/>
      <c r="P43" s="458"/>
      <c r="Q43" s="458"/>
      <c r="R43" s="458"/>
      <c r="S43" s="458"/>
      <c r="T43" s="458"/>
      <c r="U43" s="458"/>
      <c r="V43" s="458"/>
      <c r="W43" s="458"/>
      <c r="X43" s="458"/>
      <c r="Y43" s="458"/>
      <c r="Z43" s="458"/>
      <c r="AA43" s="458"/>
      <c r="AB43" s="458"/>
      <c r="AC43" s="458"/>
      <c r="AD43" s="458"/>
      <c r="AE43" s="458"/>
      <c r="AF43" s="458"/>
      <c r="AG43" s="458"/>
      <c r="AH43" s="458"/>
      <c r="AI43" s="458"/>
      <c r="AJ43" s="458"/>
      <c r="AK43" s="458"/>
      <c r="AL43" s="458"/>
      <c r="AM43" s="458"/>
      <c r="AN43" s="458"/>
      <c r="AO43" s="458"/>
      <c r="AP43" s="458"/>
      <c r="AQ43" s="458"/>
      <c r="AR43" s="458"/>
      <c r="AS43" s="458"/>
      <c r="AT43" s="458"/>
      <c r="AU43" s="458"/>
      <c r="AV43" s="458"/>
      <c r="AW43" s="458"/>
      <c r="AX43" s="458"/>
      <c r="AY43" s="458"/>
    </row>
    <row r="44" spans="2:51">
      <c r="B44" s="458"/>
      <c r="C44" s="458"/>
      <c r="D44" s="458"/>
      <c r="E44" s="458"/>
      <c r="F44" s="458"/>
      <c r="G44" s="458"/>
      <c r="H44" s="458"/>
      <c r="I44" s="458"/>
      <c r="J44" s="458"/>
      <c r="K44" s="458"/>
      <c r="L44" s="458"/>
      <c r="M44" s="458"/>
      <c r="N44" s="458"/>
      <c r="O44" s="458"/>
      <c r="P44" s="458"/>
      <c r="Q44" s="458"/>
      <c r="R44" s="458"/>
      <c r="S44" s="458"/>
      <c r="T44" s="458"/>
      <c r="U44" s="458"/>
      <c r="V44" s="458"/>
      <c r="W44" s="458"/>
      <c r="X44" s="458"/>
      <c r="Y44" s="458"/>
      <c r="Z44" s="458"/>
      <c r="AA44" s="458"/>
      <c r="AB44" s="458"/>
      <c r="AC44" s="458"/>
      <c r="AD44" s="458"/>
      <c r="AE44" s="458"/>
      <c r="AF44" s="458"/>
      <c r="AG44" s="458"/>
      <c r="AH44" s="458"/>
      <c r="AI44" s="458"/>
      <c r="AJ44" s="458"/>
      <c r="AK44" s="458"/>
      <c r="AL44" s="458"/>
      <c r="AM44" s="458"/>
      <c r="AN44" s="458"/>
      <c r="AO44" s="458"/>
      <c r="AP44" s="458"/>
      <c r="AQ44" s="458"/>
      <c r="AR44" s="458"/>
      <c r="AS44" s="458"/>
      <c r="AT44" s="458"/>
      <c r="AU44" s="458"/>
      <c r="AV44" s="458"/>
      <c r="AW44" s="458"/>
      <c r="AX44" s="458"/>
      <c r="AY44" s="458"/>
    </row>
    <row r="45" spans="2:51">
      <c r="B45" s="458"/>
      <c r="C45" s="458"/>
      <c r="D45" s="458"/>
      <c r="E45" s="458"/>
      <c r="F45" s="458"/>
      <c r="G45" s="458"/>
      <c r="H45" s="458"/>
      <c r="I45" s="458"/>
      <c r="J45" s="458"/>
      <c r="K45" s="458"/>
      <c r="L45" s="458"/>
      <c r="M45" s="458"/>
      <c r="N45" s="458"/>
      <c r="O45" s="458"/>
      <c r="P45" s="458"/>
      <c r="Q45" s="458"/>
      <c r="R45" s="458"/>
      <c r="S45" s="458"/>
      <c r="T45" s="458"/>
      <c r="U45" s="458"/>
      <c r="V45" s="458"/>
      <c r="W45" s="458"/>
      <c r="X45" s="458"/>
      <c r="Y45" s="458"/>
      <c r="Z45" s="458"/>
      <c r="AA45" s="458"/>
      <c r="AB45" s="458"/>
      <c r="AC45" s="458"/>
      <c r="AD45" s="458"/>
      <c r="AE45" s="458"/>
      <c r="AF45" s="458"/>
      <c r="AG45" s="458"/>
      <c r="AH45" s="458"/>
      <c r="AI45" s="458"/>
      <c r="AJ45" s="458"/>
      <c r="AK45" s="458"/>
      <c r="AL45" s="458"/>
      <c r="AM45" s="458"/>
      <c r="AN45" s="458"/>
      <c r="AO45" s="458"/>
      <c r="AP45" s="458"/>
      <c r="AQ45" s="458"/>
      <c r="AR45" s="458"/>
      <c r="AS45" s="458"/>
      <c r="AT45" s="458"/>
      <c r="AU45" s="458"/>
      <c r="AV45" s="458"/>
      <c r="AW45" s="458"/>
      <c r="AX45" s="458"/>
      <c r="AY45" s="458"/>
    </row>
    <row r="46" spans="2:51">
      <c r="B46" s="458"/>
      <c r="C46" s="458"/>
      <c r="D46" s="458"/>
      <c r="E46" s="458"/>
      <c r="F46" s="458"/>
      <c r="G46" s="458"/>
      <c r="H46" s="458"/>
      <c r="I46" s="458"/>
      <c r="J46" s="458"/>
      <c r="K46" s="458"/>
      <c r="L46" s="458"/>
      <c r="M46" s="458"/>
      <c r="N46" s="458"/>
      <c r="O46" s="458"/>
      <c r="P46" s="458"/>
      <c r="Q46" s="458"/>
      <c r="R46" s="458"/>
      <c r="S46" s="458"/>
      <c r="T46" s="458"/>
      <c r="U46" s="458"/>
      <c r="V46" s="458"/>
      <c r="W46" s="458"/>
      <c r="X46" s="458"/>
      <c r="Y46" s="458"/>
      <c r="Z46" s="458"/>
      <c r="AA46" s="458"/>
      <c r="AB46" s="458"/>
      <c r="AC46" s="458"/>
      <c r="AD46" s="458"/>
      <c r="AE46" s="458"/>
      <c r="AF46" s="458"/>
      <c r="AG46" s="458"/>
      <c r="AH46" s="458"/>
      <c r="AI46" s="458"/>
      <c r="AJ46" s="458"/>
      <c r="AK46" s="458"/>
      <c r="AL46" s="458"/>
      <c r="AM46" s="458"/>
      <c r="AN46" s="458"/>
      <c r="AO46" s="458"/>
      <c r="AP46" s="458"/>
      <c r="AQ46" s="458"/>
      <c r="AR46" s="458"/>
      <c r="AS46" s="458"/>
      <c r="AT46" s="458"/>
      <c r="AU46" s="458"/>
      <c r="AV46" s="458"/>
      <c r="AW46" s="458"/>
      <c r="AX46" s="458"/>
      <c r="AY46" s="458"/>
    </row>
    <row r="47" spans="2:51">
      <c r="B47" s="458"/>
      <c r="C47" s="458"/>
      <c r="D47" s="458"/>
      <c r="E47" s="458"/>
      <c r="F47" s="458"/>
      <c r="G47" s="458"/>
      <c r="H47" s="458"/>
      <c r="I47" s="458"/>
      <c r="J47" s="458"/>
      <c r="K47" s="458"/>
      <c r="L47" s="458"/>
      <c r="M47" s="458"/>
      <c r="N47" s="458"/>
      <c r="O47" s="458"/>
      <c r="P47" s="458"/>
      <c r="Q47" s="458"/>
      <c r="R47" s="458"/>
      <c r="S47" s="458"/>
      <c r="T47" s="458"/>
      <c r="U47" s="458"/>
      <c r="V47" s="458"/>
      <c r="W47" s="458"/>
      <c r="X47" s="458"/>
      <c r="Y47" s="458"/>
      <c r="Z47" s="458"/>
      <c r="AA47" s="458"/>
      <c r="AB47" s="458"/>
      <c r="AC47" s="458"/>
      <c r="AD47" s="458"/>
      <c r="AE47" s="458"/>
      <c r="AF47" s="458"/>
      <c r="AG47" s="458"/>
      <c r="AH47" s="458"/>
      <c r="AI47" s="458"/>
      <c r="AJ47" s="458"/>
      <c r="AK47" s="458"/>
      <c r="AL47" s="458"/>
      <c r="AM47" s="458"/>
      <c r="AN47" s="458"/>
      <c r="AO47" s="458"/>
      <c r="AP47" s="458"/>
      <c r="AQ47" s="458"/>
      <c r="AR47" s="458"/>
      <c r="AS47" s="458"/>
      <c r="AT47" s="458"/>
      <c r="AU47" s="458"/>
      <c r="AV47" s="458"/>
      <c r="AW47" s="458"/>
      <c r="AX47" s="458"/>
      <c r="AY47" s="458"/>
    </row>
    <row r="48" spans="2:51">
      <c r="B48" s="458"/>
      <c r="C48" s="458"/>
      <c r="D48" s="458"/>
      <c r="E48" s="458"/>
      <c r="F48" s="458"/>
      <c r="G48" s="458"/>
      <c r="H48" s="458"/>
      <c r="I48" s="458"/>
      <c r="J48" s="458"/>
      <c r="K48" s="458"/>
      <c r="L48" s="458"/>
      <c r="M48" s="458"/>
      <c r="N48" s="458"/>
      <c r="O48" s="458"/>
      <c r="P48" s="458"/>
      <c r="Q48" s="458"/>
      <c r="R48" s="458"/>
      <c r="S48" s="458"/>
      <c r="T48" s="458"/>
      <c r="U48" s="458"/>
      <c r="V48" s="458"/>
      <c r="W48" s="458"/>
      <c r="X48" s="458"/>
      <c r="Y48" s="458"/>
      <c r="Z48" s="458"/>
      <c r="AA48" s="458"/>
      <c r="AB48" s="458"/>
      <c r="AC48" s="458"/>
      <c r="AD48" s="458"/>
      <c r="AE48" s="458"/>
      <c r="AF48" s="458"/>
      <c r="AG48" s="458"/>
      <c r="AH48" s="458"/>
      <c r="AI48" s="458"/>
      <c r="AJ48" s="458"/>
      <c r="AK48" s="458"/>
      <c r="AL48" s="458"/>
      <c r="AM48" s="458"/>
      <c r="AN48" s="458"/>
      <c r="AO48" s="458"/>
      <c r="AP48" s="458"/>
      <c r="AQ48" s="458"/>
      <c r="AR48" s="458"/>
      <c r="AS48" s="458"/>
      <c r="AT48" s="458"/>
      <c r="AU48" s="458"/>
      <c r="AV48" s="458"/>
      <c r="AW48" s="458"/>
      <c r="AX48" s="458"/>
      <c r="AY48" s="458"/>
    </row>
    <row r="49" spans="1:51">
      <c r="B49" s="458"/>
      <c r="C49" s="458"/>
      <c r="D49" s="458"/>
      <c r="E49" s="458"/>
      <c r="F49" s="458"/>
      <c r="G49" s="458"/>
      <c r="H49" s="458"/>
      <c r="I49" s="458"/>
      <c r="J49" s="458"/>
      <c r="K49" s="458"/>
      <c r="L49" s="458"/>
      <c r="M49" s="458"/>
      <c r="N49" s="458"/>
      <c r="O49" s="458"/>
      <c r="P49" s="458"/>
      <c r="Q49" s="458"/>
      <c r="R49" s="458"/>
      <c r="S49" s="458"/>
      <c r="T49" s="458"/>
      <c r="U49" s="458"/>
      <c r="V49" s="458"/>
      <c r="W49" s="458"/>
      <c r="X49" s="458"/>
      <c r="Y49" s="458"/>
      <c r="Z49" s="458"/>
      <c r="AA49" s="458"/>
      <c r="AB49" s="458"/>
      <c r="AC49" s="458"/>
      <c r="AD49" s="458"/>
      <c r="AE49" s="458"/>
      <c r="AF49" s="458"/>
      <c r="AG49" s="458"/>
      <c r="AH49" s="458"/>
      <c r="AI49" s="458"/>
      <c r="AJ49" s="458"/>
      <c r="AK49" s="458"/>
      <c r="AL49" s="458"/>
      <c r="AM49" s="458"/>
      <c r="AN49" s="458"/>
      <c r="AO49" s="458"/>
      <c r="AP49" s="458"/>
      <c r="AQ49" s="458"/>
      <c r="AR49" s="458"/>
      <c r="AS49" s="458"/>
      <c r="AT49" s="458"/>
      <c r="AU49" s="458"/>
      <c r="AV49" s="458"/>
      <c r="AW49" s="458"/>
      <c r="AX49" s="458"/>
      <c r="AY49" s="458"/>
    </row>
    <row r="50" spans="1:51">
      <c r="B50" s="458"/>
      <c r="C50" s="458"/>
      <c r="D50" s="458"/>
      <c r="E50" s="458"/>
      <c r="F50" s="458"/>
      <c r="G50" s="458"/>
      <c r="H50" s="458"/>
      <c r="I50" s="458"/>
      <c r="J50" s="458"/>
      <c r="K50" s="458"/>
      <c r="L50" s="458"/>
      <c r="M50" s="458"/>
      <c r="N50" s="458"/>
      <c r="O50" s="458"/>
      <c r="P50" s="458"/>
      <c r="Q50" s="458"/>
      <c r="R50" s="458"/>
      <c r="S50" s="458"/>
      <c r="T50" s="458"/>
      <c r="U50" s="458"/>
      <c r="V50" s="458"/>
      <c r="W50" s="458"/>
      <c r="X50" s="458"/>
      <c r="Y50" s="458"/>
      <c r="Z50" s="458"/>
      <c r="AA50" s="458"/>
      <c r="AB50" s="458"/>
      <c r="AC50" s="458"/>
      <c r="AD50" s="458"/>
      <c r="AE50" s="458"/>
      <c r="AF50" s="458"/>
      <c r="AG50" s="458"/>
      <c r="AH50" s="458"/>
      <c r="AI50" s="458"/>
      <c r="AJ50" s="458"/>
      <c r="AK50" s="458"/>
      <c r="AL50" s="458"/>
      <c r="AM50" s="458"/>
      <c r="AN50" s="458"/>
      <c r="AO50" s="458"/>
      <c r="AP50" s="458"/>
      <c r="AQ50" s="458"/>
      <c r="AR50" s="458"/>
      <c r="AS50" s="458"/>
      <c r="AT50" s="458"/>
      <c r="AU50" s="458"/>
      <c r="AV50" s="458"/>
      <c r="AW50" s="458"/>
      <c r="AX50" s="458"/>
      <c r="AY50" s="458"/>
    </row>
    <row r="51" spans="1:51">
      <c r="B51" s="458"/>
      <c r="C51" s="458"/>
      <c r="D51" s="458"/>
      <c r="E51" s="458"/>
      <c r="F51" s="458"/>
      <c r="G51" s="458"/>
      <c r="H51" s="458"/>
      <c r="I51" s="458"/>
      <c r="J51" s="458"/>
      <c r="K51" s="458"/>
      <c r="L51" s="458"/>
      <c r="M51" s="458"/>
      <c r="N51" s="458"/>
      <c r="O51" s="458"/>
      <c r="P51" s="458"/>
      <c r="Q51" s="458"/>
      <c r="R51" s="458"/>
      <c r="S51" s="458"/>
      <c r="T51" s="458"/>
      <c r="U51" s="458"/>
      <c r="V51" s="458"/>
      <c r="W51" s="458"/>
      <c r="X51" s="458"/>
      <c r="Y51" s="458"/>
      <c r="Z51" s="458"/>
      <c r="AA51" s="458"/>
      <c r="AB51" s="458"/>
      <c r="AC51" s="458"/>
      <c r="AD51" s="458"/>
      <c r="AE51" s="458"/>
      <c r="AF51" s="458"/>
      <c r="AG51" s="458"/>
      <c r="AH51" s="458"/>
      <c r="AI51" s="458"/>
      <c r="AJ51" s="458"/>
      <c r="AK51" s="458"/>
      <c r="AL51" s="458"/>
      <c r="AM51" s="458"/>
      <c r="AN51" s="458"/>
      <c r="AO51" s="458"/>
      <c r="AP51" s="458"/>
      <c r="AQ51" s="458"/>
      <c r="AR51" s="458"/>
      <c r="AS51" s="458"/>
      <c r="AT51" s="458"/>
      <c r="AU51" s="458"/>
      <c r="AV51" s="458"/>
      <c r="AW51" s="458"/>
      <c r="AX51" s="458"/>
      <c r="AY51" s="458"/>
    </row>
    <row r="52" spans="1:51">
      <c r="B52" s="458"/>
      <c r="C52" s="458"/>
      <c r="D52" s="458"/>
      <c r="E52" s="458"/>
      <c r="F52" s="458"/>
      <c r="G52" s="458"/>
      <c r="H52" s="458"/>
      <c r="I52" s="458"/>
      <c r="J52" s="458"/>
      <c r="K52" s="458"/>
      <c r="L52" s="458"/>
      <c r="M52" s="458"/>
      <c r="N52" s="458"/>
      <c r="O52" s="458"/>
      <c r="P52" s="458"/>
      <c r="Q52" s="458"/>
      <c r="R52" s="458"/>
      <c r="S52" s="458"/>
      <c r="T52" s="458"/>
      <c r="U52" s="458"/>
      <c r="V52" s="458"/>
      <c r="W52" s="458"/>
      <c r="X52" s="458"/>
      <c r="Y52" s="458"/>
      <c r="Z52" s="458"/>
      <c r="AA52" s="458"/>
      <c r="AB52" s="458"/>
      <c r="AC52" s="458"/>
      <c r="AD52" s="458"/>
      <c r="AE52" s="458"/>
      <c r="AF52" s="458"/>
      <c r="AG52" s="458"/>
      <c r="AH52" s="458"/>
      <c r="AI52" s="458"/>
      <c r="AJ52" s="458"/>
      <c r="AK52" s="458"/>
      <c r="AL52" s="458"/>
      <c r="AM52" s="458"/>
      <c r="AN52" s="458"/>
      <c r="AO52" s="458"/>
      <c r="AP52" s="458"/>
      <c r="AQ52" s="458"/>
      <c r="AR52" s="458"/>
      <c r="AS52" s="458"/>
      <c r="AT52" s="458"/>
      <c r="AU52" s="458"/>
      <c r="AV52" s="458"/>
      <c r="AW52" s="458"/>
      <c r="AX52" s="458"/>
      <c r="AY52" s="458"/>
    </row>
    <row r="53" spans="1:51">
      <c r="B53" s="458"/>
      <c r="C53" s="458"/>
      <c r="D53" s="458"/>
      <c r="E53" s="458"/>
      <c r="F53" s="458"/>
      <c r="G53" s="458"/>
      <c r="H53" s="458"/>
      <c r="I53" s="458"/>
      <c r="J53" s="458"/>
      <c r="K53" s="458"/>
      <c r="L53" s="458"/>
      <c r="M53" s="458"/>
      <c r="N53" s="458"/>
      <c r="O53" s="458"/>
      <c r="P53" s="458"/>
      <c r="Q53" s="458"/>
      <c r="R53" s="458"/>
      <c r="S53" s="458"/>
      <c r="T53" s="458"/>
      <c r="U53" s="458"/>
      <c r="V53" s="458"/>
      <c r="W53" s="458"/>
      <c r="X53" s="458"/>
      <c r="Y53" s="458"/>
      <c r="Z53" s="458"/>
      <c r="AA53" s="458"/>
      <c r="AB53" s="458"/>
      <c r="AC53" s="458"/>
      <c r="AD53" s="458"/>
      <c r="AE53" s="458"/>
      <c r="AF53" s="458"/>
      <c r="AG53" s="458"/>
      <c r="AH53" s="458"/>
      <c r="AI53" s="458"/>
      <c r="AJ53" s="458"/>
      <c r="AK53" s="458"/>
      <c r="AL53" s="458"/>
      <c r="AM53" s="458"/>
      <c r="AN53" s="458"/>
      <c r="AO53" s="458"/>
      <c r="AP53" s="458"/>
      <c r="AQ53" s="458"/>
      <c r="AR53" s="458"/>
      <c r="AS53" s="458"/>
      <c r="AT53" s="458"/>
      <c r="AU53" s="458"/>
      <c r="AV53" s="458"/>
      <c r="AW53" s="458"/>
      <c r="AX53" s="458"/>
      <c r="AY53" s="458"/>
    </row>
    <row r="54" spans="1:51">
      <c r="B54" s="458"/>
      <c r="C54" s="458"/>
      <c r="D54" s="458"/>
      <c r="E54" s="458"/>
      <c r="F54" s="458"/>
      <c r="G54" s="458"/>
      <c r="H54" s="458"/>
      <c r="I54" s="458"/>
      <c r="J54" s="458"/>
      <c r="K54" s="458"/>
      <c r="L54" s="458"/>
      <c r="M54" s="458"/>
      <c r="N54" s="458"/>
      <c r="O54" s="458"/>
      <c r="P54" s="458"/>
      <c r="Q54" s="458"/>
      <c r="R54" s="458"/>
      <c r="S54" s="458"/>
      <c r="T54" s="458"/>
      <c r="U54" s="458"/>
      <c r="V54" s="458"/>
      <c r="W54" s="458"/>
      <c r="X54" s="458"/>
      <c r="Y54" s="458"/>
      <c r="Z54" s="458"/>
      <c r="AA54" s="458"/>
      <c r="AB54" s="458"/>
      <c r="AC54" s="458"/>
      <c r="AD54" s="458"/>
      <c r="AE54" s="458"/>
      <c r="AF54" s="458"/>
      <c r="AG54" s="458"/>
      <c r="AH54" s="458"/>
      <c r="AI54" s="458"/>
      <c r="AJ54" s="458"/>
      <c r="AK54" s="458"/>
      <c r="AL54" s="458"/>
      <c r="AM54" s="458"/>
      <c r="AN54" s="458"/>
      <c r="AO54" s="458"/>
      <c r="AP54" s="458"/>
      <c r="AQ54" s="458"/>
      <c r="AR54" s="458"/>
      <c r="AS54" s="458"/>
      <c r="AT54" s="458"/>
      <c r="AU54" s="458"/>
      <c r="AV54" s="458"/>
      <c r="AW54" s="458"/>
      <c r="AX54" s="458"/>
      <c r="AY54" s="458"/>
    </row>
    <row r="55" spans="1:51">
      <c r="B55" s="45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row>
    <row r="56" spans="1:51">
      <c r="B56" s="458"/>
      <c r="C56" s="458"/>
      <c r="D56" s="458"/>
      <c r="E56" s="458"/>
      <c r="F56" s="458"/>
      <c r="G56" s="458"/>
      <c r="H56" s="458"/>
      <c r="I56" s="458"/>
      <c r="J56" s="458"/>
      <c r="K56" s="458"/>
      <c r="L56" s="458"/>
      <c r="M56" s="458"/>
      <c r="N56" s="458"/>
      <c r="O56" s="458"/>
      <c r="P56" s="458"/>
      <c r="Q56" s="458"/>
      <c r="R56" s="458"/>
      <c r="S56" s="458"/>
      <c r="T56" s="458"/>
      <c r="U56" s="458"/>
      <c r="V56" s="458"/>
      <c r="W56" s="458"/>
      <c r="X56" s="458"/>
      <c r="Y56" s="458"/>
      <c r="Z56" s="458"/>
      <c r="AA56" s="458"/>
      <c r="AB56" s="458"/>
      <c r="AC56" s="458"/>
      <c r="AD56" s="458"/>
      <c r="AE56" s="458"/>
      <c r="AF56" s="458"/>
      <c r="AG56" s="458"/>
      <c r="AH56" s="458"/>
      <c r="AI56" s="458"/>
      <c r="AJ56" s="458"/>
      <c r="AK56" s="458"/>
      <c r="AL56" s="458"/>
      <c r="AM56" s="458"/>
      <c r="AN56" s="458"/>
      <c r="AO56" s="458"/>
      <c r="AP56" s="458"/>
      <c r="AQ56" s="458"/>
      <c r="AR56" s="458"/>
      <c r="AS56" s="458"/>
      <c r="AT56" s="458"/>
      <c r="AU56" s="458"/>
      <c r="AV56" s="458"/>
      <c r="AW56" s="458"/>
      <c r="AX56" s="458"/>
      <c r="AY56" s="458"/>
    </row>
    <row r="57" spans="1:51" s="516" customFormat="1">
      <c r="A57" s="515" t="s">
        <v>94</v>
      </c>
      <c r="B57" s="515"/>
      <c r="C57" s="515"/>
      <c r="D57" s="515"/>
      <c r="E57" s="515"/>
      <c r="F57" s="515"/>
      <c r="G57" s="515"/>
      <c r="H57" s="515"/>
      <c r="I57" s="515"/>
      <c r="J57" s="515"/>
      <c r="K57" s="515"/>
      <c r="L57" s="515"/>
      <c r="M57" s="515"/>
      <c r="N57" s="515"/>
      <c r="O57" s="515"/>
      <c r="P57" s="515"/>
      <c r="Q57" s="515"/>
      <c r="R57" s="515"/>
      <c r="S57" s="515"/>
      <c r="T57" s="515"/>
      <c r="U57" s="515"/>
      <c r="V57" s="515"/>
      <c r="W57" s="515"/>
      <c r="X57" s="515"/>
      <c r="Y57" s="515"/>
      <c r="Z57" s="515"/>
      <c r="AA57" s="515"/>
      <c r="AB57" s="515"/>
      <c r="AC57" s="515"/>
      <c r="AD57" s="515"/>
      <c r="AE57" s="515"/>
      <c r="AF57" s="515"/>
      <c r="AG57" s="515"/>
      <c r="AH57" s="515"/>
      <c r="AI57" s="515"/>
      <c r="AJ57" s="515"/>
      <c r="AK57" s="515"/>
      <c r="AL57" s="515"/>
      <c r="AM57" s="515"/>
      <c r="AN57" s="515"/>
      <c r="AO57" s="515"/>
      <c r="AP57" s="515"/>
      <c r="AQ57" s="515"/>
      <c r="AR57" s="515"/>
      <c r="AS57" s="515"/>
      <c r="AT57" s="515"/>
      <c r="AU57" s="515"/>
      <c r="AV57" s="515"/>
      <c r="AW57" s="515"/>
      <c r="AX57" s="515"/>
      <c r="AY57" s="515"/>
    </row>
    <row r="58" spans="1:51" s="516" customFormat="1">
      <c r="A58" s="516" t="s">
        <v>90</v>
      </c>
      <c r="I58" s="516">
        <v>26.823353810834071</v>
      </c>
      <c r="J58" s="516">
        <v>26.887547208651586</v>
      </c>
      <c r="K58" s="516">
        <v>27.058062700495171</v>
      </c>
      <c r="L58" s="516">
        <v>27.174664267909939</v>
      </c>
      <c r="M58" s="516">
        <v>27.290759753561243</v>
      </c>
      <c r="N58" s="516">
        <v>27.406346248393142</v>
      </c>
      <c r="O58" s="516">
        <v>27.521421020252621</v>
      </c>
      <c r="P58" s="516">
        <v>27.635981497219603</v>
      </c>
      <c r="Q58" s="516">
        <v>27.750025262576226</v>
      </c>
      <c r="R58" s="516">
        <v>27.86355006917411</v>
      </c>
      <c r="S58" s="516">
        <v>27.976553829875378</v>
      </c>
      <c r="T58" s="516">
        <v>28.089034615298829</v>
      </c>
      <c r="U58" s="516">
        <v>28.200990654390072</v>
      </c>
      <c r="V58" s="516">
        <v>28.312420333741752</v>
      </c>
      <c r="AE58" s="517">
        <v>21.828170348900972</v>
      </c>
      <c r="AF58" s="517">
        <v>21.956812186333913</v>
      </c>
      <c r="AG58" s="517">
        <v>22.085136168829965</v>
      </c>
      <c r="AH58" s="517">
        <v>22.213133250802041</v>
      </c>
      <c r="AI58" s="517">
        <v>22.340794553505493</v>
      </c>
      <c r="AJ58" s="517">
        <v>22.468111346652112</v>
      </c>
      <c r="AK58" s="517">
        <v>22.595075071099888</v>
      </c>
      <c r="AL58" s="517">
        <v>22.721677335416377</v>
      </c>
      <c r="AM58" s="517">
        <v>22.847909918268247</v>
      </c>
      <c r="AN58" s="517">
        <v>22.973764770695592</v>
      </c>
      <c r="AO58" s="517">
        <v>23.099234023821666</v>
      </c>
      <c r="AP58" s="517">
        <v>23.224309975235837</v>
      </c>
      <c r="AQ58" s="517">
        <v>23.348985104991137</v>
      </c>
      <c r="AR58" s="517">
        <v>23.473252072959223</v>
      </c>
    </row>
    <row r="59" spans="1:51" s="516" customFormat="1">
      <c r="A59" s="516" t="s">
        <v>95</v>
      </c>
      <c r="I59" s="516">
        <v>26.823353810834071</v>
      </c>
      <c r="J59" s="516">
        <v>26.887547208651586</v>
      </c>
      <c r="K59" s="516">
        <v>27.058062700495171</v>
      </c>
      <c r="L59" s="516">
        <v>26.98645422069232</v>
      </c>
      <c r="M59" s="516">
        <v>27.056309839966186</v>
      </c>
      <c r="N59" s="516">
        <v>27.125986198347075</v>
      </c>
      <c r="O59" s="516">
        <v>27.195482632712388</v>
      </c>
      <c r="P59" s="516">
        <v>27.264798501696767</v>
      </c>
      <c r="Q59" s="516">
        <v>27.33393318554489</v>
      </c>
      <c r="R59" s="516">
        <v>27.402886085960983</v>
      </c>
      <c r="S59" s="516">
        <v>27.471656627168354</v>
      </c>
      <c r="T59" s="516">
        <v>27.54024426100294</v>
      </c>
      <c r="U59" s="516">
        <v>27.608648444927404</v>
      </c>
      <c r="V59" s="516">
        <v>27.676868665019732</v>
      </c>
      <c r="AE59" s="517">
        <v>21.828170348900972</v>
      </c>
      <c r="AF59" s="517">
        <v>21.956812186333913</v>
      </c>
      <c r="AG59" s="517">
        <v>22.085136168829965</v>
      </c>
      <c r="AH59" s="517">
        <v>22.049751029434859</v>
      </c>
      <c r="AI59" s="517">
        <v>22.137014879516606</v>
      </c>
      <c r="AJ59" s="517">
        <v>22.224125445049363</v>
      </c>
      <c r="AK59" s="517">
        <v>22.311079936053972</v>
      </c>
      <c r="AL59" s="517">
        <v>22.397875589424942</v>
      </c>
      <c r="AM59" s="517">
        <v>22.48450968141092</v>
      </c>
      <c r="AN59" s="517">
        <v>22.570979524011065</v>
      </c>
      <c r="AO59" s="517">
        <v>22.657282465354115</v>
      </c>
      <c r="AP59" s="517">
        <v>22.743415890058802</v>
      </c>
      <c r="AQ59" s="517">
        <v>22.829377219576401</v>
      </c>
      <c r="AR59" s="517">
        <v>22.91516391251492</v>
      </c>
    </row>
    <row r="60" spans="1:51" s="516" customFormat="1">
      <c r="A60" s="516" t="s">
        <v>96</v>
      </c>
      <c r="I60" s="516">
        <v>26.823353810834071</v>
      </c>
      <c r="J60" s="516">
        <v>26.887547208651586</v>
      </c>
      <c r="K60" s="516">
        <v>27.058062700495171</v>
      </c>
      <c r="L60" s="516">
        <v>27.369156338126547</v>
      </c>
      <c r="M60" s="516">
        <v>27.533333583973224</v>
      </c>
      <c r="N60" s="516">
        <v>27.696773594810935</v>
      </c>
      <c r="O60" s="516">
        <v>27.85946811031118</v>
      </c>
      <c r="P60" s="516">
        <v>28.02140926428708</v>
      </c>
      <c r="Q60" s="516">
        <v>28.182589568745257</v>
      </c>
      <c r="R60" s="516">
        <v>28.343001926323279</v>
      </c>
      <c r="S60" s="516">
        <v>28.502639594857349</v>
      </c>
      <c r="T60" s="516">
        <v>28.661496203469596</v>
      </c>
      <c r="U60" s="516">
        <v>28.819565754207542</v>
      </c>
      <c r="V60" s="516">
        <v>28.976842614738068</v>
      </c>
      <c r="AE60" s="517">
        <v>21.828170348900972</v>
      </c>
      <c r="AF60" s="517">
        <v>21.956812186333913</v>
      </c>
      <c r="AG60" s="517">
        <v>22.085136168829965</v>
      </c>
      <c r="AH60" s="517">
        <v>22.391938011893405</v>
      </c>
      <c r="AI60" s="517">
        <v>22.56392196528094</v>
      </c>
      <c r="AJ60" s="517">
        <v>22.735390084458793</v>
      </c>
      <c r="AK60" s="517">
        <v>22.906324298732599</v>
      </c>
      <c r="AL60" s="517">
        <v>23.076706964668908</v>
      </c>
      <c r="AM60" s="517">
        <v>23.246520871243781</v>
      </c>
      <c r="AN60" s="517">
        <v>23.415749256834339</v>
      </c>
      <c r="AO60" s="517">
        <v>23.58437581655549</v>
      </c>
      <c r="AP60" s="517">
        <v>23.75238470087897</v>
      </c>
      <c r="AQ60" s="517">
        <v>23.919760523461875</v>
      </c>
      <c r="AR60" s="517">
        <v>24.086488369984639</v>
      </c>
    </row>
    <row r="61" spans="1:51" s="516" customFormat="1">
      <c r="A61" s="516" t="s">
        <v>74</v>
      </c>
      <c r="B61" s="516">
        <v>25.6</v>
      </c>
      <c r="C61" s="516">
        <v>25.7</v>
      </c>
      <c r="D61" s="516">
        <v>25.8</v>
      </c>
      <c r="E61" s="516">
        <v>25.6</v>
      </c>
      <c r="F61" s="516">
        <v>26.5</v>
      </c>
      <c r="G61" s="516">
        <v>26.4</v>
      </c>
      <c r="H61" s="516">
        <v>26.7</v>
      </c>
      <c r="I61" s="516">
        <v>26.9</v>
      </c>
      <c r="J61" s="516">
        <v>26.8</v>
      </c>
      <c r="K61" s="516">
        <v>27</v>
      </c>
      <c r="L61" s="516">
        <v>27.1</v>
      </c>
      <c r="M61" s="516">
        <v>27.4</v>
      </c>
      <c r="N61" s="516">
        <v>27.2</v>
      </c>
      <c r="X61" s="516">
        <v>20.399999999999999</v>
      </c>
      <c r="Y61" s="516">
        <v>20.6</v>
      </c>
      <c r="Z61" s="516">
        <v>20.8</v>
      </c>
      <c r="AA61" s="516">
        <v>20.8</v>
      </c>
      <c r="AB61" s="516">
        <v>21.5</v>
      </c>
      <c r="AC61" s="516">
        <v>21.4</v>
      </c>
      <c r="AD61" s="516">
        <v>21.8</v>
      </c>
      <c r="AE61" s="516">
        <v>21.9</v>
      </c>
      <c r="AF61" s="516">
        <v>22</v>
      </c>
      <c r="AG61" s="516">
        <v>22.2</v>
      </c>
      <c r="AH61" s="516">
        <v>22.4</v>
      </c>
      <c r="AI61" s="516">
        <v>22.7</v>
      </c>
      <c r="AJ61" s="516">
        <v>22.6</v>
      </c>
    </row>
    <row r="62" spans="1:51" s="516" customFormat="1">
      <c r="A62" s="516" t="s">
        <v>75</v>
      </c>
      <c r="N62" s="516">
        <v>27.2</v>
      </c>
      <c r="O62" s="516">
        <v>27.3</v>
      </c>
      <c r="P62" s="516">
        <v>27.7</v>
      </c>
      <c r="Q62" s="516">
        <v>27.3</v>
      </c>
      <c r="AJ62" s="516">
        <v>22.6</v>
      </c>
      <c r="AK62" s="516">
        <v>22.8</v>
      </c>
      <c r="AL62" s="516">
        <v>23.1</v>
      </c>
      <c r="AM62" s="516">
        <v>22.9</v>
      </c>
    </row>
    <row r="63" spans="1:51" s="516" customFormat="1"/>
    <row r="64" spans="1:51" s="516" customFormat="1"/>
    <row r="65" s="516" customFormat="1"/>
    <row r="66" s="516" customFormat="1"/>
    <row r="67" s="516" customFormat="1"/>
    <row r="68" s="516" customFormat="1"/>
    <row r="69" s="516" customFormat="1"/>
    <row r="70" s="516" customFormat="1"/>
    <row r="71" s="516" customFormat="1"/>
    <row r="72" s="516" customFormat="1"/>
    <row r="73" s="516" customFormat="1"/>
    <row r="74" s="516" customFormat="1"/>
    <row r="75" s="516" customFormat="1"/>
    <row r="76" s="516" customFormat="1"/>
    <row r="77" s="516" customFormat="1"/>
    <row r="78" s="516" customFormat="1"/>
    <row r="79" s="516" customFormat="1"/>
    <row r="80" s="516" customFormat="1"/>
    <row r="81" spans="1:68" s="516" customFormat="1">
      <c r="A81" s="518" t="s">
        <v>97</v>
      </c>
    </row>
    <row r="82" spans="1:68" s="516" customFormat="1"/>
    <row r="83" spans="1:68" s="516" customFormat="1">
      <c r="B83" s="519">
        <v>1994</v>
      </c>
      <c r="C83" s="519">
        <v>1995</v>
      </c>
      <c r="D83" s="519">
        <v>1996</v>
      </c>
      <c r="E83" s="519">
        <v>1997</v>
      </c>
      <c r="F83" s="519">
        <v>1998</v>
      </c>
      <c r="G83" s="519">
        <v>1999</v>
      </c>
      <c r="H83" s="519">
        <v>2000</v>
      </c>
      <c r="I83" s="519">
        <v>2001</v>
      </c>
      <c r="J83" s="519">
        <v>2002</v>
      </c>
      <c r="K83" s="519">
        <v>2003</v>
      </c>
      <c r="L83" s="519">
        <v>2004</v>
      </c>
      <c r="M83" s="519">
        <v>2005</v>
      </c>
      <c r="N83" s="519">
        <v>2006</v>
      </c>
      <c r="O83" s="519">
        <v>2007</v>
      </c>
      <c r="P83" s="519">
        <v>2008</v>
      </c>
      <c r="Q83" s="519">
        <v>2009</v>
      </c>
      <c r="R83" s="519">
        <v>2010</v>
      </c>
      <c r="S83" s="519">
        <v>2011</v>
      </c>
      <c r="T83" s="519">
        <v>2012</v>
      </c>
      <c r="U83" s="519">
        <v>2013</v>
      </c>
      <c r="V83" s="519">
        <v>2014</v>
      </c>
      <c r="W83" s="519">
        <v>2015</v>
      </c>
      <c r="X83" s="519">
        <v>2016</v>
      </c>
      <c r="Y83" s="519">
        <v>2017</v>
      </c>
      <c r="Z83" s="519">
        <v>2018</v>
      </c>
      <c r="AA83" s="519">
        <v>2019</v>
      </c>
      <c r="AB83" s="519">
        <v>2020</v>
      </c>
      <c r="AC83" s="519">
        <v>2021</v>
      </c>
      <c r="AD83" s="519">
        <v>2022</v>
      </c>
      <c r="AE83" s="519">
        <v>2023</v>
      </c>
      <c r="AF83" s="519">
        <v>2024</v>
      </c>
      <c r="AG83" s="519">
        <v>2025</v>
      </c>
      <c r="AH83" s="519">
        <v>2026</v>
      </c>
      <c r="AI83" s="519">
        <v>2027</v>
      </c>
      <c r="AJ83" s="519">
        <v>2028</v>
      </c>
      <c r="AK83" s="519">
        <v>2029</v>
      </c>
      <c r="AL83" s="519">
        <v>2030</v>
      </c>
      <c r="AM83" s="519">
        <v>2031</v>
      </c>
      <c r="AN83" s="519">
        <v>2032</v>
      </c>
      <c r="AO83" s="519">
        <v>2033</v>
      </c>
      <c r="AP83" s="519">
        <v>2034</v>
      </c>
      <c r="AQ83" s="519">
        <v>2035</v>
      </c>
      <c r="AR83" s="519">
        <v>2036</v>
      </c>
      <c r="AS83" s="519">
        <v>2037</v>
      </c>
      <c r="AT83" s="519">
        <v>2038</v>
      </c>
      <c r="AU83" s="519">
        <v>2039</v>
      </c>
      <c r="AV83" s="519">
        <v>2040</v>
      </c>
      <c r="AW83" s="519">
        <v>2041</v>
      </c>
      <c r="AX83" s="519">
        <v>2042</v>
      </c>
      <c r="AY83" s="519">
        <v>2043</v>
      </c>
      <c r="AZ83" s="519">
        <v>2044</v>
      </c>
      <c r="BA83" s="519">
        <v>2045</v>
      </c>
      <c r="BB83" s="519">
        <v>2046</v>
      </c>
      <c r="BC83" s="519">
        <v>2047</v>
      </c>
      <c r="BD83" s="519">
        <v>2048</v>
      </c>
      <c r="BE83" s="519">
        <v>2049</v>
      </c>
      <c r="BF83" s="519">
        <v>2050</v>
      </c>
      <c r="BG83" s="519">
        <v>2051</v>
      </c>
      <c r="BH83" s="519">
        <v>2052</v>
      </c>
      <c r="BI83" s="519">
        <v>2053</v>
      </c>
      <c r="BJ83" s="519">
        <v>2054</v>
      </c>
      <c r="BK83" s="519">
        <v>2055</v>
      </c>
      <c r="BL83" s="519">
        <v>2056</v>
      </c>
      <c r="BM83" s="519">
        <v>2057</v>
      </c>
      <c r="BN83" s="519">
        <v>2058</v>
      </c>
      <c r="BO83" s="519">
        <v>2059</v>
      </c>
      <c r="BP83" s="519">
        <v>2060</v>
      </c>
    </row>
    <row r="84" spans="1:68" s="516" customFormat="1">
      <c r="A84" s="516" t="s">
        <v>79</v>
      </c>
    </row>
    <row r="85" spans="1:68" s="516" customFormat="1">
      <c r="A85" s="516" t="s">
        <v>80</v>
      </c>
      <c r="O85" s="517">
        <v>26.823353810834071</v>
      </c>
      <c r="P85" s="517">
        <v>26.887547208651586</v>
      </c>
      <c r="Q85" s="517">
        <v>27.058062700495171</v>
      </c>
      <c r="R85" s="517">
        <v>27.174664267909939</v>
      </c>
      <c r="S85" s="517">
        <v>27.290759753561243</v>
      </c>
      <c r="T85" s="517">
        <v>27.406346248393142</v>
      </c>
      <c r="U85" s="517">
        <v>27.521421020252621</v>
      </c>
      <c r="V85" s="517">
        <v>27.635981497219603</v>
      </c>
      <c r="W85" s="517">
        <v>27.750025262576226</v>
      </c>
      <c r="X85" s="517">
        <v>27.86355006917411</v>
      </c>
      <c r="Y85" s="517">
        <v>27.976553829875378</v>
      </c>
      <c r="Z85" s="517">
        <v>28.089034615298829</v>
      </c>
      <c r="AA85" s="517">
        <v>28.200990654390072</v>
      </c>
      <c r="AB85" s="517">
        <v>28.312420333741752</v>
      </c>
      <c r="AC85" s="517">
        <v>28.423322175667046</v>
      </c>
      <c r="AD85" s="517">
        <v>28.533694858807575</v>
      </c>
      <c r="AE85" s="517">
        <v>28.6435372077453</v>
      </c>
      <c r="AF85" s="517">
        <v>28.752848190541282</v>
      </c>
      <c r="AG85" s="517">
        <v>28.861626916487094</v>
      </c>
      <c r="AH85" s="517">
        <v>28.969872641133378</v>
      </c>
      <c r="AI85" s="517">
        <v>29.077584741467941</v>
      </c>
      <c r="AJ85" s="517">
        <v>29.184762734657362</v>
      </c>
      <c r="AK85" s="517">
        <v>29.291406268766558</v>
      </c>
      <c r="AL85" s="517">
        <v>29.397515120199316</v>
      </c>
      <c r="AM85" s="517">
        <v>29.503089191131334</v>
      </c>
      <c r="AN85" s="517">
        <v>29.608128510740475</v>
      </c>
      <c r="AO85" s="517">
        <v>29.712633222710586</v>
      </c>
      <c r="AP85" s="517">
        <v>29.816603590639023</v>
      </c>
      <c r="AQ85" s="517">
        <v>29.92003999419331</v>
      </c>
      <c r="AR85" s="517">
        <v>30.022942925963431</v>
      </c>
      <c r="AS85" s="517">
        <v>30.125312988899157</v>
      </c>
      <c r="AT85" s="517">
        <v>30.227150893754956</v>
      </c>
      <c r="AU85" s="517">
        <v>30.328457456544374</v>
      </c>
      <c r="AV85" s="517">
        <v>30.429233596005243</v>
      </c>
      <c r="AW85" s="517">
        <v>30.529480331077878</v>
      </c>
      <c r="AX85" s="517">
        <v>30.629198778397331</v>
      </c>
      <c r="AY85" s="517">
        <v>30.728390149801289</v>
      </c>
      <c r="AZ85" s="517">
        <v>30.827055749855063</v>
      </c>
      <c r="BA85" s="517">
        <v>30.925196973395128</v>
      </c>
      <c r="BB85" s="517">
        <v>31.022815303091928</v>
      </c>
      <c r="BC85" s="517">
        <v>31.119912307033744</v>
      </c>
      <c r="BD85" s="517">
        <v>31.216489636332287</v>
      </c>
      <c r="BE85" s="517">
        <v>31.312549022751156</v>
      </c>
      <c r="BF85" s="517">
        <v>31.408092276358225</v>
      </c>
      <c r="BG85" s="517">
        <v>31.503121283202844</v>
      </c>
      <c r="BH85" s="517">
        <v>31.597638003018321</v>
      </c>
      <c r="BI85" s="517">
        <v>31.691644466951001</v>
      </c>
      <c r="BJ85" s="517">
        <v>31.785142775316643</v>
      </c>
      <c r="BK85" s="517">
        <v>31.878135095383836</v>
      </c>
      <c r="BL85" s="517">
        <v>31.970623659186504</v>
      </c>
      <c r="BM85" s="517">
        <v>32.062610761364894</v>
      </c>
      <c r="BN85" s="517">
        <v>32.154098757035968</v>
      </c>
      <c r="BO85" s="517">
        <v>32.245090059693872</v>
      </c>
      <c r="BP85" s="517">
        <v>32.335587139140323</v>
      </c>
    </row>
    <row r="86" spans="1:68" s="516" customFormat="1">
      <c r="A86" s="516" t="s">
        <v>81</v>
      </c>
      <c r="O86" s="517">
        <v>26.823353810834071</v>
      </c>
      <c r="P86" s="517">
        <v>26.887547208651586</v>
      </c>
      <c r="Q86" s="517">
        <v>27.058062700495171</v>
      </c>
      <c r="R86" s="517">
        <v>26.98645422069232</v>
      </c>
      <c r="S86" s="517">
        <v>27.056309839966186</v>
      </c>
      <c r="T86" s="517">
        <v>27.125986198347075</v>
      </c>
      <c r="U86" s="517">
        <v>27.195482632712388</v>
      </c>
      <c r="V86" s="517">
        <v>27.264798501696767</v>
      </c>
      <c r="W86" s="517">
        <v>27.33393318554489</v>
      </c>
      <c r="X86" s="517">
        <v>27.402886085960983</v>
      </c>
      <c r="Y86" s="517">
        <v>27.471656627168354</v>
      </c>
      <c r="Z86" s="517">
        <v>27.54024426100294</v>
      </c>
      <c r="AA86" s="517">
        <v>27.608648444927404</v>
      </c>
      <c r="AB86" s="517">
        <v>27.676868665019732</v>
      </c>
      <c r="AC86" s="517">
        <v>27.744904428030711</v>
      </c>
      <c r="AD86" s="517">
        <v>27.812755261218101</v>
      </c>
      <c r="AE86" s="517">
        <v>27.880420712178822</v>
      </c>
      <c r="AF86" s="517">
        <v>27.947900348678711</v>
      </c>
      <c r="AG86" s="517">
        <v>28.015193758480645</v>
      </c>
      <c r="AH86" s="517">
        <v>28.082300549170146</v>
      </c>
      <c r="AI86" s="517">
        <v>28.149220347979707</v>
      </c>
      <c r="AJ86" s="517">
        <v>28.215952806096386</v>
      </c>
      <c r="AK86" s="517">
        <v>28.282497588273195</v>
      </c>
      <c r="AL86" s="517">
        <v>28.348854377266061</v>
      </c>
      <c r="AM86" s="517">
        <v>28.415022877172998</v>
      </c>
      <c r="AN86" s="517">
        <v>28.48100281083909</v>
      </c>
      <c r="AO86" s="517">
        <v>28.54679391967143</v>
      </c>
      <c r="AP86" s="517">
        <v>28.612395963453274</v>
      </c>
      <c r="AQ86" s="517">
        <v>28.677808720156303</v>
      </c>
      <c r="AR86" s="517">
        <v>28.743031985752772</v>
      </c>
      <c r="AS86" s="517">
        <v>28.80806557402579</v>
      </c>
      <c r="AT86" s="517">
        <v>28.872909317423673</v>
      </c>
      <c r="AU86" s="517">
        <v>28.937563067657187</v>
      </c>
      <c r="AV86" s="517">
        <v>29.002026687467211</v>
      </c>
      <c r="AW86" s="517">
        <v>29.066300060017937</v>
      </c>
      <c r="AX86" s="517">
        <v>29.130383085329079</v>
      </c>
      <c r="AY86" s="517">
        <v>29.194275680082093</v>
      </c>
      <c r="AZ86" s="517">
        <v>29.257977777426522</v>
      </c>
      <c r="BA86" s="517">
        <v>29.32148932678545</v>
      </c>
      <c r="BB86" s="517">
        <v>29.384810293661022</v>
      </c>
      <c r="BC86" s="517">
        <v>29.447940659439546</v>
      </c>
      <c r="BD86" s="517">
        <v>29.51088042119644</v>
      </c>
      <c r="BE86" s="517">
        <v>29.573629593767158</v>
      </c>
      <c r="BF86" s="517">
        <v>29.636188203345473</v>
      </c>
      <c r="BG86" s="517">
        <v>29.698556292643808</v>
      </c>
      <c r="BH86" s="517">
        <v>29.760733919567823</v>
      </c>
      <c r="BI86" s="517">
        <v>29.822721156737771</v>
      </c>
      <c r="BJ86" s="517">
        <v>29.88451809129343</v>
      </c>
      <c r="BK86" s="517">
        <v>29.946124824699588</v>
      </c>
      <c r="BL86" s="517">
        <v>30.007541472551548</v>
      </c>
      <c r="BM86" s="517">
        <v>30.06876816438092</v>
      </c>
      <c r="BN86" s="517">
        <v>30.129805043462056</v>
      </c>
      <c r="BO86" s="517">
        <v>30.190652266618503</v>
      </c>
      <c r="BP86" s="517">
        <v>30.251310004030351</v>
      </c>
    </row>
    <row r="87" spans="1:68" s="516" customFormat="1">
      <c r="A87" s="516" t="s">
        <v>82</v>
      </c>
      <c r="O87" s="517">
        <v>26.823353810834071</v>
      </c>
      <c r="P87" s="517">
        <v>26.887547208651586</v>
      </c>
      <c r="Q87" s="517">
        <v>27.058062700495171</v>
      </c>
      <c r="R87" s="517">
        <v>27.369156338126547</v>
      </c>
      <c r="S87" s="517">
        <v>27.533333583973224</v>
      </c>
      <c r="T87" s="517">
        <v>27.696773594810935</v>
      </c>
      <c r="U87" s="517">
        <v>27.85946811031118</v>
      </c>
      <c r="V87" s="517">
        <v>28.02140926428708</v>
      </c>
      <c r="W87" s="517">
        <v>28.182589568745257</v>
      </c>
      <c r="X87" s="517">
        <v>28.343001926323279</v>
      </c>
      <c r="Y87" s="517">
        <v>28.502639594857349</v>
      </c>
      <c r="Z87" s="517">
        <v>28.661496203469596</v>
      </c>
      <c r="AA87" s="517">
        <v>28.819565754207542</v>
      </c>
      <c r="AB87" s="517">
        <v>28.976842614738068</v>
      </c>
      <c r="AC87" s="517">
        <v>29.133321528274287</v>
      </c>
      <c r="AD87" s="517">
        <v>29.288997572108407</v>
      </c>
      <c r="AE87" s="517">
        <v>29.44386618905892</v>
      </c>
      <c r="AF87" s="517">
        <v>29.597923172706153</v>
      </c>
      <c r="AG87" s="517">
        <v>29.751164665233947</v>
      </c>
      <c r="AH87" s="517">
        <v>29.90358715448988</v>
      </c>
      <c r="AI87" s="517">
        <v>30.055187456337794</v>
      </c>
      <c r="AJ87" s="517">
        <v>30.205962724877917</v>
      </c>
      <c r="AK87" s="517">
        <v>30.355910442630766</v>
      </c>
      <c r="AL87" s="517">
        <v>30.505028415555461</v>
      </c>
      <c r="AM87" s="517">
        <v>30.653314767918367</v>
      </c>
      <c r="AN87" s="517">
        <v>30.800767937019494</v>
      </c>
      <c r="AO87" s="517">
        <v>30.947386667786205</v>
      </c>
      <c r="AP87" s="517">
        <v>31.093170007240815</v>
      </c>
      <c r="AQ87" s="517">
        <v>31.238117298852096</v>
      </c>
      <c r="AR87" s="517">
        <v>31.382228176778135</v>
      </c>
      <c r="AS87" s="517">
        <v>31.525502560009016</v>
      </c>
      <c r="AT87" s="517">
        <v>31.667940646418199</v>
      </c>
      <c r="AU87" s="517">
        <v>31.809542906730275</v>
      </c>
      <c r="AV87" s="517">
        <v>31.950310078413711</v>
      </c>
      <c r="AW87" s="517">
        <v>32.090243159507082</v>
      </c>
      <c r="AX87" s="517">
        <v>32.229343402385766</v>
      </c>
      <c r="AY87" s="517">
        <v>32.367612307478574</v>
      </c>
      <c r="AZ87" s="517">
        <v>32.505051616940634</v>
      </c>
      <c r="BA87" s="517">
        <v>32.641663308291356</v>
      </c>
      <c r="BB87" s="517">
        <v>32.777449588024112</v>
      </c>
      <c r="BC87" s="517">
        <v>32.912412885195486</v>
      </c>
      <c r="BD87" s="517">
        <v>33.04655584500096</v>
      </c>
      <c r="BE87" s="517">
        <v>33.179881322343959</v>
      </c>
      <c r="BF87" s="517">
        <v>33.312392375404933</v>
      </c>
      <c r="BG87" s="517">
        <v>33.444092259217349</v>
      </c>
      <c r="BH87" s="517">
        <v>33.574984419256019</v>
      </c>
      <c r="BI87" s="517">
        <v>33.705072485044866</v>
      </c>
      <c r="BJ87" s="517">
        <v>33.834360263789058</v>
      </c>
      <c r="BK87" s="517">
        <v>33.962851734037464</v>
      </c>
      <c r="BL87" s="517">
        <v>34.090551039381047</v>
      </c>
      <c r="BM87" s="517">
        <v>34.217462482191493</v>
      </c>
      <c r="BN87" s="517">
        <v>34.343590517405843</v>
      </c>
      <c r="BO87" s="517">
        <v>34.468939746361414</v>
      </c>
      <c r="BP87" s="517">
        <v>34.593514910684895</v>
      </c>
    </row>
    <row r="88" spans="1:68" s="516" customFormat="1">
      <c r="O88" s="517"/>
      <c r="P88" s="517"/>
      <c r="Q88" s="517"/>
      <c r="R88" s="517"/>
      <c r="S88" s="517"/>
      <c r="T88" s="517"/>
      <c r="U88" s="517"/>
      <c r="V88" s="517"/>
      <c r="W88" s="517"/>
      <c r="X88" s="517"/>
      <c r="Y88" s="517"/>
      <c r="Z88" s="517"/>
      <c r="AA88" s="517"/>
      <c r="AB88" s="517"/>
      <c r="AC88" s="517"/>
      <c r="AD88" s="517"/>
      <c r="AE88" s="517"/>
      <c r="AF88" s="517"/>
      <c r="AG88" s="517"/>
      <c r="AH88" s="517"/>
      <c r="AI88" s="517"/>
      <c r="AJ88" s="517"/>
      <c r="AK88" s="517"/>
      <c r="AL88" s="517"/>
      <c r="AM88" s="517"/>
      <c r="AN88" s="517"/>
      <c r="AO88" s="517"/>
      <c r="AP88" s="517"/>
      <c r="AQ88" s="517"/>
      <c r="AR88" s="517"/>
      <c r="AS88" s="517"/>
      <c r="AT88" s="517"/>
      <c r="AU88" s="517"/>
      <c r="AV88" s="517"/>
      <c r="AW88" s="517"/>
      <c r="AX88" s="517"/>
      <c r="AY88" s="517"/>
      <c r="AZ88" s="517"/>
      <c r="BA88" s="517"/>
      <c r="BB88" s="517"/>
      <c r="BC88" s="517"/>
      <c r="BD88" s="517"/>
      <c r="BE88" s="517"/>
      <c r="BF88" s="517"/>
      <c r="BG88" s="517"/>
      <c r="BH88" s="517"/>
      <c r="BI88" s="517"/>
      <c r="BJ88" s="517"/>
      <c r="BK88" s="517"/>
      <c r="BL88" s="517"/>
      <c r="BM88" s="517"/>
      <c r="BN88" s="517"/>
      <c r="BO88" s="517"/>
      <c r="BP88" s="517"/>
    </row>
    <row r="89" spans="1:68" s="516" customFormat="1">
      <c r="A89" s="516" t="s">
        <v>83</v>
      </c>
      <c r="O89" s="517"/>
      <c r="P89" s="517"/>
      <c r="Q89" s="517"/>
      <c r="R89" s="517"/>
      <c r="S89" s="517"/>
      <c r="T89" s="517"/>
      <c r="U89" s="517"/>
      <c r="V89" s="517"/>
      <c r="W89" s="517"/>
      <c r="X89" s="517"/>
      <c r="Y89" s="517"/>
      <c r="Z89" s="517"/>
      <c r="AA89" s="517"/>
      <c r="AB89" s="517"/>
      <c r="AC89" s="517"/>
      <c r="AD89" s="517"/>
      <c r="AE89" s="517"/>
      <c r="AF89" s="517"/>
      <c r="AG89" s="517"/>
      <c r="AH89" s="517"/>
      <c r="AI89" s="517"/>
      <c r="AJ89" s="517"/>
      <c r="AK89" s="517"/>
      <c r="AL89" s="517"/>
      <c r="AM89" s="517"/>
      <c r="AN89" s="517"/>
      <c r="AO89" s="517"/>
      <c r="AP89" s="517"/>
      <c r="AQ89" s="517"/>
      <c r="AR89" s="517"/>
      <c r="AS89" s="517"/>
      <c r="AT89" s="517"/>
      <c r="AU89" s="517"/>
      <c r="AV89" s="517"/>
      <c r="AW89" s="517"/>
      <c r="AX89" s="517"/>
      <c r="AY89" s="517"/>
      <c r="AZ89" s="517"/>
      <c r="BA89" s="517"/>
      <c r="BB89" s="517"/>
      <c r="BC89" s="517"/>
      <c r="BD89" s="517"/>
      <c r="BE89" s="517"/>
      <c r="BF89" s="517"/>
      <c r="BG89" s="517"/>
      <c r="BH89" s="517"/>
      <c r="BI89" s="517"/>
      <c r="BJ89" s="517"/>
      <c r="BK89" s="517"/>
      <c r="BL89" s="517"/>
      <c r="BM89" s="517"/>
      <c r="BN89" s="517"/>
      <c r="BO89" s="517"/>
      <c r="BP89" s="517"/>
    </row>
    <row r="90" spans="1:68" s="516" customFormat="1">
      <c r="A90" s="516" t="s">
        <v>80</v>
      </c>
      <c r="O90" s="517">
        <v>21.828170348900972</v>
      </c>
      <c r="P90" s="517">
        <v>21.956812186333913</v>
      </c>
      <c r="Q90" s="517">
        <v>22.085136168829965</v>
      </c>
      <c r="R90" s="517">
        <v>22.213133250802041</v>
      </c>
      <c r="S90" s="517">
        <v>22.340794553505493</v>
      </c>
      <c r="T90" s="517">
        <v>22.468111346652112</v>
      </c>
      <c r="U90" s="517">
        <v>22.595075071099888</v>
      </c>
      <c r="V90" s="517">
        <v>22.721677335416377</v>
      </c>
      <c r="W90" s="517">
        <v>22.847909918268247</v>
      </c>
      <c r="X90" s="517">
        <v>22.973764770695592</v>
      </c>
      <c r="Y90" s="517">
        <v>23.099234023821666</v>
      </c>
      <c r="Z90" s="517">
        <v>23.224309975235837</v>
      </c>
      <c r="AA90" s="517">
        <v>23.348985104991137</v>
      </c>
      <c r="AB90" s="517">
        <v>23.473252072959223</v>
      </c>
      <c r="AC90" s="517">
        <v>23.597103720101522</v>
      </c>
      <c r="AD90" s="517">
        <v>23.720533069770156</v>
      </c>
      <c r="AE90" s="517">
        <v>23.84353333266986</v>
      </c>
      <c r="AF90" s="517">
        <v>23.966097896430615</v>
      </c>
      <c r="AG90" s="517">
        <v>24.08822033705432</v>
      </c>
      <c r="AH90" s="517">
        <v>24.209894416112967</v>
      </c>
      <c r="AI90" s="517">
        <v>24.331114081167197</v>
      </c>
      <c r="AJ90" s="517">
        <v>24.451873466347596</v>
      </c>
      <c r="AK90" s="517">
        <v>24.572166894278297</v>
      </c>
      <c r="AL90" s="517">
        <v>24.691988869405549</v>
      </c>
      <c r="AM90" s="517">
        <v>24.811334084564834</v>
      </c>
      <c r="AN90" s="517">
        <v>24.930197418499716</v>
      </c>
      <c r="AO90" s="517">
        <v>25.048573935434682</v>
      </c>
      <c r="AP90" s="517">
        <v>25.166458884982287</v>
      </c>
      <c r="AQ90" s="517">
        <v>25.283847701696409</v>
      </c>
      <c r="AR90" s="517">
        <v>25.400736001247388</v>
      </c>
      <c r="AS90" s="517">
        <v>25.517119583091407</v>
      </c>
      <c r="AT90" s="517">
        <v>25.63299442821123</v>
      </c>
      <c r="AU90" s="517">
        <v>25.748356697988466</v>
      </c>
      <c r="AV90" s="517">
        <v>25.863202733391748</v>
      </c>
      <c r="AW90" s="517">
        <v>25.977529053105357</v>
      </c>
      <c r="AX90" s="517">
        <v>26.091332351462089</v>
      </c>
      <c r="AY90" s="517">
        <v>26.204609498212378</v>
      </c>
      <c r="AZ90" s="517">
        <v>26.3173575364203</v>
      </c>
      <c r="BA90" s="517">
        <v>26.42957368078477</v>
      </c>
      <c r="BB90" s="517">
        <v>26.541255315883859</v>
      </c>
      <c r="BC90" s="517">
        <v>26.652399994344854</v>
      </c>
      <c r="BD90" s="517">
        <v>26.763005434945459</v>
      </c>
      <c r="BE90" s="517">
        <v>26.873069520648976</v>
      </c>
      <c r="BF90" s="517">
        <v>26.982590296577872</v>
      </c>
      <c r="BG90" s="517">
        <v>27.091565967929093</v>
      </c>
      <c r="BH90" s="517">
        <v>27.199994897835371</v>
      </c>
      <c r="BI90" s="517">
        <v>27.307875605175497</v>
      </c>
      <c r="BJ90" s="517">
        <v>27.415206762337874</v>
      </c>
      <c r="BK90" s="517">
        <v>27.521987192940074</v>
      </c>
      <c r="BL90" s="517">
        <v>27.628215869508352</v>
      </c>
      <c r="BM90" s="517">
        <v>27.73389191112047</v>
      </c>
      <c r="BN90" s="517">
        <v>27.839014581014681</v>
      </c>
      <c r="BO90" s="517">
        <v>27.943583284168181</v>
      </c>
      <c r="BP90" s="517">
        <v>28.047597564848623</v>
      </c>
    </row>
    <row r="91" spans="1:68" s="516" customFormat="1">
      <c r="A91" s="516" t="s">
        <v>81</v>
      </c>
      <c r="O91" s="517">
        <v>21.828170348900972</v>
      </c>
      <c r="P91" s="517">
        <v>21.956812186333913</v>
      </c>
      <c r="Q91" s="517">
        <v>22.085136168829965</v>
      </c>
      <c r="R91" s="517">
        <v>22.049751029434859</v>
      </c>
      <c r="S91" s="517">
        <v>22.137014879516606</v>
      </c>
      <c r="T91" s="517">
        <v>22.224125445049363</v>
      </c>
      <c r="U91" s="517">
        <v>22.311079936053972</v>
      </c>
      <c r="V91" s="517">
        <v>22.397875589424942</v>
      </c>
      <c r="W91" s="517">
        <v>22.48450968141092</v>
      </c>
      <c r="X91" s="517">
        <v>22.570979524011065</v>
      </c>
      <c r="Y91" s="517">
        <v>22.657282465354115</v>
      </c>
      <c r="Z91" s="517">
        <v>22.743415890058802</v>
      </c>
      <c r="AA91" s="517">
        <v>22.829377219576401</v>
      </c>
      <c r="AB91" s="517">
        <v>22.91516391251492</v>
      </c>
      <c r="AC91" s="517">
        <v>23.000773465965427</v>
      </c>
      <c r="AD91" s="517">
        <v>23.086203415656946</v>
      </c>
      <c r="AE91" s="517">
        <v>23.171451331054712</v>
      </c>
      <c r="AF91" s="517">
        <v>23.256514822329201</v>
      </c>
      <c r="AG91" s="517">
        <v>23.341391538165119</v>
      </c>
      <c r="AH91" s="517">
        <v>23.426079165979679</v>
      </c>
      <c r="AI91" s="517">
        <v>23.510575432124014</v>
      </c>
      <c r="AJ91" s="517">
        <v>23.594878102067256</v>
      </c>
      <c r="AK91" s="517">
        <v>23.678984980564302</v>
      </c>
      <c r="AL91" s="517">
        <v>23.762893913247158</v>
      </c>
      <c r="AM91" s="517">
        <v>23.846602783977954</v>
      </c>
      <c r="AN91" s="517">
        <v>23.930109515078954</v>
      </c>
      <c r="AO91" s="517">
        <v>24.013412069832555</v>
      </c>
      <c r="AP91" s="517">
        <v>24.096508451402887</v>
      </c>
      <c r="AQ91" s="517">
        <v>24.179396702906942</v>
      </c>
      <c r="AR91" s="517">
        <v>24.262074907471078</v>
      </c>
      <c r="AS91" s="517">
        <v>24.344541188271911</v>
      </c>
      <c r="AT91" s="517">
        <v>24.426793708563014</v>
      </c>
      <c r="AU91" s="517">
        <v>24.508830673370895</v>
      </c>
      <c r="AV91" s="517">
        <v>24.590650324965225</v>
      </c>
      <c r="AW91" s="517">
        <v>24.672250946621599</v>
      </c>
      <c r="AX91" s="517">
        <v>24.753630861907752</v>
      </c>
      <c r="AY91" s="517">
        <v>24.834788434390465</v>
      </c>
      <c r="AZ91" s="517">
        <v>24.9157220675791</v>
      </c>
      <c r="BA91" s="517">
        <v>24.996430204856384</v>
      </c>
      <c r="BB91" s="517">
        <v>25.076911329396232</v>
      </c>
      <c r="BC91" s="517">
        <v>25.157163964383749</v>
      </c>
      <c r="BD91" s="517">
        <v>25.237186673001133</v>
      </c>
      <c r="BE91" s="517">
        <v>25.316978056337984</v>
      </c>
      <c r="BF91" s="517">
        <v>25.396536755689976</v>
      </c>
      <c r="BG91" s="517">
        <v>25.475861451556444</v>
      </c>
      <c r="BH91" s="517">
        <v>25.554950863488802</v>
      </c>
      <c r="BI91" s="517">
        <v>25.633803749928251</v>
      </c>
      <c r="BJ91" s="517">
        <v>25.712418908033293</v>
      </c>
      <c r="BK91" s="517">
        <v>25.790795173496921</v>
      </c>
      <c r="BL91" s="517">
        <v>25.86893142082371</v>
      </c>
      <c r="BM91" s="517">
        <v>25.946826562002563</v>
      </c>
      <c r="BN91" s="517">
        <v>26.024479546959391</v>
      </c>
      <c r="BO91" s="517">
        <v>26.101889363517635</v>
      </c>
      <c r="BP91" s="517">
        <v>26.179055036981808</v>
      </c>
    </row>
    <row r="92" spans="1:68" s="516" customFormat="1">
      <c r="A92" s="516" t="s">
        <v>82</v>
      </c>
      <c r="O92" s="517">
        <v>21.828170348900972</v>
      </c>
      <c r="P92" s="517">
        <v>21.956812186333913</v>
      </c>
      <c r="Q92" s="517">
        <v>22.085136168829965</v>
      </c>
      <c r="R92" s="517">
        <v>22.391938011893405</v>
      </c>
      <c r="S92" s="517">
        <v>22.56392196528094</v>
      </c>
      <c r="T92" s="517">
        <v>22.735390084458793</v>
      </c>
      <c r="U92" s="517">
        <v>22.906324298732599</v>
      </c>
      <c r="V92" s="517">
        <v>23.076706964668908</v>
      </c>
      <c r="W92" s="517">
        <v>23.246520871243781</v>
      </c>
      <c r="X92" s="517">
        <v>23.415749256834339</v>
      </c>
      <c r="Y92" s="517">
        <v>23.58437581655549</v>
      </c>
      <c r="Z92" s="517">
        <v>23.75238470087897</v>
      </c>
      <c r="AA92" s="517">
        <v>23.919760523461875</v>
      </c>
      <c r="AB92" s="517">
        <v>24.086488369984639</v>
      </c>
      <c r="AC92" s="517">
        <v>24.25255380407004</v>
      </c>
      <c r="AD92" s="517">
        <v>24.417942862407337</v>
      </c>
      <c r="AE92" s="517">
        <v>24.582642063483828</v>
      </c>
      <c r="AF92" s="517">
        <v>24.746638410040195</v>
      </c>
      <c r="AG92" s="517">
        <v>24.909919393048035</v>
      </c>
      <c r="AH92" s="517">
        <v>25.072472984726286</v>
      </c>
      <c r="AI92" s="517">
        <v>25.234287646291214</v>
      </c>
      <c r="AJ92" s="517">
        <v>25.395352326124474</v>
      </c>
      <c r="AK92" s="517">
        <v>25.555656459712086</v>
      </c>
      <c r="AL92" s="517">
        <v>25.71518996557414</v>
      </c>
      <c r="AM92" s="517">
        <v>25.873943246662421</v>
      </c>
      <c r="AN92" s="517">
        <v>26.03190718720229</v>
      </c>
      <c r="AO92" s="517">
        <v>26.189073150043885</v>
      </c>
      <c r="AP92" s="517">
        <v>26.345432973550061</v>
      </c>
      <c r="AQ92" s="517">
        <v>26.500978968041583</v>
      </c>
      <c r="AR92" s="517">
        <v>26.655703911820119</v>
      </c>
      <c r="AS92" s="517">
        <v>26.809601046789027</v>
      </c>
      <c r="AT92" s="517">
        <v>26.962664073693233</v>
      </c>
      <c r="AU92" s="517">
        <v>27.114887146997653</v>
      </c>
      <c r="AV92" s="517">
        <v>27.266264869425356</v>
      </c>
      <c r="AW92" s="517">
        <v>27.416792286174797</v>
      </c>
      <c r="AX92" s="517">
        <v>27.566464878836463</v>
      </c>
      <c r="AY92" s="517">
        <v>27.715278559028665</v>
      </c>
      <c r="AZ92" s="517">
        <v>27.863229661771136</v>
      </c>
      <c r="BA92" s="517">
        <v>28.01031493861645</v>
      </c>
      <c r="BB92" s="517">
        <v>28.156531550556636</v>
      </c>
      <c r="BC92" s="517">
        <v>28.301877060724607</v>
      </c>
      <c r="BD92" s="517">
        <v>28.446349426906895</v>
      </c>
      <c r="BE92" s="517">
        <v>28.589946993885963</v>
      </c>
      <c r="BF92" s="517">
        <v>28.732668485628544</v>
      </c>
      <c r="BG92" s="517">
        <v>28.874512997336527</v>
      </c>
      <c r="BH92" s="517">
        <v>29.015479987376136</v>
      </c>
      <c r="BI92" s="517">
        <v>29.15556926910121</v>
      </c>
      <c r="BJ92" s="517">
        <v>29.294781002584756</v>
      </c>
      <c r="BK92" s="517">
        <v>29.433115686273855</v>
      </c>
      <c r="BL92" s="517">
        <v>29.570574148581201</v>
      </c>
      <c r="BM92" s="517">
        <v>29.707157539426717</v>
      </c>
      <c r="BN92" s="517">
        <v>29.842867321741949</v>
      </c>
      <c r="BO92" s="517">
        <v>29.977705262949257</v>
      </c>
      <c r="BP92" s="517">
        <v>30.111673426427991</v>
      </c>
    </row>
    <row r="93" spans="1:68" s="516" customFormat="1"/>
    <row r="94" spans="1:68" s="516" customFormat="1"/>
    <row r="95" spans="1:68" s="516" customFormat="1">
      <c r="A95" s="515" t="s">
        <v>84</v>
      </c>
    </row>
    <row r="96" spans="1:68" s="516" customFormat="1">
      <c r="B96" s="519">
        <v>1994</v>
      </c>
      <c r="C96" s="519">
        <v>1995</v>
      </c>
      <c r="D96" s="519">
        <v>1996</v>
      </c>
      <c r="E96" s="519">
        <v>1997</v>
      </c>
      <c r="F96" s="519">
        <v>1998</v>
      </c>
      <c r="G96" s="519">
        <v>1999</v>
      </c>
      <c r="H96" s="519">
        <v>2000</v>
      </c>
      <c r="I96" s="519">
        <v>2001</v>
      </c>
      <c r="J96" s="519">
        <v>2002</v>
      </c>
      <c r="K96" s="519">
        <v>2003</v>
      </c>
      <c r="L96" s="519">
        <v>2004</v>
      </c>
      <c r="M96" s="519">
        <v>2005</v>
      </c>
      <c r="N96" s="519">
        <v>2006</v>
      </c>
      <c r="O96" s="519">
        <v>2007</v>
      </c>
      <c r="P96" s="519">
        <v>2008</v>
      </c>
      <c r="Q96" s="519">
        <v>2009</v>
      </c>
      <c r="R96" s="519">
        <v>2010</v>
      </c>
      <c r="S96" s="519">
        <v>2011</v>
      </c>
      <c r="T96" s="519">
        <v>2012</v>
      </c>
      <c r="U96" s="519">
        <v>2013</v>
      </c>
      <c r="V96" s="519">
        <v>2014</v>
      </c>
      <c r="W96" s="519">
        <v>2015</v>
      </c>
      <c r="X96" s="519">
        <v>2016</v>
      </c>
      <c r="Y96" s="519">
        <v>2017</v>
      </c>
      <c r="Z96" s="519">
        <v>2018</v>
      </c>
      <c r="AA96" s="519">
        <v>2019</v>
      </c>
      <c r="AB96" s="519">
        <v>2020</v>
      </c>
      <c r="AC96" s="519">
        <v>2021</v>
      </c>
      <c r="AD96" s="519">
        <v>2022</v>
      </c>
      <c r="AE96" s="519">
        <v>2023</v>
      </c>
      <c r="AF96" s="519">
        <v>2024</v>
      </c>
      <c r="AG96" s="519">
        <v>2025</v>
      </c>
      <c r="AH96" s="519">
        <v>2026</v>
      </c>
      <c r="AI96" s="519">
        <v>2027</v>
      </c>
      <c r="AJ96" s="519">
        <v>2028</v>
      </c>
      <c r="AK96" s="519">
        <v>2029</v>
      </c>
      <c r="AL96" s="519">
        <v>2030</v>
      </c>
      <c r="AM96" s="519">
        <v>2031</v>
      </c>
      <c r="AN96" s="519">
        <v>2032</v>
      </c>
      <c r="AO96" s="519">
        <v>2033</v>
      </c>
      <c r="AP96" s="519">
        <v>2034</v>
      </c>
      <c r="AQ96" s="519">
        <v>2035</v>
      </c>
      <c r="AR96" s="519">
        <v>2036</v>
      </c>
      <c r="AS96" s="519">
        <v>2037</v>
      </c>
      <c r="AT96" s="519">
        <v>2038</v>
      </c>
      <c r="AU96" s="519">
        <v>2039</v>
      </c>
      <c r="AV96" s="519">
        <v>2040</v>
      </c>
      <c r="AW96" s="519">
        <v>2041</v>
      </c>
      <c r="AX96" s="519">
        <v>2042</v>
      </c>
      <c r="AY96" s="519">
        <v>2043</v>
      </c>
      <c r="AZ96" s="519">
        <v>2044</v>
      </c>
      <c r="BA96" s="519">
        <v>2045</v>
      </c>
      <c r="BB96" s="519">
        <v>2046</v>
      </c>
      <c r="BC96" s="519">
        <v>2047</v>
      </c>
      <c r="BD96" s="519">
        <v>2048</v>
      </c>
      <c r="BE96" s="519">
        <v>2049</v>
      </c>
      <c r="BF96" s="519">
        <v>2050</v>
      </c>
      <c r="BG96" s="519">
        <v>2051</v>
      </c>
      <c r="BH96" s="519">
        <v>2052</v>
      </c>
      <c r="BI96" s="519">
        <v>2053</v>
      </c>
      <c r="BJ96" s="519">
        <v>2054</v>
      </c>
      <c r="BK96" s="519">
        <v>2055</v>
      </c>
      <c r="BL96" s="519">
        <v>2056</v>
      </c>
      <c r="BM96" s="519">
        <v>2057</v>
      </c>
      <c r="BN96" s="519">
        <v>2058</v>
      </c>
      <c r="BO96" s="519">
        <v>2059</v>
      </c>
      <c r="BP96" s="519">
        <v>2060</v>
      </c>
    </row>
    <row r="97" spans="1:23" s="516" customFormat="1">
      <c r="A97" s="516" t="s">
        <v>79</v>
      </c>
    </row>
    <row r="98" spans="1:23" s="516" customFormat="1">
      <c r="A98" s="516" t="s">
        <v>85</v>
      </c>
      <c r="B98" s="516">
        <v>25</v>
      </c>
      <c r="C98" s="516">
        <v>24.9</v>
      </c>
      <c r="D98" s="516">
        <v>25</v>
      </c>
      <c r="E98" s="516">
        <v>25.2</v>
      </c>
      <c r="F98" s="516">
        <v>25.3</v>
      </c>
      <c r="G98" s="516">
        <v>25.3</v>
      </c>
      <c r="H98" s="516">
        <v>25.6</v>
      </c>
      <c r="I98" s="516">
        <v>25.7</v>
      </c>
      <c r="J98" s="516">
        <v>25.8</v>
      </c>
      <c r="K98" s="516">
        <v>25.6</v>
      </c>
      <c r="L98" s="516">
        <v>26.5</v>
      </c>
      <c r="M98" s="516">
        <v>26.4</v>
      </c>
      <c r="N98" s="516">
        <v>26.7</v>
      </c>
      <c r="O98" s="516">
        <v>26.9</v>
      </c>
      <c r="P98" s="516">
        <v>26.8</v>
      </c>
      <c r="Q98" s="516">
        <v>27</v>
      </c>
      <c r="R98" s="516">
        <v>27.1</v>
      </c>
      <c r="S98" s="516">
        <v>27.4</v>
      </c>
      <c r="T98" s="516">
        <v>27.2</v>
      </c>
    </row>
    <row r="99" spans="1:23" s="516" customFormat="1">
      <c r="A99" s="516" t="s">
        <v>86</v>
      </c>
      <c r="U99" s="516">
        <v>27.3</v>
      </c>
      <c r="V99" s="516">
        <v>27.7</v>
      </c>
      <c r="W99" s="516">
        <v>27.3</v>
      </c>
    </row>
    <row r="100" spans="1:23" s="516" customFormat="1"/>
    <row r="101" spans="1:23" s="516" customFormat="1">
      <c r="A101" s="516" t="s">
        <v>83</v>
      </c>
    </row>
    <row r="102" spans="1:23" s="516" customFormat="1">
      <c r="A102" s="516" t="s">
        <v>85</v>
      </c>
      <c r="B102" s="516">
        <v>19.7</v>
      </c>
      <c r="C102" s="516">
        <v>19.7</v>
      </c>
      <c r="D102" s="516">
        <v>19.7</v>
      </c>
      <c r="E102" s="516">
        <v>19.899999999999999</v>
      </c>
      <c r="F102" s="516">
        <v>20</v>
      </c>
      <c r="G102" s="516">
        <v>20.2</v>
      </c>
      <c r="H102" s="516">
        <v>20.399999999999999</v>
      </c>
      <c r="I102" s="516">
        <v>20.6</v>
      </c>
      <c r="J102" s="516">
        <v>20.8</v>
      </c>
      <c r="K102" s="516">
        <v>20.8</v>
      </c>
      <c r="L102" s="516">
        <v>21.5</v>
      </c>
      <c r="M102" s="516">
        <v>21.4</v>
      </c>
      <c r="N102" s="516">
        <v>21.8</v>
      </c>
      <c r="O102" s="516">
        <v>21.9</v>
      </c>
      <c r="P102" s="516">
        <v>22</v>
      </c>
      <c r="Q102" s="516">
        <v>22.2</v>
      </c>
      <c r="R102" s="516">
        <v>22.4</v>
      </c>
      <c r="S102" s="516">
        <v>22.7</v>
      </c>
      <c r="T102" s="516">
        <v>22.6</v>
      </c>
    </row>
    <row r="103" spans="1:23" s="516" customFormat="1">
      <c r="A103" s="516" t="s">
        <v>86</v>
      </c>
      <c r="U103" s="516">
        <v>22.8</v>
      </c>
      <c r="V103" s="516">
        <v>23.1</v>
      </c>
      <c r="W103" s="516">
        <v>22.9</v>
      </c>
    </row>
    <row r="104" spans="1:23" s="516" customFormat="1"/>
    <row r="105" spans="1:23" s="516" customFormat="1"/>
    <row r="106" spans="1:23" s="516" customFormat="1">
      <c r="A106" s="520" t="s">
        <v>98</v>
      </c>
    </row>
    <row r="107" spans="1:23" s="516" customFormat="1">
      <c r="A107" s="516" t="s">
        <v>99</v>
      </c>
    </row>
    <row r="108" spans="1:23" s="516" customFormat="1">
      <c r="A108" s="543" t="s">
        <v>100</v>
      </c>
      <c r="B108" s="543"/>
      <c r="C108" s="543"/>
      <c r="D108" s="543"/>
      <c r="E108" s="543"/>
      <c r="F108" s="543"/>
      <c r="G108" s="543"/>
      <c r="H108" s="543"/>
      <c r="I108" s="543"/>
      <c r="J108" s="543"/>
      <c r="K108" s="543"/>
      <c r="L108" s="543"/>
      <c r="M108" s="543"/>
      <c r="N108" s="543"/>
      <c r="O108" s="543"/>
      <c r="P108" s="543"/>
      <c r="Q108" s="543"/>
    </row>
    <row r="109" spans="1:23" s="516" customFormat="1">
      <c r="A109" s="521" t="s">
        <v>88</v>
      </c>
    </row>
    <row r="110" spans="1:23" s="516" customFormat="1">
      <c r="A110" s="521" t="s">
        <v>89</v>
      </c>
    </row>
  </sheetData>
  <mergeCells count="2">
    <mergeCell ref="CF3:CZ3"/>
    <mergeCell ref="A108:Q10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0"/>
  <sheetViews>
    <sheetView workbookViewId="0">
      <selection activeCell="C22" sqref="C22"/>
    </sheetView>
  </sheetViews>
  <sheetFormatPr baseColWidth="10" defaultRowHeight="15"/>
  <cols>
    <col min="1" max="1" width="11.42578125" style="3"/>
    <col min="2" max="2" width="40.7109375" style="3" customWidth="1"/>
    <col min="3" max="69" width="6.85546875" style="79" customWidth="1"/>
    <col min="70" max="16384" width="11.42578125" style="3"/>
  </cols>
  <sheetData>
    <row r="1" spans="1:69" ht="15.75">
      <c r="A1" s="29" t="s">
        <v>101</v>
      </c>
    </row>
    <row r="2" spans="1:69">
      <c r="B2" s="54"/>
    </row>
    <row r="3" spans="1:69" ht="15.75" thickBot="1">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row>
    <row r="4" spans="1:69" ht="15.75" thickBot="1">
      <c r="B4" s="111" t="s">
        <v>102</v>
      </c>
      <c r="C4" s="112">
        <v>2004</v>
      </c>
      <c r="D4" s="113">
        <v>2005</v>
      </c>
      <c r="E4" s="113">
        <v>2006</v>
      </c>
      <c r="F4" s="113">
        <v>2007</v>
      </c>
      <c r="G4" s="113">
        <v>2008</v>
      </c>
      <c r="H4" s="113">
        <v>2009</v>
      </c>
      <c r="I4" s="113">
        <v>2010</v>
      </c>
      <c r="J4" s="113">
        <v>2011</v>
      </c>
      <c r="K4" s="113">
        <v>2012</v>
      </c>
      <c r="L4" s="113">
        <v>2013</v>
      </c>
      <c r="M4" s="113">
        <v>2014</v>
      </c>
      <c r="N4" s="114">
        <v>2015</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row>
    <row r="5" spans="1:69" s="54" customFormat="1" ht="12.75">
      <c r="B5" s="85" t="s">
        <v>79</v>
      </c>
      <c r="C5" s="115">
        <v>9.9700000000000006</v>
      </c>
      <c r="D5" s="116">
        <v>9.66</v>
      </c>
      <c r="E5" s="116">
        <v>9.57</v>
      </c>
      <c r="F5" s="116">
        <v>9.84</v>
      </c>
      <c r="G5" s="116">
        <v>10.02</v>
      </c>
      <c r="H5" s="116">
        <v>9.33</v>
      </c>
      <c r="I5" s="116">
        <v>9.68</v>
      </c>
      <c r="J5" s="116">
        <v>9.7899999999999991</v>
      </c>
      <c r="K5" s="116">
        <v>10.23</v>
      </c>
      <c r="L5" s="116">
        <v>10.58</v>
      </c>
      <c r="M5" s="116">
        <v>10.57</v>
      </c>
      <c r="N5" s="117">
        <v>10.7</v>
      </c>
      <c r="O5" s="118"/>
      <c r="P5" s="118"/>
    </row>
    <row r="6" spans="1:69" s="54" customFormat="1" ht="13.5" thickBot="1">
      <c r="B6" s="93" t="s">
        <v>83</v>
      </c>
      <c r="C6" s="119">
        <v>8.4700000000000006</v>
      </c>
      <c r="D6" s="120">
        <v>8.48</v>
      </c>
      <c r="E6" s="120">
        <v>8.61</v>
      </c>
      <c r="F6" s="120">
        <v>8.86</v>
      </c>
      <c r="G6" s="120">
        <v>8.66</v>
      </c>
      <c r="H6" s="120">
        <v>8.93</v>
      </c>
      <c r="I6" s="120">
        <v>8.91</v>
      </c>
      <c r="J6" s="120">
        <v>9.6199999999999992</v>
      </c>
      <c r="K6" s="120">
        <v>9.3699999999999992</v>
      </c>
      <c r="L6" s="120">
        <v>9.68</v>
      </c>
      <c r="M6" s="120">
        <v>10.3</v>
      </c>
      <c r="N6" s="121">
        <v>9.8000000000000007</v>
      </c>
      <c r="O6" s="118"/>
      <c r="P6" s="118"/>
    </row>
    <row r="7" spans="1:69" ht="15.75" thickBot="1">
      <c r="B7" s="111" t="s">
        <v>103</v>
      </c>
      <c r="C7" s="112">
        <v>2004</v>
      </c>
      <c r="D7" s="113">
        <v>2005</v>
      </c>
      <c r="E7" s="113">
        <v>2006</v>
      </c>
      <c r="F7" s="113">
        <v>2007</v>
      </c>
      <c r="G7" s="113">
        <v>2008</v>
      </c>
      <c r="H7" s="113">
        <v>2009</v>
      </c>
      <c r="I7" s="113">
        <v>2010</v>
      </c>
      <c r="J7" s="113">
        <v>2011</v>
      </c>
      <c r="K7" s="113">
        <v>2012</v>
      </c>
      <c r="L7" s="113">
        <v>2013</v>
      </c>
      <c r="M7" s="113">
        <v>2014</v>
      </c>
      <c r="N7" s="114">
        <v>2015</v>
      </c>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row>
    <row r="8" spans="1:69" s="54" customFormat="1" ht="12.75">
      <c r="B8" s="85" t="s">
        <v>79</v>
      </c>
      <c r="C8" s="122">
        <v>0.44970681100586385</v>
      </c>
      <c r="D8" s="123">
        <v>0.43829401088929226</v>
      </c>
      <c r="E8" s="123">
        <v>0.42704149933065599</v>
      </c>
      <c r="F8" s="123">
        <v>0.43675099866844197</v>
      </c>
      <c r="G8" s="123">
        <v>0.4453333333333333</v>
      </c>
      <c r="H8" s="123">
        <v>0.41283185840707964</v>
      </c>
      <c r="I8" s="123">
        <v>0.42549450549450546</v>
      </c>
      <c r="J8" s="123">
        <v>0.4250976986539296</v>
      </c>
      <c r="K8" s="123">
        <v>0.44848750548005273</v>
      </c>
      <c r="L8" s="123">
        <v>0.46040034812880765</v>
      </c>
      <c r="M8" s="123">
        <v>0.45228925973470252</v>
      </c>
      <c r="N8" s="124">
        <v>0.46320346320346301</v>
      </c>
    </row>
    <row r="9" spans="1:69" s="54" customFormat="1" ht="13.5" thickBot="1">
      <c r="B9" s="93" t="s">
        <v>83</v>
      </c>
      <c r="C9" s="125">
        <v>0.47853107344632773</v>
      </c>
      <c r="D9" s="126">
        <v>0.48018120045300117</v>
      </c>
      <c r="E9" s="126">
        <v>0.47727272727272729</v>
      </c>
      <c r="F9" s="126">
        <v>0.48788546255506604</v>
      </c>
      <c r="G9" s="126">
        <v>0.47452054794520548</v>
      </c>
      <c r="H9" s="126">
        <v>0.4842733188720173</v>
      </c>
      <c r="I9" s="126">
        <v>0.47928994082840232</v>
      </c>
      <c r="J9" s="126">
        <v>0.5092641609317099</v>
      </c>
      <c r="K9" s="126">
        <v>0.4978746014877789</v>
      </c>
      <c r="L9" s="126">
        <v>0.5097419694576093</v>
      </c>
      <c r="M9" s="126">
        <v>0.53367875647668395</v>
      </c>
      <c r="N9" s="127">
        <v>0.51308900523560197</v>
      </c>
      <c r="O9" s="128"/>
    </row>
    <row r="10" spans="1:69">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row>
    <row r="11" spans="1:69">
      <c r="B11" s="129"/>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row>
    <row r="12" spans="1:69">
      <c r="B12" s="129"/>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row>
    <row r="13" spans="1:69">
      <c r="B13" s="130"/>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row>
    <row r="15" spans="1:69">
      <c r="B15" s="131"/>
    </row>
    <row r="16" spans="1:69" ht="15.75">
      <c r="B16" s="500"/>
      <c r="C16" s="544" t="s">
        <v>104</v>
      </c>
      <c r="D16" s="544"/>
      <c r="E16" s="544"/>
      <c r="F16" s="544"/>
      <c r="G16" s="544"/>
      <c r="H16" s="544"/>
      <c r="I16" s="544"/>
      <c r="J16" s="544" t="s">
        <v>105</v>
      </c>
      <c r="K16" s="544"/>
      <c r="L16" s="544"/>
      <c r="M16" s="544"/>
      <c r="N16" s="544"/>
      <c r="O16" s="544"/>
      <c r="P16" s="544"/>
    </row>
    <row r="17" spans="1:2" s="79" customFormat="1">
      <c r="A17" s="3"/>
      <c r="B17" s="501"/>
    </row>
    <row r="18" spans="1:2" s="79" customFormat="1">
      <c r="A18" s="3"/>
      <c r="B18" s="131"/>
    </row>
    <row r="19" spans="1:2" s="79" customFormat="1">
      <c r="A19" s="3"/>
      <c r="B19" s="131"/>
    </row>
    <row r="20" spans="1:2" s="79" customFormat="1">
      <c r="A20" s="3"/>
      <c r="B20" s="131"/>
    </row>
  </sheetData>
  <mergeCells count="2">
    <mergeCell ref="C16:I16"/>
    <mergeCell ref="J16:P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workbookViewId="0">
      <selection activeCell="C22" sqref="C22"/>
    </sheetView>
  </sheetViews>
  <sheetFormatPr baseColWidth="10" defaultRowHeight="15.75"/>
  <cols>
    <col min="1" max="1" width="11.42578125" style="499"/>
    <col min="2" max="2" width="39.7109375" style="499" customWidth="1"/>
    <col min="3" max="16384" width="11.42578125" style="499"/>
  </cols>
  <sheetData>
    <row r="1" spans="1:17">
      <c r="A1" s="132" t="s">
        <v>165</v>
      </c>
      <c r="B1" s="133"/>
      <c r="C1" s="134"/>
      <c r="D1" s="134"/>
      <c r="E1" s="134"/>
      <c r="F1" s="134"/>
      <c r="G1" s="134"/>
      <c r="H1" s="134"/>
      <c r="I1" s="134"/>
      <c r="J1" s="134"/>
      <c r="K1" s="134"/>
      <c r="L1" s="134"/>
      <c r="M1" s="134"/>
      <c r="N1" s="134"/>
      <c r="O1" s="134"/>
      <c r="P1" s="134"/>
      <c r="Q1" s="134"/>
    </row>
    <row r="2" spans="1:17">
      <c r="A2" s="132"/>
      <c r="B2" s="133"/>
      <c r="C2" s="134"/>
      <c r="D2" s="134"/>
      <c r="E2" s="134"/>
      <c r="F2" s="134"/>
      <c r="G2" s="134"/>
      <c r="H2" s="134"/>
      <c r="I2" s="134"/>
      <c r="J2" s="134"/>
      <c r="K2" s="134"/>
      <c r="L2" s="134"/>
      <c r="M2" s="134"/>
      <c r="N2" s="134"/>
      <c r="O2" s="134"/>
      <c r="P2" s="134"/>
      <c r="Q2" s="134"/>
    </row>
    <row r="3" spans="1:17" ht="16.5" thickBot="1">
      <c r="A3" s="133"/>
      <c r="B3" s="133"/>
      <c r="C3" s="134"/>
      <c r="D3" s="134"/>
      <c r="E3" s="134"/>
      <c r="F3" s="134"/>
      <c r="G3" s="134"/>
      <c r="H3" s="134"/>
      <c r="I3" s="134"/>
      <c r="J3" s="134"/>
      <c r="K3" s="134"/>
      <c r="L3" s="133"/>
      <c r="M3" s="133"/>
      <c r="N3" s="133"/>
      <c r="O3" s="133"/>
      <c r="P3" s="133"/>
      <c r="Q3" s="133"/>
    </row>
    <row r="4" spans="1:17" ht="16.5" thickBot="1">
      <c r="A4" s="135"/>
      <c r="B4" s="136" t="s">
        <v>79</v>
      </c>
      <c r="C4" s="137">
        <v>2004</v>
      </c>
      <c r="D4" s="138">
        <v>2005</v>
      </c>
      <c r="E4" s="138">
        <v>2006</v>
      </c>
      <c r="F4" s="138">
        <v>2007</v>
      </c>
      <c r="G4" s="138">
        <v>2008</v>
      </c>
      <c r="H4" s="138">
        <v>2009</v>
      </c>
      <c r="I4" s="138">
        <v>2010</v>
      </c>
      <c r="J4" s="138">
        <v>2011</v>
      </c>
      <c r="K4" s="138">
        <v>2012</v>
      </c>
      <c r="L4" s="138">
        <v>2013</v>
      </c>
      <c r="M4" s="138">
        <v>2014</v>
      </c>
      <c r="N4" s="139">
        <v>2015</v>
      </c>
      <c r="O4" s="135"/>
      <c r="P4" s="135"/>
      <c r="Q4" s="135"/>
    </row>
    <row r="5" spans="1:17">
      <c r="A5" s="135"/>
      <c r="B5" s="140" t="s">
        <v>106</v>
      </c>
      <c r="C5" s="141">
        <v>0.27</v>
      </c>
      <c r="D5" s="142">
        <v>0.27</v>
      </c>
      <c r="E5" s="142">
        <v>0.28999999999999998</v>
      </c>
      <c r="F5" s="142">
        <v>0.27</v>
      </c>
      <c r="G5" s="142">
        <v>0.3</v>
      </c>
      <c r="H5" s="142">
        <v>0.32</v>
      </c>
      <c r="I5" s="142">
        <v>0.28999999999999998</v>
      </c>
      <c r="J5" s="142">
        <v>0.33</v>
      </c>
      <c r="K5" s="142">
        <v>0.33</v>
      </c>
      <c r="L5" s="142">
        <v>0.28999999999999998</v>
      </c>
      <c r="M5" s="142">
        <v>0.33</v>
      </c>
      <c r="N5" s="143">
        <v>0.3464503790763282</v>
      </c>
      <c r="O5" s="135"/>
      <c r="P5" s="144"/>
      <c r="Q5" s="135"/>
    </row>
    <row r="6" spans="1:17">
      <c r="A6" s="135"/>
      <c r="B6" s="145" t="s">
        <v>107</v>
      </c>
      <c r="C6" s="146">
        <v>0.31</v>
      </c>
      <c r="D6" s="147">
        <v>0.28999999999999998</v>
      </c>
      <c r="E6" s="147">
        <v>0.3</v>
      </c>
      <c r="F6" s="147">
        <v>0.28000000000000003</v>
      </c>
      <c r="G6" s="147">
        <v>0.3</v>
      </c>
      <c r="H6" s="147">
        <v>0.31</v>
      </c>
      <c r="I6" s="147">
        <v>0.32</v>
      </c>
      <c r="J6" s="147">
        <v>0.31</v>
      </c>
      <c r="K6" s="147">
        <v>0.32</v>
      </c>
      <c r="L6" s="147">
        <v>0.31</v>
      </c>
      <c r="M6" s="147">
        <v>0.31</v>
      </c>
      <c r="N6" s="148">
        <v>0.31550510445514596</v>
      </c>
      <c r="O6" s="135"/>
      <c r="P6" s="144"/>
      <c r="Q6" s="135"/>
    </row>
    <row r="7" spans="1:17">
      <c r="A7" s="135"/>
      <c r="B7" s="145" t="s">
        <v>108</v>
      </c>
      <c r="C7" s="149">
        <v>0.4</v>
      </c>
      <c r="D7" s="150">
        <v>0.39</v>
      </c>
      <c r="E7" s="150">
        <v>0.39</v>
      </c>
      <c r="F7" s="150">
        <v>0.37</v>
      </c>
      <c r="G7" s="150">
        <v>0.37</v>
      </c>
      <c r="H7" s="150">
        <v>0.38</v>
      </c>
      <c r="I7" s="150">
        <v>0.36</v>
      </c>
      <c r="J7" s="150">
        <v>0.34</v>
      </c>
      <c r="K7" s="150">
        <v>0.32</v>
      </c>
      <c r="L7" s="150">
        <v>0.34</v>
      </c>
      <c r="M7" s="150">
        <v>0.33</v>
      </c>
      <c r="N7" s="151">
        <v>0.3343280245476194</v>
      </c>
      <c r="O7" s="135"/>
      <c r="P7" s="144"/>
      <c r="Q7" s="135"/>
    </row>
    <row r="8" spans="1:17">
      <c r="A8" s="135"/>
      <c r="B8" s="145" t="s">
        <v>109</v>
      </c>
      <c r="C8" s="149">
        <v>7.0000000000000007E-2</v>
      </c>
      <c r="D8" s="150">
        <v>7.0000000000000007E-2</v>
      </c>
      <c r="E8" s="150">
        <v>7.0000000000000007E-2</v>
      </c>
      <c r="F8" s="150">
        <v>0.06</v>
      </c>
      <c r="G8" s="150">
        <v>0.09</v>
      </c>
      <c r="H8" s="150">
        <v>0.11</v>
      </c>
      <c r="I8" s="150">
        <v>0.11</v>
      </c>
      <c r="J8" s="150">
        <v>0.12</v>
      </c>
      <c r="K8" s="150">
        <v>0.11</v>
      </c>
      <c r="L8" s="150">
        <v>0.11</v>
      </c>
      <c r="M8" s="150">
        <v>0.13</v>
      </c>
      <c r="N8" s="151">
        <v>0.1137491472619216</v>
      </c>
      <c r="O8" s="135"/>
      <c r="P8" s="144"/>
      <c r="Q8" s="135"/>
    </row>
    <row r="9" spans="1:17">
      <c r="A9" s="135"/>
      <c r="B9" s="145" t="s">
        <v>110</v>
      </c>
      <c r="C9" s="149">
        <v>7.0000000000000007E-2</v>
      </c>
      <c r="D9" s="150">
        <v>0.08</v>
      </c>
      <c r="E9" s="150">
        <v>0.06</v>
      </c>
      <c r="F9" s="150">
        <v>0.05</v>
      </c>
      <c r="G9" s="150">
        <v>0.1</v>
      </c>
      <c r="H9" s="150">
        <v>0.09</v>
      </c>
      <c r="I9" s="150">
        <v>0.11</v>
      </c>
      <c r="J9" s="150">
        <v>0.1</v>
      </c>
      <c r="K9" s="150">
        <v>0.11</v>
      </c>
      <c r="L9" s="150">
        <v>0.11</v>
      </c>
      <c r="M9" s="150">
        <v>0.13</v>
      </c>
      <c r="N9" s="151">
        <v>0.13056020368660284</v>
      </c>
      <c r="O9" s="135"/>
      <c r="P9" s="144"/>
      <c r="Q9" s="135"/>
    </row>
    <row r="10" spans="1:17" ht="16.5" thickBot="1">
      <c r="A10" s="135"/>
      <c r="B10" s="152" t="s">
        <v>111</v>
      </c>
      <c r="C10" s="153">
        <v>0.12</v>
      </c>
      <c r="D10" s="154">
        <v>0.1</v>
      </c>
      <c r="E10" s="154">
        <v>0.08</v>
      </c>
      <c r="F10" s="154">
        <v>0.09</v>
      </c>
      <c r="G10" s="154">
        <v>0.12</v>
      </c>
      <c r="H10" s="154">
        <v>0.13</v>
      </c>
      <c r="I10" s="154">
        <v>0.13</v>
      </c>
      <c r="J10" s="154">
        <v>0.11</v>
      </c>
      <c r="K10" s="154">
        <v>0.11</v>
      </c>
      <c r="L10" s="154">
        <v>0.12</v>
      </c>
      <c r="M10" s="154">
        <v>0.11</v>
      </c>
      <c r="N10" s="155">
        <v>0.1167506394684469</v>
      </c>
      <c r="O10" s="135"/>
      <c r="P10" s="144"/>
      <c r="Q10" s="135"/>
    </row>
    <row r="11" spans="1:17" ht="16.5" thickBot="1">
      <c r="A11" s="135"/>
      <c r="B11" s="136" t="s">
        <v>83</v>
      </c>
      <c r="C11" s="137">
        <v>2004</v>
      </c>
      <c r="D11" s="138">
        <v>2005</v>
      </c>
      <c r="E11" s="138">
        <v>2006</v>
      </c>
      <c r="F11" s="138">
        <v>2007</v>
      </c>
      <c r="G11" s="138">
        <v>2008</v>
      </c>
      <c r="H11" s="138">
        <v>2009</v>
      </c>
      <c r="I11" s="138">
        <v>2010</v>
      </c>
      <c r="J11" s="138">
        <v>2011</v>
      </c>
      <c r="K11" s="138">
        <v>2012</v>
      </c>
      <c r="L11" s="138">
        <v>2013</v>
      </c>
      <c r="M11" s="138">
        <v>2014</v>
      </c>
      <c r="N11" s="139">
        <v>2015</v>
      </c>
      <c r="O11" s="135"/>
      <c r="P11" s="135"/>
      <c r="Q11" s="135"/>
    </row>
    <row r="12" spans="1:17">
      <c r="A12" s="135"/>
      <c r="B12" s="140" t="s">
        <v>106</v>
      </c>
      <c r="C12" s="141">
        <v>0.3</v>
      </c>
      <c r="D12" s="142">
        <v>0.26</v>
      </c>
      <c r="E12" s="142">
        <v>0.23</v>
      </c>
      <c r="F12" s="142">
        <v>0.25</v>
      </c>
      <c r="G12" s="142">
        <v>0.27</v>
      </c>
      <c r="H12" s="142">
        <v>0.25</v>
      </c>
      <c r="I12" s="142">
        <v>0.27</v>
      </c>
      <c r="J12" s="142">
        <v>0.3</v>
      </c>
      <c r="K12" s="142">
        <v>0.26</v>
      </c>
      <c r="L12" s="142">
        <v>0.28000000000000003</v>
      </c>
      <c r="M12" s="142">
        <v>0.3</v>
      </c>
      <c r="N12" s="143">
        <v>0.29061489782650018</v>
      </c>
      <c r="O12" s="135"/>
      <c r="P12" s="144"/>
      <c r="Q12" s="135"/>
    </row>
    <row r="13" spans="1:17">
      <c r="A13" s="135"/>
      <c r="B13" s="145" t="s">
        <v>107</v>
      </c>
      <c r="C13" s="146">
        <v>0.33</v>
      </c>
      <c r="D13" s="147">
        <v>0.26</v>
      </c>
      <c r="E13" s="147">
        <v>0.28999999999999998</v>
      </c>
      <c r="F13" s="147">
        <v>0.28999999999999998</v>
      </c>
      <c r="G13" s="147">
        <v>0.28999999999999998</v>
      </c>
      <c r="H13" s="147">
        <v>0.28000000000000003</v>
      </c>
      <c r="I13" s="147">
        <v>0.28999999999999998</v>
      </c>
      <c r="J13" s="147">
        <v>0.27</v>
      </c>
      <c r="K13" s="147">
        <v>0.28999999999999998</v>
      </c>
      <c r="L13" s="147">
        <v>0.3</v>
      </c>
      <c r="M13" s="147">
        <v>0.28000000000000003</v>
      </c>
      <c r="N13" s="148">
        <v>0.31383336831495368</v>
      </c>
      <c r="O13" s="135"/>
      <c r="P13" s="144"/>
      <c r="Q13" s="135"/>
    </row>
    <row r="14" spans="1:17">
      <c r="A14" s="135"/>
      <c r="B14" s="145" t="s">
        <v>108</v>
      </c>
      <c r="C14" s="149">
        <v>0.38</v>
      </c>
      <c r="D14" s="150">
        <v>0.33</v>
      </c>
      <c r="E14" s="150">
        <v>0.36</v>
      </c>
      <c r="F14" s="150">
        <v>0.34</v>
      </c>
      <c r="G14" s="150">
        <v>0.36</v>
      </c>
      <c r="H14" s="150">
        <v>0.35</v>
      </c>
      <c r="I14" s="150">
        <v>0.33</v>
      </c>
      <c r="J14" s="150">
        <v>0.33</v>
      </c>
      <c r="K14" s="150">
        <v>0.36</v>
      </c>
      <c r="L14" s="150">
        <v>0.32</v>
      </c>
      <c r="M14" s="150">
        <v>0.32</v>
      </c>
      <c r="N14" s="151">
        <v>0.30465711967108589</v>
      </c>
      <c r="O14" s="135"/>
      <c r="P14" s="144"/>
      <c r="Q14" s="135"/>
    </row>
    <row r="15" spans="1:17">
      <c r="A15" s="135"/>
      <c r="B15" s="145" t="s">
        <v>109</v>
      </c>
      <c r="C15" s="149">
        <v>0.11</v>
      </c>
      <c r="D15" s="150">
        <v>0.05</v>
      </c>
      <c r="E15" s="150">
        <v>0.06</v>
      </c>
      <c r="F15" s="150">
        <v>0.06</v>
      </c>
      <c r="G15" s="150">
        <v>0.09</v>
      </c>
      <c r="H15" s="150">
        <v>0.1</v>
      </c>
      <c r="I15" s="150">
        <v>0.11</v>
      </c>
      <c r="J15" s="150">
        <v>0.12</v>
      </c>
      <c r="K15" s="150">
        <v>0.1</v>
      </c>
      <c r="L15" s="150">
        <v>0.11</v>
      </c>
      <c r="M15" s="150">
        <v>0.11</v>
      </c>
      <c r="N15" s="151">
        <v>0.12000082635649691</v>
      </c>
      <c r="O15" s="135"/>
      <c r="P15" s="144"/>
      <c r="Q15" s="135"/>
    </row>
    <row r="16" spans="1:17">
      <c r="A16" s="135"/>
      <c r="B16" s="145" t="s">
        <v>110</v>
      </c>
      <c r="C16" s="149">
        <v>0.09</v>
      </c>
      <c r="D16" s="150">
        <v>0.08</v>
      </c>
      <c r="E16" s="150">
        <v>0.06</v>
      </c>
      <c r="F16" s="150">
        <v>0.06</v>
      </c>
      <c r="G16" s="150">
        <v>0.1</v>
      </c>
      <c r="H16" s="150">
        <v>0.1</v>
      </c>
      <c r="I16" s="150">
        <v>0.1</v>
      </c>
      <c r="J16" s="150">
        <v>0.1</v>
      </c>
      <c r="K16" s="150">
        <v>0.1</v>
      </c>
      <c r="L16" s="150">
        <v>0.11</v>
      </c>
      <c r="M16" s="150">
        <v>0.1</v>
      </c>
      <c r="N16" s="151">
        <v>8.5586096733708039E-2</v>
      </c>
      <c r="O16" s="135"/>
      <c r="P16" s="144"/>
      <c r="Q16" s="135"/>
    </row>
    <row r="17" spans="1:17" ht="16.5" thickBot="1">
      <c r="A17" s="135"/>
      <c r="B17" s="152" t="s">
        <v>111</v>
      </c>
      <c r="C17" s="153">
        <v>0.13</v>
      </c>
      <c r="D17" s="154">
        <v>0.09</v>
      </c>
      <c r="E17" s="154">
        <v>0.09</v>
      </c>
      <c r="F17" s="154">
        <v>0.09</v>
      </c>
      <c r="G17" s="154">
        <v>0.12</v>
      </c>
      <c r="H17" s="154">
        <v>0.12</v>
      </c>
      <c r="I17" s="154">
        <v>0.1</v>
      </c>
      <c r="J17" s="154">
        <v>0.09</v>
      </c>
      <c r="K17" s="154">
        <v>0.09</v>
      </c>
      <c r="L17" s="154">
        <v>0.1</v>
      </c>
      <c r="M17" s="154">
        <v>0.12</v>
      </c>
      <c r="N17" s="155">
        <v>0.11161017095890902</v>
      </c>
      <c r="O17" s="135"/>
      <c r="P17" s="144"/>
      <c r="Q17" s="135"/>
    </row>
    <row r="18" spans="1:17">
      <c r="A18" s="133"/>
      <c r="B18" s="133"/>
      <c r="C18" s="134"/>
      <c r="D18" s="134"/>
      <c r="E18" s="134"/>
      <c r="F18" s="134"/>
      <c r="G18" s="134"/>
      <c r="H18" s="134"/>
      <c r="I18" s="134"/>
      <c r="J18" s="134"/>
      <c r="K18" s="134"/>
      <c r="L18" s="133"/>
      <c r="M18" s="133"/>
      <c r="N18" s="133"/>
      <c r="O18" s="133"/>
      <c r="P18" s="133"/>
      <c r="Q18" s="133"/>
    </row>
    <row r="19" spans="1:17">
      <c r="A19" s="133"/>
      <c r="B19" s="156"/>
      <c r="C19" s="134"/>
      <c r="D19" s="134"/>
      <c r="E19" s="134"/>
      <c r="F19" s="134"/>
      <c r="G19" s="134"/>
      <c r="H19" s="134"/>
      <c r="I19" s="134"/>
      <c r="J19" s="134"/>
      <c r="K19" s="134"/>
      <c r="L19" s="133"/>
      <c r="M19" s="133"/>
      <c r="N19" s="133"/>
      <c r="O19" s="133"/>
      <c r="P19" s="133"/>
      <c r="Q19" s="133"/>
    </row>
    <row r="20" spans="1:17">
      <c r="A20" s="133"/>
      <c r="B20" s="157"/>
      <c r="C20" s="133"/>
      <c r="D20" s="133"/>
      <c r="E20" s="133"/>
      <c r="F20" s="133"/>
      <c r="G20" s="133"/>
      <c r="H20" s="133"/>
      <c r="I20" s="133"/>
      <c r="J20" s="133"/>
      <c r="K20" s="133"/>
      <c r="L20" s="133"/>
      <c r="M20" s="133"/>
      <c r="N20" s="133"/>
      <c r="O20" s="133"/>
      <c r="P20" s="133"/>
      <c r="Q20" s="133"/>
    </row>
    <row r="21" spans="1:17">
      <c r="A21" s="133"/>
      <c r="B21" s="157"/>
      <c r="C21" s="133"/>
      <c r="D21" s="133"/>
      <c r="E21" s="133"/>
      <c r="F21" s="133"/>
      <c r="G21" s="133"/>
      <c r="H21" s="133"/>
      <c r="I21" s="133"/>
      <c r="J21" s="133"/>
      <c r="K21" s="133"/>
      <c r="L21" s="133"/>
      <c r="M21" s="133"/>
      <c r="N21" s="133"/>
      <c r="O21" s="133"/>
      <c r="P21" s="133"/>
      <c r="Q21" s="133"/>
    </row>
    <row r="22" spans="1:17">
      <c r="A22" s="133"/>
      <c r="B22" s="133"/>
      <c r="C22" s="134"/>
      <c r="D22" s="134"/>
      <c r="E22" s="134"/>
      <c r="F22" s="134"/>
      <c r="G22" s="134"/>
      <c r="H22" s="134"/>
      <c r="I22" s="134"/>
      <c r="J22" s="134"/>
      <c r="K22" s="134"/>
      <c r="L22" s="134"/>
      <c r="M22" s="134"/>
      <c r="N22" s="134"/>
      <c r="O22" s="134"/>
      <c r="P22" s="134"/>
      <c r="Q22" s="134"/>
    </row>
    <row r="23" spans="1:17">
      <c r="A23" s="133"/>
      <c r="B23" s="133"/>
      <c r="C23" s="134"/>
      <c r="D23" s="134"/>
      <c r="E23" s="134"/>
      <c r="F23" s="134"/>
      <c r="G23" s="134"/>
      <c r="H23" s="134"/>
      <c r="I23" s="134"/>
      <c r="J23" s="134"/>
      <c r="K23" s="134"/>
      <c r="L23" s="134"/>
      <c r="M23" s="134"/>
      <c r="N23" s="134"/>
      <c r="O23" s="134"/>
      <c r="P23" s="134"/>
      <c r="Q23" s="134"/>
    </row>
    <row r="24" spans="1:17">
      <c r="A24" s="133"/>
      <c r="B24" s="133"/>
      <c r="C24" s="545" t="s">
        <v>79</v>
      </c>
      <c r="D24" s="545"/>
      <c r="E24" s="545"/>
      <c r="F24" s="545"/>
      <c r="G24" s="545" t="s">
        <v>83</v>
      </c>
      <c r="H24" s="545"/>
      <c r="I24" s="545"/>
      <c r="J24" s="545"/>
      <c r="K24" s="158"/>
      <c r="L24" s="158"/>
      <c r="M24" s="158"/>
      <c r="N24" s="158"/>
      <c r="O24" s="158"/>
      <c r="P24" s="158"/>
      <c r="Q24" s="134"/>
    </row>
    <row r="25" spans="1:17">
      <c r="A25" s="133"/>
      <c r="B25" s="133"/>
      <c r="C25" s="134"/>
      <c r="D25" s="134"/>
      <c r="E25" s="134"/>
      <c r="F25" s="134"/>
      <c r="G25" s="134"/>
      <c r="H25" s="134"/>
      <c r="I25" s="134"/>
      <c r="J25" s="134"/>
      <c r="K25" s="134"/>
      <c r="L25" s="134"/>
      <c r="M25" s="134"/>
      <c r="N25" s="134"/>
      <c r="O25" s="134"/>
      <c r="P25" s="134"/>
      <c r="Q25" s="134"/>
    </row>
    <row r="26" spans="1:17">
      <c r="A26" s="133"/>
      <c r="B26" s="133"/>
      <c r="C26" s="134"/>
      <c r="D26" s="134"/>
      <c r="E26" s="134"/>
      <c r="F26" s="134"/>
      <c r="G26" s="134"/>
      <c r="H26" s="134"/>
      <c r="I26" s="134"/>
      <c r="J26" s="134"/>
      <c r="K26" s="134"/>
      <c r="L26" s="134"/>
      <c r="M26" s="134"/>
      <c r="N26" s="134"/>
      <c r="O26" s="134"/>
      <c r="P26" s="134"/>
      <c r="Q26" s="134"/>
    </row>
    <row r="27" spans="1:17">
      <c r="A27" s="133"/>
      <c r="B27" s="133"/>
      <c r="C27" s="134"/>
      <c r="D27" s="134"/>
      <c r="E27" s="134"/>
      <c r="F27" s="134"/>
      <c r="G27" s="134"/>
      <c r="H27" s="134"/>
      <c r="I27" s="134"/>
      <c r="J27" s="134"/>
      <c r="K27" s="134"/>
      <c r="L27" s="134"/>
      <c r="M27" s="134"/>
      <c r="N27" s="134"/>
      <c r="O27" s="134"/>
      <c r="P27" s="134"/>
      <c r="Q27" s="134"/>
    </row>
    <row r="28" spans="1:17">
      <c r="A28" s="133"/>
      <c r="B28" s="133"/>
      <c r="C28" s="134"/>
      <c r="D28" s="134"/>
      <c r="E28" s="134"/>
      <c r="F28" s="134"/>
      <c r="G28" s="134"/>
      <c r="H28" s="134"/>
      <c r="I28" s="134"/>
      <c r="J28" s="134"/>
      <c r="K28" s="134"/>
      <c r="L28" s="134"/>
      <c r="M28" s="134"/>
      <c r="N28" s="134"/>
      <c r="O28" s="134"/>
      <c r="P28" s="134"/>
      <c r="Q28" s="134"/>
    </row>
    <row r="29" spans="1:17">
      <c r="A29" s="133"/>
      <c r="B29" s="133"/>
      <c r="C29" s="134"/>
      <c r="D29" s="134"/>
      <c r="E29" s="134"/>
      <c r="F29" s="134"/>
      <c r="G29" s="134"/>
      <c r="H29" s="134"/>
      <c r="I29" s="134"/>
      <c r="J29" s="134"/>
      <c r="K29" s="134"/>
      <c r="L29" s="134"/>
      <c r="M29" s="134"/>
      <c r="N29" s="134"/>
      <c r="O29" s="134"/>
      <c r="P29" s="134"/>
      <c r="Q29" s="134"/>
    </row>
    <row r="30" spans="1:17">
      <c r="A30" s="133"/>
      <c r="B30" s="133"/>
      <c r="C30" s="134"/>
      <c r="D30" s="134"/>
      <c r="E30" s="134"/>
      <c r="F30" s="134"/>
      <c r="G30" s="134"/>
      <c r="H30" s="134"/>
      <c r="I30" s="134"/>
      <c r="J30" s="134"/>
      <c r="K30" s="134"/>
      <c r="L30" s="134"/>
      <c r="M30" s="134"/>
      <c r="N30" s="134"/>
      <c r="O30" s="134"/>
      <c r="P30" s="134"/>
      <c r="Q30" s="134"/>
    </row>
    <row r="31" spans="1:17">
      <c r="A31" s="133"/>
      <c r="B31" s="133"/>
      <c r="C31" s="134"/>
      <c r="D31" s="134"/>
      <c r="E31" s="134"/>
      <c r="F31" s="134"/>
      <c r="G31" s="134"/>
      <c r="H31" s="134"/>
      <c r="I31" s="134"/>
      <c r="J31" s="134"/>
      <c r="K31" s="134"/>
      <c r="L31" s="134"/>
      <c r="M31" s="134"/>
      <c r="N31" s="134"/>
      <c r="O31" s="134"/>
      <c r="P31" s="134"/>
      <c r="Q31" s="134"/>
    </row>
    <row r="32" spans="1:17">
      <c r="A32" s="133"/>
      <c r="B32" s="133"/>
      <c r="C32" s="134"/>
      <c r="D32" s="134"/>
      <c r="E32" s="134"/>
      <c r="F32" s="134"/>
      <c r="G32" s="134"/>
      <c r="H32" s="134"/>
      <c r="I32" s="134"/>
      <c r="J32" s="134"/>
      <c r="K32" s="134"/>
      <c r="L32" s="134"/>
      <c r="M32" s="134"/>
      <c r="N32" s="134"/>
      <c r="O32" s="134"/>
      <c r="P32" s="134"/>
      <c r="Q32" s="134"/>
    </row>
    <row r="33" spans="1:17">
      <c r="A33" s="133"/>
      <c r="B33" s="133"/>
      <c r="C33" s="134"/>
      <c r="D33" s="134"/>
      <c r="E33" s="134"/>
      <c r="F33" s="134"/>
      <c r="G33" s="134"/>
      <c r="H33" s="134"/>
      <c r="I33" s="134"/>
      <c r="J33" s="134"/>
      <c r="K33" s="134"/>
      <c r="L33" s="134"/>
      <c r="M33" s="134"/>
      <c r="N33" s="134"/>
      <c r="O33" s="134"/>
      <c r="P33" s="134"/>
      <c r="Q33" s="134"/>
    </row>
    <row r="34" spans="1:17">
      <c r="A34" s="133"/>
      <c r="B34" s="133"/>
      <c r="C34" s="134"/>
      <c r="D34" s="134"/>
      <c r="E34" s="134"/>
      <c r="F34" s="134"/>
      <c r="G34" s="134"/>
      <c r="H34" s="134"/>
      <c r="I34" s="134"/>
      <c r="J34" s="134"/>
      <c r="K34" s="134"/>
      <c r="L34" s="134"/>
      <c r="M34" s="134"/>
      <c r="N34" s="134"/>
      <c r="O34" s="134"/>
      <c r="P34" s="134"/>
      <c r="Q34" s="134"/>
    </row>
    <row r="35" spans="1:17">
      <c r="A35" s="133"/>
      <c r="B35" s="133"/>
      <c r="C35" s="134"/>
      <c r="D35" s="134"/>
      <c r="E35" s="134"/>
      <c r="F35" s="134"/>
      <c r="G35" s="134"/>
      <c r="H35" s="134"/>
      <c r="I35" s="134"/>
      <c r="J35" s="134"/>
      <c r="K35" s="134"/>
      <c r="L35" s="134"/>
      <c r="M35" s="134"/>
      <c r="N35" s="134"/>
      <c r="O35" s="134"/>
      <c r="P35" s="134"/>
      <c r="Q35" s="134"/>
    </row>
    <row r="36" spans="1:17">
      <c r="A36" s="133"/>
      <c r="B36" s="133"/>
      <c r="C36" s="134"/>
      <c r="D36" s="134"/>
      <c r="E36" s="134"/>
      <c r="F36" s="134"/>
      <c r="G36" s="134"/>
      <c r="H36" s="134"/>
      <c r="I36" s="134"/>
      <c r="J36" s="134"/>
      <c r="K36" s="134"/>
      <c r="L36" s="134"/>
      <c r="M36" s="134"/>
      <c r="N36" s="134"/>
      <c r="O36" s="134"/>
      <c r="P36" s="134"/>
      <c r="Q36" s="134"/>
    </row>
    <row r="37" spans="1:17">
      <c r="A37" s="133"/>
      <c r="B37" s="133"/>
      <c r="C37" s="134"/>
      <c r="D37" s="134"/>
      <c r="E37" s="134"/>
      <c r="F37" s="134"/>
      <c r="G37" s="134"/>
      <c r="H37" s="134"/>
      <c r="I37" s="134"/>
      <c r="J37" s="134"/>
      <c r="K37" s="134"/>
      <c r="L37" s="134"/>
      <c r="M37" s="134"/>
      <c r="N37" s="134"/>
      <c r="O37" s="134"/>
      <c r="P37" s="134"/>
      <c r="Q37" s="134"/>
    </row>
    <row r="38" spans="1:17">
      <c r="A38" s="133"/>
      <c r="B38" s="133"/>
      <c r="C38" s="134"/>
      <c r="D38" s="134"/>
      <c r="E38" s="134"/>
      <c r="F38" s="134"/>
      <c r="G38" s="134"/>
      <c r="H38" s="134"/>
      <c r="I38" s="134"/>
      <c r="J38" s="134"/>
      <c r="K38" s="134"/>
      <c r="L38" s="134"/>
      <c r="M38" s="134"/>
      <c r="N38" s="134"/>
      <c r="O38" s="134"/>
      <c r="P38" s="134"/>
      <c r="Q38" s="134"/>
    </row>
    <row r="39" spans="1:17">
      <c r="A39" s="133"/>
      <c r="B39" s="133"/>
      <c r="C39" s="134"/>
      <c r="D39" s="134"/>
      <c r="E39" s="134"/>
      <c r="F39" s="134"/>
      <c r="G39" s="134"/>
      <c r="H39" s="134"/>
      <c r="I39" s="134"/>
      <c r="J39" s="134"/>
      <c r="K39" s="134"/>
      <c r="L39" s="134"/>
      <c r="M39" s="134"/>
      <c r="N39" s="134"/>
      <c r="O39" s="134"/>
      <c r="P39" s="134"/>
      <c r="Q39" s="134"/>
    </row>
    <row r="40" spans="1:17">
      <c r="A40" s="133"/>
      <c r="B40" s="133"/>
      <c r="C40" s="134"/>
      <c r="D40" s="134"/>
      <c r="E40" s="134"/>
      <c r="F40" s="134"/>
      <c r="G40" s="134"/>
      <c r="H40" s="134"/>
      <c r="I40" s="134"/>
      <c r="J40" s="134"/>
      <c r="K40" s="134"/>
      <c r="L40" s="134"/>
      <c r="M40" s="134"/>
      <c r="N40" s="134"/>
      <c r="O40" s="134"/>
      <c r="P40" s="134"/>
      <c r="Q40" s="134"/>
    </row>
    <row r="41" spans="1:17">
      <c r="A41" s="133"/>
      <c r="B41" s="133"/>
      <c r="C41" s="134"/>
      <c r="D41" s="134"/>
      <c r="E41" s="134"/>
      <c r="F41" s="134"/>
      <c r="G41" s="134"/>
      <c r="H41" s="134"/>
      <c r="I41" s="134"/>
      <c r="J41" s="134"/>
      <c r="K41" s="134"/>
      <c r="L41" s="134"/>
      <c r="M41" s="134"/>
      <c r="N41" s="134"/>
      <c r="O41" s="134"/>
      <c r="P41" s="134"/>
      <c r="Q41" s="134"/>
    </row>
    <row r="54" spans="4:4">
      <c r="D54" s="499" t="s">
        <v>112</v>
      </c>
    </row>
  </sheetData>
  <mergeCells count="2">
    <mergeCell ref="C24:F24"/>
    <mergeCell ref="G24:J2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17"/>
  <sheetViews>
    <sheetView workbookViewId="0">
      <selection activeCell="C22" sqref="C22"/>
    </sheetView>
  </sheetViews>
  <sheetFormatPr baseColWidth="10" defaultRowHeight="15"/>
  <cols>
    <col min="1" max="1" width="79" style="163" customWidth="1"/>
    <col min="2" max="61" width="9.5703125" style="163" bestFit="1" customWidth="1"/>
    <col min="62" max="16384" width="11.42578125" style="163"/>
  </cols>
  <sheetData>
    <row r="1" spans="1:76">
      <c r="A1" s="458" t="s">
        <v>164</v>
      </c>
    </row>
    <row r="2" spans="1:76" ht="15.75" thickBot="1">
      <c r="A2" s="476"/>
    </row>
    <row r="3" spans="1:76">
      <c r="A3" s="479" t="s">
        <v>119</v>
      </c>
      <c r="B3" s="480">
        <f t="shared" ref="B3:AS3" si="0">B4+61</f>
        <v>2001</v>
      </c>
      <c r="C3" s="480">
        <f t="shared" si="0"/>
        <v>2002</v>
      </c>
      <c r="D3" s="480">
        <f t="shared" si="0"/>
        <v>2003</v>
      </c>
      <c r="E3" s="480">
        <f t="shared" si="0"/>
        <v>2004</v>
      </c>
      <c r="F3" s="480">
        <f t="shared" si="0"/>
        <v>2005</v>
      </c>
      <c r="G3" s="480">
        <f t="shared" si="0"/>
        <v>2006</v>
      </c>
      <c r="H3" s="480">
        <f t="shared" si="0"/>
        <v>2007</v>
      </c>
      <c r="I3" s="480">
        <f t="shared" si="0"/>
        <v>2008</v>
      </c>
      <c r="J3" s="480">
        <f t="shared" si="0"/>
        <v>2009</v>
      </c>
      <c r="K3" s="480">
        <f t="shared" si="0"/>
        <v>2010</v>
      </c>
      <c r="L3" s="480">
        <f t="shared" si="0"/>
        <v>2011</v>
      </c>
      <c r="M3" s="480">
        <f t="shared" si="0"/>
        <v>2012</v>
      </c>
      <c r="N3" s="480">
        <f t="shared" si="0"/>
        <v>2013</v>
      </c>
      <c r="O3" s="480">
        <f t="shared" si="0"/>
        <v>2014</v>
      </c>
      <c r="P3" s="480">
        <f t="shared" si="0"/>
        <v>2015</v>
      </c>
      <c r="Q3" s="480">
        <f t="shared" si="0"/>
        <v>2016</v>
      </c>
      <c r="R3" s="480">
        <f t="shared" si="0"/>
        <v>2017</v>
      </c>
      <c r="S3" s="480">
        <f t="shared" si="0"/>
        <v>2018</v>
      </c>
      <c r="T3" s="480">
        <f t="shared" si="0"/>
        <v>2019</v>
      </c>
      <c r="U3" s="480">
        <f t="shared" si="0"/>
        <v>2020</v>
      </c>
      <c r="V3" s="480">
        <f t="shared" si="0"/>
        <v>2021</v>
      </c>
      <c r="W3" s="480">
        <f t="shared" si="0"/>
        <v>2022</v>
      </c>
      <c r="X3" s="480">
        <f t="shared" si="0"/>
        <v>2023</v>
      </c>
      <c r="Y3" s="480">
        <f t="shared" si="0"/>
        <v>2024</v>
      </c>
      <c r="Z3" s="480">
        <f t="shared" si="0"/>
        <v>2025</v>
      </c>
      <c r="AA3" s="480">
        <f t="shared" si="0"/>
        <v>2026</v>
      </c>
      <c r="AB3" s="480">
        <f t="shared" si="0"/>
        <v>2027</v>
      </c>
      <c r="AC3" s="480">
        <f t="shared" si="0"/>
        <v>2028</v>
      </c>
      <c r="AD3" s="480">
        <f t="shared" si="0"/>
        <v>2029</v>
      </c>
      <c r="AE3" s="480">
        <f t="shared" si="0"/>
        <v>2030</v>
      </c>
      <c r="AF3" s="480">
        <f t="shared" si="0"/>
        <v>2031</v>
      </c>
      <c r="AG3" s="480">
        <f t="shared" si="0"/>
        <v>2032</v>
      </c>
      <c r="AH3" s="480">
        <f t="shared" si="0"/>
        <v>2033</v>
      </c>
      <c r="AI3" s="480">
        <f t="shared" si="0"/>
        <v>2034</v>
      </c>
      <c r="AJ3" s="480">
        <f t="shared" si="0"/>
        <v>2035</v>
      </c>
      <c r="AK3" s="480">
        <f t="shared" si="0"/>
        <v>2036</v>
      </c>
      <c r="AL3" s="480">
        <f t="shared" si="0"/>
        <v>2037</v>
      </c>
      <c r="AM3" s="480">
        <f t="shared" si="0"/>
        <v>2038</v>
      </c>
      <c r="AN3" s="480">
        <f t="shared" si="0"/>
        <v>2039</v>
      </c>
      <c r="AO3" s="480">
        <f t="shared" si="0"/>
        <v>2040</v>
      </c>
      <c r="AP3" s="480">
        <f t="shared" si="0"/>
        <v>2041</v>
      </c>
      <c r="AQ3" s="480">
        <f t="shared" si="0"/>
        <v>2042</v>
      </c>
      <c r="AR3" s="480">
        <f t="shared" si="0"/>
        <v>2043</v>
      </c>
      <c r="AS3" s="480">
        <f t="shared" si="0"/>
        <v>2044</v>
      </c>
      <c r="AT3" s="480">
        <f t="shared" ref="AT3:BS3" si="1">AT4+61</f>
        <v>2045</v>
      </c>
      <c r="AU3" s="480">
        <f t="shared" si="1"/>
        <v>2046</v>
      </c>
      <c r="AV3" s="480">
        <f t="shared" si="1"/>
        <v>2047</v>
      </c>
      <c r="AW3" s="480">
        <f t="shared" si="1"/>
        <v>2048</v>
      </c>
      <c r="AX3" s="480">
        <f t="shared" si="1"/>
        <v>2049</v>
      </c>
      <c r="AY3" s="480">
        <f t="shared" si="1"/>
        <v>2050</v>
      </c>
      <c r="AZ3" s="480">
        <f t="shared" si="1"/>
        <v>2051</v>
      </c>
      <c r="BA3" s="480">
        <f t="shared" si="1"/>
        <v>2052</v>
      </c>
      <c r="BB3" s="480">
        <f t="shared" si="1"/>
        <v>2053</v>
      </c>
      <c r="BC3" s="480">
        <f t="shared" si="1"/>
        <v>2054</v>
      </c>
      <c r="BD3" s="480">
        <f t="shared" si="1"/>
        <v>2055</v>
      </c>
      <c r="BE3" s="480">
        <f t="shared" si="1"/>
        <v>2056</v>
      </c>
      <c r="BF3" s="480">
        <f t="shared" si="1"/>
        <v>2057</v>
      </c>
      <c r="BG3" s="480">
        <f t="shared" si="1"/>
        <v>2058</v>
      </c>
      <c r="BH3" s="480">
        <f t="shared" si="1"/>
        <v>2059</v>
      </c>
      <c r="BI3" s="480">
        <f t="shared" si="1"/>
        <v>2060</v>
      </c>
      <c r="BJ3" s="480">
        <f t="shared" si="1"/>
        <v>2061</v>
      </c>
      <c r="BK3" s="480">
        <f t="shared" si="1"/>
        <v>2062</v>
      </c>
      <c r="BL3" s="480">
        <f t="shared" si="1"/>
        <v>2063</v>
      </c>
      <c r="BM3" s="480">
        <f t="shared" si="1"/>
        <v>2064</v>
      </c>
      <c r="BN3" s="480">
        <f t="shared" si="1"/>
        <v>2065</v>
      </c>
      <c r="BO3" s="480">
        <f t="shared" si="1"/>
        <v>2066</v>
      </c>
      <c r="BP3" s="480">
        <f t="shared" si="1"/>
        <v>2067</v>
      </c>
      <c r="BQ3" s="480">
        <f t="shared" si="1"/>
        <v>2068</v>
      </c>
      <c r="BR3" s="480">
        <f t="shared" si="1"/>
        <v>2069</v>
      </c>
      <c r="BS3" s="481">
        <f t="shared" si="1"/>
        <v>2070</v>
      </c>
    </row>
    <row r="4" spans="1:76">
      <c r="A4" s="482" t="s">
        <v>134</v>
      </c>
      <c r="B4" s="483">
        <v>1940</v>
      </c>
      <c r="C4" s="483">
        <v>1941</v>
      </c>
      <c r="D4" s="483">
        <v>1942</v>
      </c>
      <c r="E4" s="483">
        <v>1943</v>
      </c>
      <c r="F4" s="483">
        <v>1944</v>
      </c>
      <c r="G4" s="483">
        <v>1945</v>
      </c>
      <c r="H4" s="483">
        <v>1946</v>
      </c>
      <c r="I4" s="483">
        <v>1947</v>
      </c>
      <c r="J4" s="483">
        <v>1948</v>
      </c>
      <c r="K4" s="483">
        <v>1949</v>
      </c>
      <c r="L4" s="483">
        <v>1950</v>
      </c>
      <c r="M4" s="483">
        <v>1951</v>
      </c>
      <c r="N4" s="483">
        <v>1952</v>
      </c>
      <c r="O4" s="483">
        <v>1953</v>
      </c>
      <c r="P4" s="483">
        <v>1954</v>
      </c>
      <c r="Q4" s="483">
        <v>1955</v>
      </c>
      <c r="R4" s="483">
        <v>1956</v>
      </c>
      <c r="S4" s="483">
        <v>1957</v>
      </c>
      <c r="T4" s="483">
        <v>1958</v>
      </c>
      <c r="U4" s="483">
        <v>1959</v>
      </c>
      <c r="V4" s="483">
        <v>1960</v>
      </c>
      <c r="W4" s="483">
        <v>1961</v>
      </c>
      <c r="X4" s="483">
        <v>1962</v>
      </c>
      <c r="Y4" s="483">
        <v>1963</v>
      </c>
      <c r="Z4" s="483">
        <v>1964</v>
      </c>
      <c r="AA4" s="483">
        <v>1965</v>
      </c>
      <c r="AB4" s="483">
        <v>1966</v>
      </c>
      <c r="AC4" s="483">
        <v>1967</v>
      </c>
      <c r="AD4" s="483">
        <v>1968</v>
      </c>
      <c r="AE4" s="483">
        <v>1969</v>
      </c>
      <c r="AF4" s="483">
        <v>1970</v>
      </c>
      <c r="AG4" s="483">
        <v>1971</v>
      </c>
      <c r="AH4" s="483">
        <v>1972</v>
      </c>
      <c r="AI4" s="483">
        <v>1973</v>
      </c>
      <c r="AJ4" s="483">
        <v>1974</v>
      </c>
      <c r="AK4" s="483">
        <v>1975</v>
      </c>
      <c r="AL4" s="483">
        <v>1976</v>
      </c>
      <c r="AM4" s="483">
        <v>1977</v>
      </c>
      <c r="AN4" s="483">
        <v>1978</v>
      </c>
      <c r="AO4" s="483">
        <v>1979</v>
      </c>
      <c r="AP4" s="483">
        <v>1980</v>
      </c>
      <c r="AQ4" s="483">
        <v>1981</v>
      </c>
      <c r="AR4" s="483">
        <v>1982</v>
      </c>
      <c r="AS4" s="483">
        <v>1983</v>
      </c>
      <c r="AT4" s="483">
        <v>1984</v>
      </c>
      <c r="AU4" s="483">
        <v>1985</v>
      </c>
      <c r="AV4" s="483">
        <v>1986</v>
      </c>
      <c r="AW4" s="483">
        <v>1987</v>
      </c>
      <c r="AX4" s="483">
        <v>1988</v>
      </c>
      <c r="AY4" s="483">
        <v>1989</v>
      </c>
      <c r="AZ4" s="483">
        <v>1990</v>
      </c>
      <c r="BA4" s="483">
        <v>1991</v>
      </c>
      <c r="BB4" s="483">
        <v>1992</v>
      </c>
      <c r="BC4" s="483">
        <v>1993</v>
      </c>
      <c r="BD4" s="483">
        <v>1994</v>
      </c>
      <c r="BE4" s="483">
        <v>1995</v>
      </c>
      <c r="BF4" s="483">
        <v>1996</v>
      </c>
      <c r="BG4" s="483">
        <v>1997</v>
      </c>
      <c r="BH4" s="483">
        <v>1998</v>
      </c>
      <c r="BI4" s="483">
        <v>1999</v>
      </c>
      <c r="BJ4" s="483">
        <v>2000</v>
      </c>
      <c r="BK4" s="483">
        <v>2001</v>
      </c>
      <c r="BL4" s="483">
        <v>2002</v>
      </c>
      <c r="BM4" s="483">
        <v>2003</v>
      </c>
      <c r="BN4" s="483">
        <v>2004</v>
      </c>
      <c r="BO4" s="483">
        <v>2005</v>
      </c>
      <c r="BP4" s="483">
        <v>2006</v>
      </c>
      <c r="BQ4" s="483">
        <v>2007</v>
      </c>
      <c r="BR4" s="483">
        <v>2008</v>
      </c>
      <c r="BS4" s="484">
        <v>2009</v>
      </c>
      <c r="BT4" s="485"/>
      <c r="BU4" s="485"/>
      <c r="BV4" s="485"/>
      <c r="BW4" s="485"/>
      <c r="BX4" s="485"/>
    </row>
    <row r="5" spans="1:76" s="488" customFormat="1">
      <c r="A5" s="459" t="s">
        <v>120</v>
      </c>
      <c r="B5" s="486"/>
      <c r="C5" s="486"/>
      <c r="D5" s="486"/>
      <c r="E5" s="486"/>
      <c r="F5" s="486"/>
      <c r="G5" s="486"/>
      <c r="H5" s="486"/>
      <c r="I5" s="486"/>
      <c r="J5" s="486"/>
      <c r="K5" s="486"/>
      <c r="L5" s="486"/>
      <c r="M5" s="486"/>
      <c r="N5" s="486">
        <v>831615</v>
      </c>
      <c r="O5" s="486">
        <v>812386</v>
      </c>
      <c r="P5" s="486">
        <v>827074</v>
      </c>
      <c r="Q5" s="486">
        <v>822134</v>
      </c>
      <c r="R5" s="486">
        <v>828673</v>
      </c>
      <c r="S5" s="486">
        <v>833230</v>
      </c>
      <c r="T5" s="486">
        <v>833851</v>
      </c>
      <c r="U5" s="486">
        <v>850708</v>
      </c>
      <c r="V5" s="486">
        <v>856075</v>
      </c>
      <c r="W5" s="486">
        <v>858923</v>
      </c>
      <c r="X5" s="486">
        <v>858610</v>
      </c>
      <c r="Y5" s="486">
        <v>888272</v>
      </c>
      <c r="Z5" s="486">
        <v>897134</v>
      </c>
      <c r="AA5" s="486">
        <v>886296</v>
      </c>
      <c r="AB5" s="486">
        <v>884139</v>
      </c>
      <c r="AC5" s="486">
        <v>863855</v>
      </c>
      <c r="AD5" s="486">
        <v>871444</v>
      </c>
      <c r="AE5" s="486">
        <v>877206</v>
      </c>
      <c r="AF5" s="486">
        <v>891057</v>
      </c>
      <c r="AG5" s="486">
        <v>909865</v>
      </c>
      <c r="AH5" s="486">
        <v>917593</v>
      </c>
      <c r="AI5" s="486">
        <v>898129</v>
      </c>
      <c r="AJ5" s="486">
        <v>854301</v>
      </c>
      <c r="AK5" s="486">
        <v>813270</v>
      </c>
      <c r="AL5" s="486">
        <v>794255</v>
      </c>
      <c r="AM5" s="486">
        <v>816956</v>
      </c>
      <c r="AN5" s="486">
        <v>813986</v>
      </c>
      <c r="AO5" s="486">
        <v>832832</v>
      </c>
      <c r="AP5" s="486">
        <v>881913</v>
      </c>
      <c r="AQ5" s="486">
        <v>875395</v>
      </c>
      <c r="AR5" s="486">
        <v>872902</v>
      </c>
      <c r="AS5" s="486">
        <v>830348</v>
      </c>
      <c r="AT5" s="486">
        <v>845525</v>
      </c>
      <c r="AU5" s="486">
        <v>853550</v>
      </c>
      <c r="AV5" s="486">
        <v>860773</v>
      </c>
      <c r="AW5" s="486">
        <v>852428</v>
      </c>
      <c r="AX5" s="486">
        <v>856038</v>
      </c>
      <c r="AY5" s="486">
        <v>849903</v>
      </c>
      <c r="AZ5" s="486">
        <v>851567</v>
      </c>
      <c r="BA5" s="486">
        <v>835135</v>
      </c>
      <c r="BB5" s="486">
        <v>822936</v>
      </c>
      <c r="BC5" s="486">
        <v>784529</v>
      </c>
      <c r="BD5" s="486">
        <v>787537</v>
      </c>
      <c r="BE5" s="486">
        <v>809541</v>
      </c>
      <c r="BF5" s="486">
        <v>820692</v>
      </c>
      <c r="BG5" s="486">
        <v>817611</v>
      </c>
      <c r="BH5" s="486">
        <v>835788</v>
      </c>
      <c r="BI5" s="486">
        <v>843946</v>
      </c>
      <c r="BJ5" s="486">
        <v>885714</v>
      </c>
      <c r="BK5" s="486">
        <v>873076</v>
      </c>
      <c r="BL5" s="486">
        <v>865065</v>
      </c>
      <c r="BM5" s="486">
        <v>864032</v>
      </c>
      <c r="BN5" s="486">
        <v>872508</v>
      </c>
      <c r="BO5" s="486">
        <v>881018</v>
      </c>
      <c r="BP5" s="486">
        <v>902635</v>
      </c>
      <c r="BQ5" s="486">
        <v>894175</v>
      </c>
      <c r="BR5" s="486">
        <v>904157</v>
      </c>
      <c r="BS5" s="487">
        <v>904232</v>
      </c>
    </row>
    <row r="6" spans="1:76" s="488" customFormat="1">
      <c r="A6" s="459" t="s">
        <v>121</v>
      </c>
      <c r="B6" s="486"/>
      <c r="C6" s="486"/>
      <c r="D6" s="486"/>
      <c r="E6" s="486"/>
      <c r="F6" s="486"/>
      <c r="G6" s="486"/>
      <c r="H6" s="489"/>
      <c r="I6" s="489"/>
      <c r="J6" s="489"/>
      <c r="K6" s="489"/>
      <c r="L6" s="489"/>
      <c r="M6" s="489"/>
      <c r="N6" s="489">
        <v>831615</v>
      </c>
      <c r="O6" s="489">
        <v>812386</v>
      </c>
      <c r="P6" s="489">
        <v>827042</v>
      </c>
      <c r="Q6" s="489">
        <v>822040</v>
      </c>
      <c r="R6" s="489">
        <v>828659</v>
      </c>
      <c r="S6" s="489">
        <v>833328</v>
      </c>
      <c r="T6" s="489">
        <v>834070</v>
      </c>
      <c r="U6" s="489">
        <v>851066</v>
      </c>
      <c r="V6" s="489">
        <v>856566</v>
      </c>
      <c r="W6" s="489">
        <v>859542</v>
      </c>
      <c r="X6" s="489">
        <v>859354</v>
      </c>
      <c r="Y6" s="489">
        <v>889222</v>
      </c>
      <c r="Z6" s="489">
        <v>898232</v>
      </c>
      <c r="AA6" s="489">
        <v>887470</v>
      </c>
      <c r="AB6" s="489">
        <v>885388</v>
      </c>
      <c r="AC6" s="489">
        <v>865061</v>
      </c>
      <c r="AD6" s="489">
        <v>872706</v>
      </c>
      <c r="AE6" s="489">
        <v>878485</v>
      </c>
      <c r="AF6" s="489">
        <v>892368</v>
      </c>
      <c r="AG6" s="489">
        <v>911208</v>
      </c>
      <c r="AH6" s="489">
        <v>918854</v>
      </c>
      <c r="AI6" s="489">
        <v>899079</v>
      </c>
      <c r="AJ6" s="489">
        <v>854713</v>
      </c>
      <c r="AK6" s="489">
        <v>813069</v>
      </c>
      <c r="AL6" s="489">
        <v>793551</v>
      </c>
      <c r="AM6" s="489">
        <v>816019</v>
      </c>
      <c r="AN6" s="489">
        <v>812542</v>
      </c>
      <c r="AO6" s="489">
        <v>831017</v>
      </c>
      <c r="AP6" s="489">
        <v>879943</v>
      </c>
      <c r="AQ6" s="489">
        <v>872721</v>
      </c>
      <c r="AR6" s="489">
        <v>869512</v>
      </c>
      <c r="AS6" s="489">
        <v>825779</v>
      </c>
      <c r="AT6" s="489">
        <v>840227</v>
      </c>
      <c r="AU6" s="489">
        <v>847376</v>
      </c>
      <c r="AV6" s="489">
        <v>853615</v>
      </c>
      <c r="AW6" s="489">
        <v>844044</v>
      </c>
      <c r="AX6" s="489">
        <v>846401</v>
      </c>
      <c r="AY6" s="489">
        <v>838807</v>
      </c>
      <c r="AZ6" s="490">
        <v>838937</v>
      </c>
      <c r="BA6" s="490">
        <v>820623</v>
      </c>
      <c r="BB6" s="490">
        <v>806432</v>
      </c>
      <c r="BC6" s="490">
        <v>765647</v>
      </c>
      <c r="BD6" s="490">
        <v>766716</v>
      </c>
      <c r="BE6" s="490">
        <v>787040</v>
      </c>
      <c r="BF6" s="490">
        <v>796506</v>
      </c>
      <c r="BG6" s="490">
        <v>791798</v>
      </c>
      <c r="BH6" s="490">
        <v>808807</v>
      </c>
      <c r="BI6" s="490">
        <v>815983</v>
      </c>
      <c r="BJ6" s="486">
        <v>857285</v>
      </c>
      <c r="BK6" s="486">
        <v>843805</v>
      </c>
      <c r="BL6" s="486">
        <v>835073</v>
      </c>
      <c r="BM6" s="486">
        <v>833490</v>
      </c>
      <c r="BN6" s="486">
        <v>841501</v>
      </c>
      <c r="BO6" s="486">
        <v>849532</v>
      </c>
      <c r="BP6" s="486">
        <v>870779</v>
      </c>
      <c r="BQ6" s="486">
        <v>861657</v>
      </c>
      <c r="BR6" s="486">
        <v>871121</v>
      </c>
      <c r="BS6" s="487">
        <v>870572</v>
      </c>
    </row>
    <row r="7" spans="1:76" s="488" customFormat="1">
      <c r="A7" s="459" t="s">
        <v>122</v>
      </c>
      <c r="B7" s="486"/>
      <c r="C7" s="486"/>
      <c r="D7" s="486"/>
      <c r="E7" s="486"/>
      <c r="F7" s="486"/>
      <c r="G7" s="486"/>
      <c r="H7" s="489"/>
      <c r="I7" s="489"/>
      <c r="J7" s="489"/>
      <c r="K7" s="489"/>
      <c r="L7" s="489"/>
      <c r="M7" s="489"/>
      <c r="N7" s="489">
        <v>831615</v>
      </c>
      <c r="O7" s="489">
        <v>812386</v>
      </c>
      <c r="P7" s="489">
        <v>827104</v>
      </c>
      <c r="Q7" s="489">
        <v>822226</v>
      </c>
      <c r="R7" s="489">
        <v>828740</v>
      </c>
      <c r="S7" s="489">
        <v>833192</v>
      </c>
      <c r="T7" s="489">
        <v>833688</v>
      </c>
      <c r="U7" s="489">
        <v>850389</v>
      </c>
      <c r="V7" s="489">
        <v>855599</v>
      </c>
      <c r="W7" s="489">
        <v>858265</v>
      </c>
      <c r="X7" s="489">
        <v>857778</v>
      </c>
      <c r="Y7" s="489">
        <v>887179</v>
      </c>
      <c r="Z7" s="489">
        <v>895827</v>
      </c>
      <c r="AA7" s="489">
        <v>884840</v>
      </c>
      <c r="AB7" s="489">
        <v>882530</v>
      </c>
      <c r="AC7" s="489">
        <v>862210</v>
      </c>
      <c r="AD7" s="489">
        <v>869649</v>
      </c>
      <c r="AE7" s="489">
        <v>875280</v>
      </c>
      <c r="AF7" s="489">
        <v>888980</v>
      </c>
      <c r="AG7" s="489">
        <v>907627</v>
      </c>
      <c r="AH7" s="489">
        <v>915303</v>
      </c>
      <c r="AI7" s="489">
        <v>896052</v>
      </c>
      <c r="AJ7" s="489">
        <v>852684</v>
      </c>
      <c r="AK7" s="489">
        <v>812183</v>
      </c>
      <c r="AL7" s="489">
        <v>793583</v>
      </c>
      <c r="AM7" s="489">
        <v>816349</v>
      </c>
      <c r="AN7" s="489">
        <v>813746</v>
      </c>
      <c r="AO7" s="489">
        <v>832783</v>
      </c>
      <c r="AP7" s="489">
        <v>881756</v>
      </c>
      <c r="AQ7" s="489">
        <v>875802</v>
      </c>
      <c r="AR7" s="489">
        <v>873881</v>
      </c>
      <c r="AS7" s="489">
        <v>832437</v>
      </c>
      <c r="AT7" s="489">
        <v>848157</v>
      </c>
      <c r="AU7" s="489">
        <v>856861</v>
      </c>
      <c r="AV7" s="489">
        <v>864888</v>
      </c>
      <c r="AW7" s="489">
        <v>857618</v>
      </c>
      <c r="AX7" s="489">
        <v>862296</v>
      </c>
      <c r="AY7" s="489">
        <v>857470</v>
      </c>
      <c r="AZ7" s="490">
        <v>860485</v>
      </c>
      <c r="BA7" s="490">
        <v>845834</v>
      </c>
      <c r="BB7" s="490">
        <v>835506</v>
      </c>
      <c r="BC7" s="490">
        <v>799448</v>
      </c>
      <c r="BD7" s="490">
        <v>804226</v>
      </c>
      <c r="BE7" s="490">
        <v>827649</v>
      </c>
      <c r="BF7" s="490">
        <v>840271</v>
      </c>
      <c r="BG7" s="490">
        <v>838665</v>
      </c>
      <c r="BH7" s="490">
        <v>857758</v>
      </c>
      <c r="BI7" s="490">
        <v>866716</v>
      </c>
      <c r="BJ7" s="486">
        <v>908580</v>
      </c>
      <c r="BK7" s="486">
        <v>896728</v>
      </c>
      <c r="BL7" s="486">
        <v>889336</v>
      </c>
      <c r="BM7" s="486">
        <v>888749</v>
      </c>
      <c r="BN7" s="486">
        <v>897537</v>
      </c>
      <c r="BO7" s="486">
        <v>906343</v>
      </c>
      <c r="BP7" s="486">
        <v>928064</v>
      </c>
      <c r="BQ7" s="486">
        <v>920223</v>
      </c>
      <c r="BR7" s="486">
        <v>930555</v>
      </c>
      <c r="BS7" s="487">
        <v>931154</v>
      </c>
    </row>
    <row r="8" spans="1:76" s="488" customFormat="1">
      <c r="A8" s="459" t="s">
        <v>123</v>
      </c>
      <c r="B8" s="486">
        <v>526579</v>
      </c>
      <c r="C8" s="486">
        <v>501525</v>
      </c>
      <c r="D8" s="486">
        <v>555219</v>
      </c>
      <c r="E8" s="486">
        <v>590513</v>
      </c>
      <c r="F8" s="486">
        <v>603672</v>
      </c>
      <c r="G8" s="486">
        <v>610308</v>
      </c>
      <c r="H8" s="486">
        <v>799509</v>
      </c>
      <c r="I8" s="486">
        <v>837472</v>
      </c>
      <c r="J8" s="486">
        <v>848044</v>
      </c>
      <c r="K8" s="486">
        <v>842020</v>
      </c>
      <c r="L8" s="486">
        <v>851593</v>
      </c>
      <c r="M8" s="486">
        <v>835472</v>
      </c>
      <c r="N8" s="489">
        <f>N7</f>
        <v>831615</v>
      </c>
      <c r="O8" s="489">
        <v>814072</v>
      </c>
      <c r="P8" s="489"/>
      <c r="Q8" s="489"/>
      <c r="R8" s="489"/>
      <c r="S8" s="489"/>
      <c r="T8" s="486"/>
      <c r="U8" s="486"/>
      <c r="V8" s="486"/>
      <c r="W8" s="486"/>
      <c r="X8" s="486"/>
      <c r="Y8" s="486"/>
      <c r="Z8" s="486"/>
      <c r="AA8" s="486"/>
      <c r="AB8" s="486"/>
      <c r="AC8" s="486"/>
      <c r="AD8" s="486"/>
      <c r="AE8" s="486"/>
      <c r="AF8" s="486"/>
      <c r="AG8" s="486"/>
      <c r="AH8" s="486"/>
      <c r="AI8" s="486"/>
      <c r="AJ8" s="486"/>
      <c r="AK8" s="486"/>
      <c r="AL8" s="486"/>
      <c r="AM8" s="486"/>
      <c r="AN8" s="486"/>
      <c r="AO8" s="486"/>
      <c r="AP8" s="486"/>
      <c r="AQ8" s="486"/>
      <c r="AR8" s="486"/>
      <c r="AS8" s="486"/>
      <c r="AT8" s="486"/>
      <c r="AU8" s="486"/>
      <c r="AV8" s="486"/>
      <c r="AW8" s="486"/>
      <c r="AX8" s="486"/>
      <c r="AY8" s="486"/>
      <c r="AZ8" s="486"/>
      <c r="BA8" s="486"/>
      <c r="BB8" s="486"/>
      <c r="BC8" s="486"/>
      <c r="BD8" s="486"/>
      <c r="BE8" s="486"/>
      <c r="BF8" s="486"/>
      <c r="BG8" s="486"/>
      <c r="BH8" s="486"/>
      <c r="BI8" s="486"/>
      <c r="BJ8" s="486"/>
      <c r="BK8" s="486"/>
      <c r="BL8" s="486"/>
      <c r="BM8" s="486"/>
      <c r="BN8" s="486"/>
      <c r="BO8" s="486"/>
      <c r="BP8" s="486"/>
      <c r="BQ8" s="486"/>
      <c r="BR8" s="486"/>
      <c r="BS8" s="487"/>
    </row>
    <row r="9" spans="1:76" s="488" customFormat="1" ht="15.75" thickBot="1">
      <c r="A9" s="451" t="s">
        <v>124</v>
      </c>
      <c r="B9" s="491"/>
      <c r="C9" s="491"/>
      <c r="D9" s="491"/>
      <c r="E9" s="491"/>
      <c r="F9" s="491"/>
      <c r="G9" s="491"/>
      <c r="H9" s="491"/>
      <c r="I9" s="491"/>
      <c r="J9" s="491"/>
      <c r="K9" s="491"/>
      <c r="L9" s="491"/>
      <c r="M9" s="492"/>
      <c r="N9" s="493"/>
      <c r="O9" s="494">
        <v>814072</v>
      </c>
      <c r="P9" s="494">
        <v>828029</v>
      </c>
      <c r="Q9" s="494">
        <v>822054</v>
      </c>
      <c r="R9" s="494">
        <v>830280</v>
      </c>
      <c r="S9" s="493"/>
      <c r="T9" s="491"/>
      <c r="U9" s="491"/>
      <c r="V9" s="491"/>
      <c r="W9" s="491"/>
      <c r="X9" s="491"/>
      <c r="Y9" s="491"/>
      <c r="Z9" s="491"/>
      <c r="AA9" s="491"/>
      <c r="AB9" s="491"/>
      <c r="AC9" s="491"/>
      <c r="AD9" s="491"/>
      <c r="AE9" s="491"/>
      <c r="AF9" s="491"/>
      <c r="AG9" s="491"/>
      <c r="AH9" s="491"/>
      <c r="AI9" s="491"/>
      <c r="AJ9" s="491"/>
      <c r="AK9" s="491"/>
      <c r="AL9" s="491"/>
      <c r="AM9" s="491"/>
      <c r="AN9" s="491"/>
      <c r="AO9" s="491"/>
      <c r="AP9" s="491"/>
      <c r="AQ9" s="491"/>
      <c r="AR9" s="491"/>
      <c r="AS9" s="491"/>
      <c r="AT9" s="491"/>
      <c r="AU9" s="491"/>
      <c r="AV9" s="491"/>
      <c r="AW9" s="491"/>
      <c r="AX9" s="491"/>
      <c r="AY9" s="491"/>
      <c r="AZ9" s="491"/>
      <c r="BA9" s="491"/>
      <c r="BB9" s="491"/>
      <c r="BC9" s="491"/>
      <c r="BD9" s="491"/>
      <c r="BE9" s="491"/>
      <c r="BF9" s="491"/>
      <c r="BG9" s="491"/>
      <c r="BH9" s="491"/>
      <c r="BI9" s="491"/>
      <c r="BJ9" s="491"/>
      <c r="BK9" s="491"/>
      <c r="BL9" s="491"/>
      <c r="BM9" s="491"/>
      <c r="BN9" s="491"/>
      <c r="BO9" s="491"/>
      <c r="BP9" s="491"/>
      <c r="BQ9" s="491"/>
      <c r="BR9" s="491"/>
      <c r="BS9" s="495"/>
    </row>
    <row r="11" spans="1:76">
      <c r="A11" s="437" t="s">
        <v>113</v>
      </c>
    </row>
    <row r="12" spans="1:76">
      <c r="A12" s="496" t="s">
        <v>114</v>
      </c>
      <c r="B12" s="497"/>
      <c r="C12" s="497"/>
      <c r="D12" s="497"/>
      <c r="E12" s="497"/>
      <c r="F12" s="497"/>
      <c r="G12" s="497"/>
      <c r="H12" s="497"/>
      <c r="I12" s="497"/>
      <c r="J12" s="497"/>
      <c r="K12" s="497"/>
      <c r="L12" s="497"/>
      <c r="M12" s="497"/>
    </row>
    <row r="13" spans="1:76">
      <c r="A13" s="498" t="s">
        <v>115</v>
      </c>
    </row>
    <row r="14" spans="1:76">
      <c r="A14" s="437" t="s">
        <v>116</v>
      </c>
    </row>
    <row r="15" spans="1:76">
      <c r="A15" s="437" t="s">
        <v>277</v>
      </c>
    </row>
    <row r="16" spans="1:76">
      <c r="A16" s="437" t="s">
        <v>117</v>
      </c>
    </row>
    <row r="17" spans="1:1">
      <c r="A17" s="437" t="s">
        <v>118</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38"/>
  <sheetViews>
    <sheetView zoomScaleNormal="100" workbookViewId="0">
      <selection activeCell="C22" sqref="C22"/>
    </sheetView>
  </sheetViews>
  <sheetFormatPr baseColWidth="10" defaultRowHeight="15"/>
  <cols>
    <col min="1" max="1" width="54.5703125" style="163" customWidth="1"/>
    <col min="2" max="76" width="8.140625" style="163" customWidth="1"/>
    <col min="77" max="16384" width="11.42578125" style="163"/>
  </cols>
  <sheetData>
    <row r="1" spans="1:133" ht="15.75">
      <c r="A1" s="162" t="s">
        <v>163</v>
      </c>
    </row>
    <row r="2" spans="1:133" ht="15.75" thickBot="1"/>
    <row r="3" spans="1:133" s="458" customFormat="1" ht="14.25">
      <c r="A3" s="457" t="s">
        <v>128</v>
      </c>
      <c r="B3" s="440">
        <v>1940</v>
      </c>
      <c r="C3" s="440">
        <v>1941</v>
      </c>
      <c r="D3" s="440">
        <v>1942</v>
      </c>
      <c r="E3" s="440">
        <v>1943</v>
      </c>
      <c r="F3" s="440">
        <v>1944</v>
      </c>
      <c r="G3" s="440">
        <v>1945</v>
      </c>
      <c r="H3" s="440">
        <v>1946</v>
      </c>
      <c r="I3" s="440">
        <v>1947</v>
      </c>
      <c r="J3" s="440">
        <v>1948</v>
      </c>
      <c r="K3" s="440">
        <v>1949</v>
      </c>
      <c r="L3" s="440">
        <v>1950</v>
      </c>
      <c r="M3" s="440">
        <v>1951</v>
      </c>
      <c r="N3" s="440">
        <v>1952</v>
      </c>
      <c r="O3" s="440">
        <v>1953</v>
      </c>
      <c r="P3" s="440">
        <v>1954</v>
      </c>
      <c r="Q3" s="440">
        <v>1955</v>
      </c>
      <c r="R3" s="440">
        <v>1956</v>
      </c>
      <c r="S3" s="440">
        <v>1957</v>
      </c>
      <c r="T3" s="440">
        <v>1958</v>
      </c>
      <c r="U3" s="440">
        <v>1959</v>
      </c>
      <c r="V3" s="440">
        <v>1960</v>
      </c>
      <c r="W3" s="440">
        <v>1961</v>
      </c>
      <c r="X3" s="440">
        <v>1962</v>
      </c>
      <c r="Y3" s="440">
        <v>1963</v>
      </c>
      <c r="Z3" s="440">
        <v>1964</v>
      </c>
      <c r="AA3" s="440">
        <v>1965</v>
      </c>
      <c r="AB3" s="440">
        <v>1966</v>
      </c>
      <c r="AC3" s="440">
        <v>1967</v>
      </c>
      <c r="AD3" s="440">
        <v>1968</v>
      </c>
      <c r="AE3" s="440">
        <v>1969</v>
      </c>
      <c r="AF3" s="440">
        <v>1970</v>
      </c>
      <c r="AG3" s="440">
        <v>1971</v>
      </c>
      <c r="AH3" s="440">
        <v>1972</v>
      </c>
      <c r="AI3" s="440">
        <v>1973</v>
      </c>
      <c r="AJ3" s="440">
        <v>1974</v>
      </c>
      <c r="AK3" s="440">
        <v>1975</v>
      </c>
      <c r="AL3" s="440">
        <v>1976</v>
      </c>
      <c r="AM3" s="440">
        <v>1977</v>
      </c>
      <c r="AN3" s="440">
        <v>1978</v>
      </c>
      <c r="AO3" s="440">
        <v>1979</v>
      </c>
      <c r="AP3" s="440">
        <v>1980</v>
      </c>
      <c r="AQ3" s="440">
        <v>1981</v>
      </c>
      <c r="AR3" s="440">
        <v>1982</v>
      </c>
      <c r="AS3" s="440">
        <v>1983</v>
      </c>
      <c r="AT3" s="440">
        <v>1984</v>
      </c>
      <c r="AU3" s="440">
        <v>1985</v>
      </c>
      <c r="AV3" s="440">
        <v>1986</v>
      </c>
      <c r="AW3" s="440">
        <v>1987</v>
      </c>
      <c r="AX3" s="440">
        <v>1988</v>
      </c>
      <c r="AY3" s="440">
        <v>1989</v>
      </c>
      <c r="AZ3" s="440">
        <v>1990</v>
      </c>
      <c r="BA3" s="440">
        <v>1991</v>
      </c>
      <c r="BB3" s="440">
        <v>1992</v>
      </c>
      <c r="BC3" s="440">
        <v>1993</v>
      </c>
      <c r="BD3" s="440">
        <v>1994</v>
      </c>
      <c r="BE3" s="440">
        <v>1995</v>
      </c>
      <c r="BF3" s="440">
        <v>1996</v>
      </c>
      <c r="BG3" s="440">
        <v>1997</v>
      </c>
      <c r="BH3" s="440">
        <v>1998</v>
      </c>
      <c r="BI3" s="440">
        <v>1999</v>
      </c>
      <c r="BJ3" s="440">
        <v>2000</v>
      </c>
      <c r="BK3" s="440">
        <v>2001</v>
      </c>
      <c r="BL3" s="440">
        <v>2002</v>
      </c>
      <c r="BM3" s="440">
        <v>2003</v>
      </c>
      <c r="BN3" s="440">
        <v>2004</v>
      </c>
      <c r="BO3" s="440">
        <v>2005</v>
      </c>
      <c r="BP3" s="440">
        <v>2006</v>
      </c>
      <c r="BQ3" s="440">
        <v>2007</v>
      </c>
      <c r="BR3" s="440">
        <v>2008</v>
      </c>
      <c r="BS3" s="440">
        <v>2009</v>
      </c>
      <c r="BT3" s="440">
        <v>2010</v>
      </c>
      <c r="BU3" s="440">
        <v>2011</v>
      </c>
      <c r="BV3" s="440">
        <v>2012</v>
      </c>
      <c r="BW3" s="440">
        <v>2013</v>
      </c>
      <c r="BX3" s="440">
        <v>2014</v>
      </c>
      <c r="BY3" s="440">
        <v>2015</v>
      </c>
      <c r="BZ3" s="440">
        <v>2016</v>
      </c>
      <c r="CA3" s="440">
        <v>2017</v>
      </c>
      <c r="CB3" s="440">
        <v>2018</v>
      </c>
      <c r="CC3" s="440">
        <v>2019</v>
      </c>
      <c r="CD3" s="440">
        <v>2020</v>
      </c>
      <c r="CE3" s="440">
        <v>2021</v>
      </c>
      <c r="CF3" s="440">
        <v>2022</v>
      </c>
      <c r="CG3" s="440">
        <v>2023</v>
      </c>
      <c r="CH3" s="440">
        <v>2024</v>
      </c>
      <c r="CI3" s="440">
        <v>2025</v>
      </c>
      <c r="CJ3" s="440">
        <v>2026</v>
      </c>
      <c r="CK3" s="440">
        <v>2027</v>
      </c>
      <c r="CL3" s="440">
        <v>2028</v>
      </c>
      <c r="CM3" s="440">
        <v>2029</v>
      </c>
      <c r="CN3" s="440">
        <v>2030</v>
      </c>
      <c r="CO3" s="440">
        <v>2031</v>
      </c>
      <c r="CP3" s="440">
        <v>2032</v>
      </c>
      <c r="CQ3" s="440">
        <v>2033</v>
      </c>
      <c r="CR3" s="440">
        <v>2034</v>
      </c>
      <c r="CS3" s="440">
        <v>2035</v>
      </c>
      <c r="CT3" s="440">
        <v>2036</v>
      </c>
      <c r="CU3" s="440">
        <v>2037</v>
      </c>
      <c r="CV3" s="440">
        <v>2038</v>
      </c>
      <c r="CW3" s="440">
        <v>2039</v>
      </c>
      <c r="CX3" s="440">
        <v>2040</v>
      </c>
      <c r="CY3" s="440">
        <v>2041</v>
      </c>
      <c r="CZ3" s="440">
        <v>2042</v>
      </c>
      <c r="DA3" s="440">
        <v>2043</v>
      </c>
      <c r="DB3" s="440">
        <v>2044</v>
      </c>
      <c r="DC3" s="440">
        <v>2045</v>
      </c>
      <c r="DD3" s="440">
        <v>2046</v>
      </c>
      <c r="DE3" s="440">
        <v>2047</v>
      </c>
      <c r="DF3" s="440">
        <v>2048</v>
      </c>
      <c r="DG3" s="440">
        <v>2049</v>
      </c>
      <c r="DH3" s="440">
        <v>2050</v>
      </c>
      <c r="DI3" s="440">
        <v>2051</v>
      </c>
      <c r="DJ3" s="440">
        <v>2052</v>
      </c>
      <c r="DK3" s="440">
        <v>2053</v>
      </c>
      <c r="DL3" s="440">
        <v>2054</v>
      </c>
      <c r="DM3" s="440">
        <v>2055</v>
      </c>
      <c r="DN3" s="440">
        <v>2056</v>
      </c>
      <c r="DO3" s="440">
        <v>2057</v>
      </c>
      <c r="DP3" s="440">
        <v>2058</v>
      </c>
      <c r="DQ3" s="440">
        <v>2059</v>
      </c>
      <c r="DR3" s="440">
        <v>2060</v>
      </c>
      <c r="DS3" s="440">
        <v>2061</v>
      </c>
      <c r="DT3" s="440">
        <v>2062</v>
      </c>
      <c r="DU3" s="440">
        <v>2063</v>
      </c>
      <c r="DV3" s="440">
        <v>2064</v>
      </c>
      <c r="DW3" s="440">
        <v>2065</v>
      </c>
      <c r="DX3" s="440">
        <v>2066</v>
      </c>
      <c r="DY3" s="440">
        <v>2067</v>
      </c>
      <c r="DZ3" s="440">
        <v>2068</v>
      </c>
      <c r="EA3" s="440">
        <v>2069</v>
      </c>
      <c r="EB3" s="441">
        <v>2070</v>
      </c>
    </row>
    <row r="4" spans="1:133">
      <c r="A4" s="459" t="s">
        <v>120</v>
      </c>
      <c r="B4" s="460"/>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0"/>
      <c r="AD4" s="460"/>
      <c r="AE4" s="460"/>
      <c r="AF4" s="460"/>
      <c r="AG4" s="460"/>
      <c r="AH4" s="460"/>
      <c r="AI4" s="460"/>
      <c r="AJ4" s="460"/>
      <c r="AK4" s="460"/>
      <c r="AL4" s="460"/>
      <c r="AM4" s="460"/>
      <c r="AN4" s="460"/>
      <c r="AO4" s="460"/>
      <c r="AP4" s="460"/>
      <c r="AQ4" s="460"/>
      <c r="AR4" s="460"/>
      <c r="AS4" s="460"/>
      <c r="AT4" s="460"/>
      <c r="AU4" s="460"/>
      <c r="AV4" s="460"/>
      <c r="AW4" s="460"/>
      <c r="AX4" s="460"/>
      <c r="AY4" s="460"/>
      <c r="AZ4" s="460"/>
      <c r="BA4" s="460"/>
      <c r="BB4" s="460"/>
      <c r="BC4" s="460"/>
      <c r="BD4" s="460"/>
      <c r="BE4" s="460"/>
      <c r="BF4" s="460"/>
      <c r="BG4" s="460"/>
      <c r="BH4" s="460"/>
      <c r="BI4" s="460"/>
      <c r="BJ4" s="460"/>
      <c r="BK4" s="460"/>
      <c r="BL4" s="460"/>
      <c r="BM4" s="460"/>
      <c r="BN4" s="460"/>
      <c r="BO4" s="460"/>
      <c r="BP4" s="461"/>
      <c r="BQ4" s="461"/>
      <c r="BR4" s="461"/>
      <c r="BS4" s="461"/>
      <c r="BT4" s="461"/>
      <c r="BU4" s="461"/>
      <c r="BV4" s="461"/>
      <c r="BW4" s="461">
        <v>2.1678618848565394</v>
      </c>
      <c r="BX4" s="461">
        <v>2.1226361126754205</v>
      </c>
      <c r="BY4" s="461">
        <v>2.0756007805606109</v>
      </c>
      <c r="BZ4" s="461">
        <v>2.0373902162270561</v>
      </c>
      <c r="CA4" s="461">
        <v>1.9976766183955208</v>
      </c>
      <c r="CB4" s="461">
        <v>1.959199834855947</v>
      </c>
      <c r="CC4" s="461">
        <v>1.9237529031071341</v>
      </c>
      <c r="CD4" s="461">
        <v>1.8878814726726505</v>
      </c>
      <c r="CE4" s="461">
        <v>1.8553740027606771</v>
      </c>
      <c r="CF4" s="461">
        <v>1.823373729598696</v>
      </c>
      <c r="CG4" s="461">
        <v>1.7925512864452302</v>
      </c>
      <c r="CH4" s="461">
        <v>1.7588305747982933</v>
      </c>
      <c r="CI4" s="461">
        <v>1.7259443657303459</v>
      </c>
      <c r="CJ4" s="461">
        <v>1.6965859085490553</v>
      </c>
      <c r="CK4" s="461">
        <v>1.6700355116412631</v>
      </c>
      <c r="CL4" s="461">
        <v>1.6470050932858105</v>
      </c>
      <c r="CM4" s="461">
        <v>1.6246295437788503</v>
      </c>
      <c r="CN4" s="461">
        <v>1.6026647141358885</v>
      </c>
      <c r="CO4" s="461">
        <v>1.5805333831139492</v>
      </c>
      <c r="CP4" s="461">
        <v>1.556690719166006</v>
      </c>
      <c r="CQ4" s="461">
        <v>1.5324971591502377</v>
      </c>
      <c r="CR4" s="461">
        <v>1.5118557548236295</v>
      </c>
      <c r="CS4" s="461">
        <v>1.4974997018141867</v>
      </c>
      <c r="CT4" s="461">
        <v>1.4878388429898102</v>
      </c>
      <c r="CU4" s="461">
        <v>1.4808048286196376</v>
      </c>
      <c r="CV4" s="461">
        <v>1.4719530944593193</v>
      </c>
      <c r="CW4" s="461">
        <v>1.4641123077797258</v>
      </c>
      <c r="CX4" s="461">
        <v>1.4548954457917107</v>
      </c>
      <c r="CY4" s="461">
        <v>1.441128239574984</v>
      </c>
      <c r="CZ4" s="461">
        <v>1.4287503488719075</v>
      </c>
      <c r="DA4" s="461">
        <v>1.4172438793978361</v>
      </c>
      <c r="DB4" s="461">
        <v>1.4106136819859292</v>
      </c>
      <c r="DC4" s="461">
        <v>1.4028272899408514</v>
      </c>
      <c r="DD4" s="461">
        <v>1.3946052474516568</v>
      </c>
      <c r="DE4" s="461">
        <v>1.3860246537883698</v>
      </c>
      <c r="DF4" s="461">
        <v>1.3786217565465821</v>
      </c>
      <c r="DG4" s="461">
        <v>1.3711892235894136</v>
      </c>
      <c r="DH4" s="461">
        <v>1.3646795625769643</v>
      </c>
      <c r="DI4" s="461">
        <v>1.3583372144629622</v>
      </c>
      <c r="DJ4" s="461">
        <v>1.3539079233199847</v>
      </c>
      <c r="DK4" s="461">
        <v>1.3509553656084619</v>
      </c>
      <c r="DL4" s="461">
        <v>1.3519535735897659</v>
      </c>
      <c r="DM4" s="461">
        <v>1.3529323775596869</v>
      </c>
      <c r="DN4" s="461">
        <v>1.3520949195877268</v>
      </c>
      <c r="DO4" s="461">
        <v>1.3504841307806108</v>
      </c>
      <c r="DP4" s="461">
        <v>1.3494318366413123</v>
      </c>
      <c r="DQ4" s="461">
        <v>1.3469027487477558</v>
      </c>
      <c r="DR4" s="462">
        <v>1.3438186002363826</v>
      </c>
      <c r="DS4" s="462">
        <v>1.3370331986411594</v>
      </c>
      <c r="DT4" s="462">
        <v>1.3315682415647667</v>
      </c>
      <c r="DU4" s="462">
        <v>1.3269149406226732</v>
      </c>
      <c r="DV4" s="462">
        <v>1.3223742264115554</v>
      </c>
      <c r="DW4" s="462">
        <v>1.3170499629658079</v>
      </c>
      <c r="DX4" s="462">
        <v>1.3109265786801276</v>
      </c>
      <c r="DY4" s="462">
        <v>1.3028337963671737</v>
      </c>
      <c r="DZ4" s="462">
        <v>1.2954468960803018</v>
      </c>
      <c r="EA4" s="462">
        <v>1.28712529775975</v>
      </c>
      <c r="EB4" s="463">
        <v>1.2787475682670386</v>
      </c>
      <c r="EC4" s="464"/>
    </row>
    <row r="5" spans="1:133">
      <c r="A5" s="459" t="s">
        <v>129</v>
      </c>
      <c r="B5" s="460"/>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c r="AM5" s="460"/>
      <c r="AN5" s="460"/>
      <c r="AO5" s="460"/>
      <c r="AP5" s="460"/>
      <c r="AQ5" s="460"/>
      <c r="AR5" s="460"/>
      <c r="AS5" s="460"/>
      <c r="AT5" s="460"/>
      <c r="AU5" s="460"/>
      <c r="AV5" s="460"/>
      <c r="AW5" s="460"/>
      <c r="AX5" s="460"/>
      <c r="AY5" s="460"/>
      <c r="AZ5" s="460"/>
      <c r="BA5" s="460"/>
      <c r="BB5" s="460"/>
      <c r="BC5" s="460"/>
      <c r="BD5" s="460"/>
      <c r="BE5" s="460"/>
      <c r="BF5" s="460"/>
      <c r="BG5" s="460"/>
      <c r="BH5" s="460"/>
      <c r="BI5" s="460"/>
      <c r="BJ5" s="460"/>
      <c r="BK5" s="460"/>
      <c r="BL5" s="460"/>
      <c r="BM5" s="460"/>
      <c r="BN5" s="460"/>
      <c r="BO5" s="460"/>
      <c r="BP5" s="461"/>
      <c r="BQ5" s="461"/>
      <c r="BR5" s="461"/>
      <c r="BS5" s="461"/>
      <c r="BT5" s="461"/>
      <c r="BU5" s="461"/>
      <c r="BV5" s="461"/>
      <c r="BW5" s="461">
        <v>2.1678618848565394</v>
      </c>
      <c r="BX5" s="461">
        <v>2.1226361126754205</v>
      </c>
      <c r="BY5" s="461">
        <v>2.0753362061000611</v>
      </c>
      <c r="BZ5" s="461">
        <v>2.0366022478886188</v>
      </c>
      <c r="CA5" s="461">
        <v>1.9942643773744881</v>
      </c>
      <c r="CB5" s="461">
        <v>1.9526831382102545</v>
      </c>
      <c r="CC5" s="461">
        <v>1.9136932098414619</v>
      </c>
      <c r="CD5" s="461">
        <v>1.8739017118680443</v>
      </c>
      <c r="CE5" s="461">
        <v>1.8371196975155302</v>
      </c>
      <c r="CF5" s="461">
        <v>1.800777752779644</v>
      </c>
      <c r="CG5" s="461">
        <v>1.7655659953263703</v>
      </c>
      <c r="CH5" s="461">
        <v>1.7275114287013791</v>
      </c>
      <c r="CI5" s="461">
        <v>1.6903166469650579</v>
      </c>
      <c r="CJ5" s="461">
        <v>1.6566199954591692</v>
      </c>
      <c r="CK5" s="461">
        <v>1.6257180211653741</v>
      </c>
      <c r="CL5" s="461">
        <v>1.5982699661527766</v>
      </c>
      <c r="CM5" s="461">
        <v>1.5715051306979604</v>
      </c>
      <c r="CN5" s="461">
        <v>1.5451909379982465</v>
      </c>
      <c r="CO5" s="461">
        <v>1.518791812136687</v>
      </c>
      <c r="CP5" s="461">
        <v>1.4908344593941887</v>
      </c>
      <c r="CQ5" s="461">
        <v>1.4626427080638575</v>
      </c>
      <c r="CR5" s="461">
        <v>1.4379453900218533</v>
      </c>
      <c r="CS5" s="461">
        <v>1.4192976302806763</v>
      </c>
      <c r="CT5" s="461">
        <v>1.4051371027068917</v>
      </c>
      <c r="CU5" s="461">
        <v>1.3931481964568639</v>
      </c>
      <c r="CV5" s="461">
        <v>1.3790222043519895</v>
      </c>
      <c r="CW5" s="461">
        <v>1.3654384548746181</v>
      </c>
      <c r="CX5" s="461">
        <v>1.3502391943267713</v>
      </c>
      <c r="CY5" s="461">
        <v>1.3305447957160157</v>
      </c>
      <c r="CZ5" s="461">
        <v>1.3124033382548139</v>
      </c>
      <c r="DA5" s="461">
        <v>1.2953338765513263</v>
      </c>
      <c r="DB5" s="461">
        <v>1.282958265979498</v>
      </c>
      <c r="DC5" s="461">
        <v>1.2697889592696083</v>
      </c>
      <c r="DD5" s="461">
        <v>1.2564845978855554</v>
      </c>
      <c r="DE5" s="461">
        <v>1.2431162735546013</v>
      </c>
      <c r="DF5" s="461">
        <v>1.2310538034796696</v>
      </c>
      <c r="DG5" s="461">
        <v>1.2192112139323164</v>
      </c>
      <c r="DH5" s="461">
        <v>1.2084305925639001</v>
      </c>
      <c r="DI5" s="461">
        <v>1.1980353348490262</v>
      </c>
      <c r="DJ5" s="461">
        <v>1.1895671193522364</v>
      </c>
      <c r="DK5" s="461">
        <v>1.1826313966478827</v>
      </c>
      <c r="DL5" s="461">
        <v>1.1793961961418222</v>
      </c>
      <c r="DM5" s="461">
        <v>1.1763520606186151</v>
      </c>
      <c r="DN5" s="461">
        <v>1.1719164114310427</v>
      </c>
      <c r="DO5" s="461">
        <v>1.1669932382137553</v>
      </c>
      <c r="DP5" s="461">
        <v>1.1627258296881819</v>
      </c>
      <c r="DQ5" s="461">
        <v>1.1573153529303724</v>
      </c>
      <c r="DR5" s="462">
        <v>1.1515418372679691</v>
      </c>
      <c r="DS5" s="462">
        <v>1.1426475862426124</v>
      </c>
      <c r="DT5" s="462">
        <v>1.1349796711800912</v>
      </c>
      <c r="DU5" s="462">
        <v>1.1280689061910198</v>
      </c>
      <c r="DV5" s="462">
        <v>1.1212784933824973</v>
      </c>
      <c r="DW5" s="462">
        <v>1.1138038226733249</v>
      </c>
      <c r="DX5" s="462">
        <v>1.1056074213378437</v>
      </c>
      <c r="DY5" s="462">
        <v>1.0956464183573356</v>
      </c>
      <c r="DZ5" s="462">
        <v>1.0862154246212286</v>
      </c>
      <c r="EA5" s="462">
        <v>1.0758726441044784</v>
      </c>
      <c r="EB5" s="463">
        <v>1.0653646392664</v>
      </c>
      <c r="EC5" s="464"/>
    </row>
    <row r="6" spans="1:133">
      <c r="A6" s="459" t="s">
        <v>130</v>
      </c>
      <c r="B6" s="460"/>
      <c r="C6" s="460"/>
      <c r="D6" s="460"/>
      <c r="E6" s="460"/>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c r="AG6" s="460"/>
      <c r="AH6" s="460"/>
      <c r="AI6" s="460"/>
      <c r="AJ6" s="460"/>
      <c r="AK6" s="460"/>
      <c r="AL6" s="460"/>
      <c r="AM6" s="460"/>
      <c r="AN6" s="460"/>
      <c r="AO6" s="460"/>
      <c r="AP6" s="460"/>
      <c r="AQ6" s="460"/>
      <c r="AR6" s="460"/>
      <c r="AS6" s="460"/>
      <c r="AT6" s="460"/>
      <c r="AU6" s="460"/>
      <c r="AV6" s="460"/>
      <c r="AW6" s="460"/>
      <c r="AX6" s="460"/>
      <c r="AY6" s="460"/>
      <c r="AZ6" s="460"/>
      <c r="BA6" s="460"/>
      <c r="BB6" s="460"/>
      <c r="BC6" s="460"/>
      <c r="BD6" s="460"/>
      <c r="BE6" s="460"/>
      <c r="BF6" s="460"/>
      <c r="BG6" s="460"/>
      <c r="BH6" s="460"/>
      <c r="BI6" s="460"/>
      <c r="BJ6" s="460"/>
      <c r="BK6" s="460"/>
      <c r="BL6" s="460"/>
      <c r="BM6" s="460"/>
      <c r="BN6" s="460"/>
      <c r="BO6" s="460"/>
      <c r="BP6" s="461"/>
      <c r="BQ6" s="461"/>
      <c r="BR6" s="461"/>
      <c r="BS6" s="461"/>
      <c r="BT6" s="461"/>
      <c r="BU6" s="461"/>
      <c r="BV6" s="461"/>
      <c r="BW6" s="462">
        <v>2.1678618848565394</v>
      </c>
      <c r="BX6" s="462">
        <v>2.1226361126754205</v>
      </c>
      <c r="BY6" s="462">
        <v>2.0758647019978156</v>
      </c>
      <c r="BZ6" s="462">
        <v>2.0381769157339651</v>
      </c>
      <c r="CA6" s="462">
        <v>2.0005510114644114</v>
      </c>
      <c r="CB6" s="462">
        <v>1.9645149910416335</v>
      </c>
      <c r="CC6" s="462">
        <v>1.9318268079697023</v>
      </c>
      <c r="CD6" s="462">
        <v>1.8989812821344521</v>
      </c>
      <c r="CE6" s="462">
        <v>1.8697488937143414</v>
      </c>
      <c r="CF6" s="462">
        <v>1.8409980431866162</v>
      </c>
      <c r="CG6" s="462">
        <v>1.8133854300863541</v>
      </c>
      <c r="CH6" s="462">
        <v>1.7827667954534545</v>
      </c>
      <c r="CI6" s="462">
        <v>1.7529001139041409</v>
      </c>
      <c r="CJ6" s="462">
        <v>1.7265200181861668</v>
      </c>
      <c r="CK6" s="462">
        <v>1.7029020920729101</v>
      </c>
      <c r="CL6" s="462">
        <v>1.6827959250864177</v>
      </c>
      <c r="CM6" s="462">
        <v>1.6632884042050164</v>
      </c>
      <c r="CN6" s="462">
        <v>1.6441427460391573</v>
      </c>
      <c r="CO6" s="462">
        <v>1.6247669326604703</v>
      </c>
      <c r="CP6" s="462">
        <v>1.6035922806967589</v>
      </c>
      <c r="CQ6" s="462">
        <v>1.5820160206312572</v>
      </c>
      <c r="CR6" s="462">
        <v>1.5640520632018695</v>
      </c>
      <c r="CS6" s="462">
        <v>1.5525528488279741</v>
      </c>
      <c r="CT6" s="462">
        <v>1.5459267697644472</v>
      </c>
      <c r="CU6" s="462">
        <v>1.54244031487155</v>
      </c>
      <c r="CV6" s="462">
        <v>1.5376854466562457</v>
      </c>
      <c r="CW6" s="462">
        <v>1.5345924924205496</v>
      </c>
      <c r="CX6" s="462">
        <v>1.5306462613747978</v>
      </c>
      <c r="CY6" s="462">
        <v>1.5225113879432723</v>
      </c>
      <c r="CZ6" s="462">
        <v>1.5157882117741222</v>
      </c>
      <c r="DA6" s="462">
        <v>1.5099393862591444</v>
      </c>
      <c r="DB6" s="462">
        <v>1.5092119854700408</v>
      </c>
      <c r="DC6" s="462">
        <v>1.5072360805945146</v>
      </c>
      <c r="DD6" s="462">
        <v>1.5047670268589657</v>
      </c>
      <c r="DE6" s="462">
        <v>1.5018739181056999</v>
      </c>
      <c r="DF6" s="462">
        <v>1.5001920783817242</v>
      </c>
      <c r="DG6" s="462">
        <v>1.4984153444018204</v>
      </c>
      <c r="DH6" s="462">
        <v>1.4975560643331196</v>
      </c>
      <c r="DI6" s="462">
        <v>1.4967811907676167</v>
      </c>
      <c r="DJ6" s="462">
        <v>1.4979624797727389</v>
      </c>
      <c r="DK6" s="462">
        <v>1.5006151179640312</v>
      </c>
      <c r="DL6" s="462">
        <v>1.507436527457972</v>
      </c>
      <c r="DM6" s="462">
        <v>1.5140857340107905</v>
      </c>
      <c r="DN6" s="462">
        <v>1.5185744106154506</v>
      </c>
      <c r="DO6" s="462">
        <v>1.522036064600893</v>
      </c>
      <c r="DP6" s="462">
        <v>1.5259484132067063</v>
      </c>
      <c r="DQ6" s="462">
        <v>1.5280705171376374</v>
      </c>
      <c r="DR6" s="462">
        <v>1.5294376984425928</v>
      </c>
      <c r="DS6" s="462">
        <v>1.5265579082201512</v>
      </c>
      <c r="DT6" s="462">
        <v>1.5250500059151222</v>
      </c>
      <c r="DU6" s="462">
        <v>1.5243802809241198</v>
      </c>
      <c r="DV6" s="462">
        <v>1.523801272096829</v>
      </c>
      <c r="DW6" s="462">
        <v>1.5223342190562554</v>
      </c>
      <c r="DX6" s="462">
        <v>1.5199881308076597</v>
      </c>
      <c r="DY6" s="462">
        <v>1.5154716582867016</v>
      </c>
      <c r="DZ6" s="462">
        <v>1.5118272691720089</v>
      </c>
      <c r="EA6" s="462">
        <v>1.5072319201198419</v>
      </c>
      <c r="EB6" s="463">
        <v>1.5027007027611237</v>
      </c>
      <c r="EC6" s="464"/>
    </row>
    <row r="7" spans="1:133">
      <c r="A7" s="459" t="s">
        <v>131</v>
      </c>
      <c r="B7" s="461">
        <v>3.1221861101802997</v>
      </c>
      <c r="C7" s="461">
        <v>3.1619000108504647</v>
      </c>
      <c r="D7" s="461">
        <v>3.1559339049630903</v>
      </c>
      <c r="E7" s="461">
        <v>3.1381297073495866</v>
      </c>
      <c r="F7" s="461">
        <v>3.1475793276329527</v>
      </c>
      <c r="G7" s="461">
        <v>3.3936397004516712</v>
      </c>
      <c r="H7" s="461">
        <v>3.3694885859259447</v>
      </c>
      <c r="I7" s="461">
        <v>3.3416143474583739</v>
      </c>
      <c r="J7" s="461">
        <v>3.3101034385874426</v>
      </c>
      <c r="K7" s="461">
        <v>3.3010982772194519</v>
      </c>
      <c r="L7" s="461">
        <v>3.298364500823082</v>
      </c>
      <c r="M7" s="461">
        <v>3.2957187800603416</v>
      </c>
      <c r="N7" s="461">
        <v>3.2830375362410424</v>
      </c>
      <c r="O7" s="461">
        <v>3.2685027132664168</v>
      </c>
      <c r="P7" s="461">
        <v>3.2453443744462409</v>
      </c>
      <c r="Q7" s="461">
        <v>3.2300327703660754</v>
      </c>
      <c r="R7" s="461">
        <v>3.1979780753350018</v>
      </c>
      <c r="S7" s="461">
        <v>3.1593915529167975</v>
      </c>
      <c r="T7" s="461">
        <v>3.1084050372919609</v>
      </c>
      <c r="U7" s="461">
        <v>3.0504564202288065</v>
      </c>
      <c r="V7" s="461">
        <v>2.9905372516888638</v>
      </c>
      <c r="W7" s="461">
        <v>2.9134373075761237</v>
      </c>
      <c r="X7" s="461">
        <v>2.8766831425859465</v>
      </c>
      <c r="Y7" s="461">
        <v>2.8366089895618387</v>
      </c>
      <c r="Z7" s="461">
        <v>2.7860845682694753</v>
      </c>
      <c r="AA7" s="461">
        <v>2.7426641029873684</v>
      </c>
      <c r="AB7" s="461">
        <v>2.720025190398994</v>
      </c>
      <c r="AC7" s="461">
        <v>2.710114478684948</v>
      </c>
      <c r="AD7" s="461">
        <v>2.7034807053468466</v>
      </c>
      <c r="AE7" s="461">
        <v>2.7081453278628063</v>
      </c>
      <c r="AF7" s="461">
        <v>2.7053076973432568</v>
      </c>
      <c r="AG7" s="461">
        <v>2.7107389468246144</v>
      </c>
      <c r="AH7" s="461">
        <v>2.7001732679178958</v>
      </c>
      <c r="AI7" s="461">
        <v>2.6964404955110597</v>
      </c>
      <c r="AJ7" s="461">
        <v>2.6921837778722284</v>
      </c>
      <c r="AK7" s="461">
        <v>2.7550800976240168</v>
      </c>
      <c r="AL7" s="461">
        <v>2.8536168773212029</v>
      </c>
      <c r="AM7" s="461">
        <v>2.9417569118694642</v>
      </c>
      <c r="AN7" s="461">
        <v>3.0167821935040302</v>
      </c>
      <c r="AO7" s="461">
        <v>3.0744924979091244</v>
      </c>
      <c r="AP7" s="461">
        <v>3.0268029180779159</v>
      </c>
      <c r="AQ7" s="461">
        <v>2.9920956330094919</v>
      </c>
      <c r="AR7" s="461">
        <v>2.9618576383131212</v>
      </c>
      <c r="AS7" s="461">
        <v>2.9412459998718696</v>
      </c>
      <c r="AT7" s="461">
        <v>2.9197795157554327</v>
      </c>
      <c r="AU7" s="461">
        <v>2.8961206105699042</v>
      </c>
      <c r="AV7" s="461">
        <v>2.8730078487488941</v>
      </c>
      <c r="AW7" s="461">
        <v>2.8466017847808693</v>
      </c>
      <c r="AX7" s="461">
        <v>2.8180722352876368</v>
      </c>
      <c r="AY7" s="461">
        <v>2.7958867054158341</v>
      </c>
      <c r="AZ7" s="461">
        <v>2.7641417968454398</v>
      </c>
      <c r="BA7" s="461">
        <v>2.7708285150829814</v>
      </c>
      <c r="BB7" s="461">
        <v>2.7478664206222279</v>
      </c>
      <c r="BC7" s="461">
        <v>2.7335562227838599</v>
      </c>
      <c r="BD7" s="461">
        <v>2.7086738745373524</v>
      </c>
      <c r="BE7" s="461">
        <v>2.6896294170855652</v>
      </c>
      <c r="BF7" s="461">
        <v>2.6708015595462311</v>
      </c>
      <c r="BG7" s="461">
        <v>2.6575157805950509</v>
      </c>
      <c r="BH7" s="461">
        <v>2.6459196378171628</v>
      </c>
      <c r="BI7" s="461">
        <v>2.636992250258138</v>
      </c>
      <c r="BJ7" s="461">
        <v>2.640772233237525</v>
      </c>
      <c r="BK7" s="461">
        <v>2.6520226350387648</v>
      </c>
      <c r="BL7" s="461">
        <v>2.6482935940542069</v>
      </c>
      <c r="BM7" s="461">
        <v>2.6348641369754549</v>
      </c>
      <c r="BN7" s="461">
        <v>2.6119165553905463</v>
      </c>
      <c r="BO7" s="461">
        <v>2.5935195281492476</v>
      </c>
      <c r="BP7" s="461">
        <v>2.5310068057722712</v>
      </c>
      <c r="BQ7" s="461">
        <v>2.4596013699489871</v>
      </c>
      <c r="BR7" s="461">
        <v>2.3911458233925047</v>
      </c>
      <c r="BS7" s="461">
        <v>2.3277524800457701</v>
      </c>
      <c r="BT7" s="461">
        <v>2.2651123984993142</v>
      </c>
      <c r="BU7" s="461">
        <v>2.2146618624824375</v>
      </c>
      <c r="BV7" s="461">
        <v>2.1634243735874681</v>
      </c>
      <c r="BW7" s="461">
        <v>2.1210622994317689</v>
      </c>
      <c r="BX7" s="460">
        <v>2.071015628913198</v>
      </c>
      <c r="BY7" s="460"/>
      <c r="BZ7" s="460"/>
      <c r="CA7" s="460"/>
      <c r="CB7" s="460"/>
      <c r="CC7" s="460"/>
      <c r="CD7" s="460"/>
      <c r="CE7" s="460"/>
      <c r="CF7" s="460"/>
      <c r="CG7" s="460"/>
      <c r="CH7" s="460"/>
      <c r="CI7" s="460"/>
      <c r="CJ7" s="460"/>
      <c r="CK7" s="460"/>
      <c r="CL7" s="460"/>
      <c r="CM7" s="460"/>
      <c r="CN7" s="460"/>
      <c r="CO7" s="460"/>
      <c r="CP7" s="460"/>
      <c r="CQ7" s="460"/>
      <c r="CR7" s="460"/>
      <c r="CS7" s="460"/>
      <c r="CT7" s="460"/>
      <c r="CU7" s="460"/>
      <c r="CV7" s="460"/>
      <c r="CW7" s="460"/>
      <c r="CX7" s="460"/>
      <c r="CY7" s="460"/>
      <c r="CZ7" s="460"/>
      <c r="DA7" s="460"/>
      <c r="DB7" s="460"/>
      <c r="DC7" s="460"/>
      <c r="DD7" s="460"/>
      <c r="DE7" s="460"/>
      <c r="DF7" s="460"/>
      <c r="DG7" s="460"/>
      <c r="DH7" s="460"/>
      <c r="DI7" s="460"/>
      <c r="DJ7" s="460"/>
      <c r="DK7" s="460"/>
      <c r="DL7" s="460"/>
      <c r="DM7" s="460"/>
      <c r="DN7" s="460"/>
      <c r="DO7" s="460"/>
      <c r="DP7" s="460"/>
      <c r="DQ7" s="460"/>
      <c r="DR7" s="460"/>
      <c r="DS7" s="460"/>
      <c r="DT7" s="460"/>
      <c r="DU7" s="460"/>
      <c r="DV7" s="460"/>
      <c r="DW7" s="460"/>
      <c r="DX7" s="460"/>
      <c r="DY7" s="460"/>
      <c r="DZ7" s="460"/>
      <c r="EA7" s="460"/>
      <c r="EB7" s="465"/>
    </row>
    <row r="8" spans="1:133" ht="15.75" thickBot="1">
      <c r="A8" s="451" t="s">
        <v>132</v>
      </c>
      <c r="B8" s="466"/>
      <c r="C8" s="466"/>
      <c r="D8" s="466"/>
      <c r="E8" s="466"/>
      <c r="F8" s="466"/>
      <c r="G8" s="466"/>
      <c r="H8" s="466"/>
      <c r="I8" s="466"/>
      <c r="J8" s="466"/>
      <c r="K8" s="466"/>
      <c r="L8" s="466"/>
      <c r="M8" s="466"/>
      <c r="N8" s="466"/>
      <c r="O8" s="466"/>
      <c r="P8" s="466"/>
      <c r="Q8" s="466"/>
      <c r="R8" s="466"/>
      <c r="S8" s="466"/>
      <c r="T8" s="466"/>
      <c r="U8" s="466"/>
      <c r="V8" s="466"/>
      <c r="W8" s="466"/>
      <c r="X8" s="466"/>
      <c r="Y8" s="466"/>
      <c r="Z8" s="466"/>
      <c r="AA8" s="466"/>
      <c r="AB8" s="466"/>
      <c r="AC8" s="466"/>
      <c r="AD8" s="466"/>
      <c r="AE8" s="466"/>
      <c r="AF8" s="466"/>
      <c r="AG8" s="466"/>
      <c r="AH8" s="466"/>
      <c r="AI8" s="466"/>
      <c r="AJ8" s="466"/>
      <c r="AK8" s="466"/>
      <c r="AL8" s="466"/>
      <c r="AM8" s="466"/>
      <c r="AN8" s="466"/>
      <c r="AO8" s="466"/>
      <c r="AP8" s="466"/>
      <c r="AQ8" s="466"/>
      <c r="AR8" s="466"/>
      <c r="AS8" s="466"/>
      <c r="AT8" s="466"/>
      <c r="AU8" s="466"/>
      <c r="AV8" s="466"/>
      <c r="AW8" s="466"/>
      <c r="AX8" s="466"/>
      <c r="AY8" s="466"/>
      <c r="AZ8" s="466"/>
      <c r="BA8" s="466"/>
      <c r="BB8" s="466"/>
      <c r="BC8" s="466"/>
      <c r="BD8" s="466"/>
      <c r="BE8" s="466"/>
      <c r="BF8" s="466"/>
      <c r="BG8" s="466"/>
      <c r="BH8" s="466"/>
      <c r="BI8" s="466"/>
      <c r="BJ8" s="466"/>
      <c r="BK8" s="466"/>
      <c r="BL8" s="466"/>
      <c r="BM8" s="466"/>
      <c r="BN8" s="466"/>
      <c r="BO8" s="466"/>
      <c r="BP8" s="466"/>
      <c r="BQ8" s="466"/>
      <c r="BR8" s="466"/>
      <c r="BS8" s="466"/>
      <c r="BT8" s="466"/>
      <c r="BU8" s="467"/>
      <c r="BV8" s="468"/>
      <c r="BW8" s="469"/>
      <c r="BX8" s="467">
        <v>2.071015628913198</v>
      </c>
      <c r="BY8" s="468">
        <v>2.0303073488967569</v>
      </c>
      <c r="BZ8" s="468">
        <v>1.989706897188666</v>
      </c>
      <c r="CA8" s="466"/>
      <c r="CB8" s="466"/>
      <c r="CC8" s="466"/>
      <c r="CD8" s="466"/>
      <c r="CE8" s="466"/>
      <c r="CF8" s="466"/>
      <c r="CG8" s="466"/>
      <c r="CH8" s="466"/>
      <c r="CI8" s="466"/>
      <c r="CJ8" s="466"/>
      <c r="CK8" s="466"/>
      <c r="CL8" s="466"/>
      <c r="CM8" s="466"/>
      <c r="CN8" s="466"/>
      <c r="CO8" s="466"/>
      <c r="CP8" s="466"/>
      <c r="CQ8" s="466"/>
      <c r="CR8" s="466"/>
      <c r="CS8" s="466"/>
      <c r="CT8" s="466"/>
      <c r="CU8" s="466"/>
      <c r="CV8" s="466"/>
      <c r="CW8" s="466"/>
      <c r="CX8" s="466"/>
      <c r="CY8" s="466"/>
      <c r="CZ8" s="466"/>
      <c r="DA8" s="466"/>
      <c r="DB8" s="466"/>
      <c r="DC8" s="466"/>
      <c r="DD8" s="466"/>
      <c r="DE8" s="466"/>
      <c r="DF8" s="466"/>
      <c r="DG8" s="466"/>
      <c r="DH8" s="466"/>
      <c r="DI8" s="466"/>
      <c r="DJ8" s="466"/>
      <c r="DK8" s="466"/>
      <c r="DL8" s="466"/>
      <c r="DM8" s="466"/>
      <c r="DN8" s="466"/>
      <c r="DO8" s="466"/>
      <c r="DP8" s="466"/>
      <c r="DQ8" s="466"/>
      <c r="DR8" s="466"/>
      <c r="DS8" s="466"/>
      <c r="DT8" s="466"/>
      <c r="DU8" s="466"/>
      <c r="DV8" s="466"/>
      <c r="DW8" s="466"/>
      <c r="DX8" s="466"/>
      <c r="DY8" s="466"/>
      <c r="DZ8" s="466"/>
      <c r="EA8" s="466"/>
      <c r="EB8" s="470"/>
    </row>
    <row r="9" spans="1:133" ht="15.75" thickBot="1">
      <c r="BA9" s="471"/>
    </row>
    <row r="10" spans="1:133" s="458" customFormat="1" ht="14.25">
      <c r="A10" s="457" t="s">
        <v>133</v>
      </c>
      <c r="B10" s="440">
        <v>1940</v>
      </c>
      <c r="C10" s="440">
        <v>1941</v>
      </c>
      <c r="D10" s="440">
        <v>1942</v>
      </c>
      <c r="E10" s="440">
        <v>1943</v>
      </c>
      <c r="F10" s="440">
        <v>1944</v>
      </c>
      <c r="G10" s="440">
        <v>1945</v>
      </c>
      <c r="H10" s="440">
        <v>1946</v>
      </c>
      <c r="I10" s="440">
        <v>1947</v>
      </c>
      <c r="J10" s="440">
        <v>1948</v>
      </c>
      <c r="K10" s="440">
        <v>1949</v>
      </c>
      <c r="L10" s="440">
        <v>1950</v>
      </c>
      <c r="M10" s="440">
        <v>1951</v>
      </c>
      <c r="N10" s="440">
        <v>1952</v>
      </c>
      <c r="O10" s="440">
        <v>1953</v>
      </c>
      <c r="P10" s="440">
        <v>1954</v>
      </c>
      <c r="Q10" s="440">
        <v>1955</v>
      </c>
      <c r="R10" s="440">
        <v>1956</v>
      </c>
      <c r="S10" s="440">
        <v>1957</v>
      </c>
      <c r="T10" s="440">
        <v>1958</v>
      </c>
      <c r="U10" s="440">
        <v>1959</v>
      </c>
      <c r="V10" s="440">
        <v>1960</v>
      </c>
      <c r="W10" s="440">
        <v>1961</v>
      </c>
      <c r="X10" s="440">
        <v>1962</v>
      </c>
      <c r="Y10" s="440">
        <v>1963</v>
      </c>
      <c r="Z10" s="440">
        <v>1964</v>
      </c>
      <c r="AA10" s="440">
        <v>1965</v>
      </c>
      <c r="AB10" s="440">
        <v>1966</v>
      </c>
      <c r="AC10" s="440">
        <v>1967</v>
      </c>
      <c r="AD10" s="440">
        <v>1968</v>
      </c>
      <c r="AE10" s="440">
        <v>1969</v>
      </c>
      <c r="AF10" s="440">
        <v>1970</v>
      </c>
      <c r="AG10" s="440">
        <v>1971</v>
      </c>
      <c r="AH10" s="440">
        <v>1972</v>
      </c>
      <c r="AI10" s="440">
        <v>1973</v>
      </c>
      <c r="AJ10" s="440">
        <v>1974</v>
      </c>
      <c r="AK10" s="440">
        <v>1975</v>
      </c>
      <c r="AL10" s="440">
        <v>1976</v>
      </c>
      <c r="AM10" s="440">
        <v>1977</v>
      </c>
      <c r="AN10" s="440">
        <v>1978</v>
      </c>
      <c r="AO10" s="440">
        <v>1979</v>
      </c>
      <c r="AP10" s="440">
        <v>1980</v>
      </c>
      <c r="AQ10" s="440">
        <v>1981</v>
      </c>
      <c r="AR10" s="440">
        <v>1982</v>
      </c>
      <c r="AS10" s="440">
        <v>1983</v>
      </c>
      <c r="AT10" s="440">
        <v>1984</v>
      </c>
      <c r="AU10" s="440">
        <v>1985</v>
      </c>
      <c r="AV10" s="440">
        <v>1986</v>
      </c>
      <c r="AW10" s="440">
        <v>1987</v>
      </c>
      <c r="AX10" s="440">
        <v>1988</v>
      </c>
      <c r="AY10" s="440">
        <v>1989</v>
      </c>
      <c r="AZ10" s="440">
        <v>1990</v>
      </c>
      <c r="BA10" s="440">
        <v>1991</v>
      </c>
      <c r="BB10" s="440">
        <v>1992</v>
      </c>
      <c r="BC10" s="440">
        <v>1993</v>
      </c>
      <c r="BD10" s="440">
        <v>1994</v>
      </c>
      <c r="BE10" s="440">
        <v>1995</v>
      </c>
      <c r="BF10" s="440">
        <v>1996</v>
      </c>
      <c r="BG10" s="440">
        <v>1997</v>
      </c>
      <c r="BH10" s="440">
        <v>1998</v>
      </c>
      <c r="BI10" s="440">
        <v>1999</v>
      </c>
      <c r="BJ10" s="440">
        <v>2000</v>
      </c>
      <c r="BK10" s="440">
        <v>2001</v>
      </c>
      <c r="BL10" s="440">
        <v>2002</v>
      </c>
      <c r="BM10" s="440">
        <v>2003</v>
      </c>
      <c r="BN10" s="440">
        <v>2004</v>
      </c>
      <c r="BO10" s="440">
        <v>2005</v>
      </c>
      <c r="BP10" s="440">
        <v>2006</v>
      </c>
      <c r="BQ10" s="440">
        <v>2007</v>
      </c>
      <c r="BR10" s="440">
        <v>2008</v>
      </c>
      <c r="BS10" s="440">
        <v>2009</v>
      </c>
      <c r="BT10" s="440">
        <v>2010</v>
      </c>
      <c r="BU10" s="440">
        <v>2011</v>
      </c>
      <c r="BV10" s="440">
        <v>2012</v>
      </c>
      <c r="BW10" s="440">
        <v>2013</v>
      </c>
      <c r="BX10" s="440">
        <v>2014</v>
      </c>
      <c r="BY10" s="440">
        <v>2015</v>
      </c>
      <c r="BZ10" s="440">
        <v>2016</v>
      </c>
      <c r="CA10" s="440">
        <v>2017</v>
      </c>
      <c r="CB10" s="440">
        <v>2018</v>
      </c>
      <c r="CC10" s="440">
        <v>2019</v>
      </c>
      <c r="CD10" s="440">
        <v>2020</v>
      </c>
      <c r="CE10" s="440">
        <v>2021</v>
      </c>
      <c r="CF10" s="440">
        <v>2022</v>
      </c>
      <c r="CG10" s="440">
        <v>2023</v>
      </c>
      <c r="CH10" s="440">
        <v>2024</v>
      </c>
      <c r="CI10" s="440">
        <v>2025</v>
      </c>
      <c r="CJ10" s="440">
        <v>2026</v>
      </c>
      <c r="CK10" s="440">
        <v>2027</v>
      </c>
      <c r="CL10" s="440">
        <v>2028</v>
      </c>
      <c r="CM10" s="440">
        <v>2029</v>
      </c>
      <c r="CN10" s="440">
        <v>2030</v>
      </c>
      <c r="CO10" s="440">
        <v>2031</v>
      </c>
      <c r="CP10" s="440">
        <v>2032</v>
      </c>
      <c r="CQ10" s="440">
        <v>2033</v>
      </c>
      <c r="CR10" s="440">
        <v>2034</v>
      </c>
      <c r="CS10" s="440">
        <v>2035</v>
      </c>
      <c r="CT10" s="440">
        <v>2036</v>
      </c>
      <c r="CU10" s="440">
        <v>2037</v>
      </c>
      <c r="CV10" s="440">
        <v>2038</v>
      </c>
      <c r="CW10" s="440">
        <v>2039</v>
      </c>
      <c r="CX10" s="440">
        <v>2040</v>
      </c>
      <c r="CY10" s="440">
        <v>2041</v>
      </c>
      <c r="CZ10" s="440">
        <v>2042</v>
      </c>
      <c r="DA10" s="440">
        <v>2043</v>
      </c>
      <c r="DB10" s="440">
        <v>2044</v>
      </c>
      <c r="DC10" s="440">
        <v>2045</v>
      </c>
      <c r="DD10" s="440">
        <v>2046</v>
      </c>
      <c r="DE10" s="440">
        <v>2047</v>
      </c>
      <c r="DF10" s="440">
        <v>2048</v>
      </c>
      <c r="DG10" s="440">
        <v>2049</v>
      </c>
      <c r="DH10" s="440">
        <v>2050</v>
      </c>
      <c r="DI10" s="440">
        <v>2051</v>
      </c>
      <c r="DJ10" s="440">
        <v>2052</v>
      </c>
      <c r="DK10" s="440">
        <v>2053</v>
      </c>
      <c r="DL10" s="440">
        <v>2054</v>
      </c>
      <c r="DM10" s="440">
        <v>2055</v>
      </c>
      <c r="DN10" s="440">
        <v>2056</v>
      </c>
      <c r="DO10" s="440">
        <v>2057</v>
      </c>
      <c r="DP10" s="440">
        <v>2058</v>
      </c>
      <c r="DQ10" s="440">
        <v>2059</v>
      </c>
      <c r="DR10" s="440">
        <v>2060</v>
      </c>
      <c r="DS10" s="440">
        <v>2061</v>
      </c>
      <c r="DT10" s="440">
        <v>2062</v>
      </c>
      <c r="DU10" s="440">
        <v>2063</v>
      </c>
      <c r="DV10" s="440">
        <v>2064</v>
      </c>
      <c r="DW10" s="440">
        <v>2065</v>
      </c>
      <c r="DX10" s="440">
        <v>2066</v>
      </c>
      <c r="DY10" s="440">
        <v>2067</v>
      </c>
      <c r="DZ10" s="440">
        <v>2068</v>
      </c>
      <c r="EA10" s="440">
        <v>2069</v>
      </c>
      <c r="EB10" s="441">
        <v>2070</v>
      </c>
    </row>
    <row r="11" spans="1:133">
      <c r="A11" s="459" t="s">
        <v>120</v>
      </c>
      <c r="B11" s="460"/>
      <c r="C11" s="460"/>
      <c r="D11" s="460"/>
      <c r="E11" s="460"/>
      <c r="F11" s="460"/>
      <c r="G11" s="460"/>
      <c r="H11" s="460"/>
      <c r="I11" s="460"/>
      <c r="J11" s="460"/>
      <c r="K11" s="460"/>
      <c r="L11" s="460"/>
      <c r="M11" s="460"/>
      <c r="N11" s="460"/>
      <c r="O11" s="460"/>
      <c r="P11" s="460"/>
      <c r="Q11" s="460"/>
      <c r="R11" s="460"/>
      <c r="S11" s="460"/>
      <c r="T11" s="460"/>
      <c r="U11" s="460"/>
      <c r="V11" s="460"/>
      <c r="W11" s="460"/>
      <c r="X11" s="460"/>
      <c r="Y11" s="460"/>
      <c r="Z11" s="460"/>
      <c r="AA11" s="460"/>
      <c r="AB11" s="460"/>
      <c r="AC11" s="460"/>
      <c r="AD11" s="460"/>
      <c r="AE11" s="460"/>
      <c r="AF11" s="460"/>
      <c r="AG11" s="460"/>
      <c r="AH11" s="460"/>
      <c r="AI11" s="460"/>
      <c r="AJ11" s="460"/>
      <c r="AK11" s="460"/>
      <c r="AL11" s="460"/>
      <c r="AM11" s="460"/>
      <c r="AN11" s="460"/>
      <c r="AO11" s="460"/>
      <c r="AP11" s="460"/>
      <c r="AQ11" s="460"/>
      <c r="AR11" s="460"/>
      <c r="AS11" s="460"/>
      <c r="AT11" s="460"/>
      <c r="AU11" s="460"/>
      <c r="AV11" s="460"/>
      <c r="AW11" s="460"/>
      <c r="AX11" s="460"/>
      <c r="AY11" s="460"/>
      <c r="AZ11" s="460"/>
      <c r="BA11" s="460"/>
      <c r="BB11" s="460"/>
      <c r="BC11" s="460"/>
      <c r="BD11" s="460"/>
      <c r="BE11" s="460"/>
      <c r="BF11" s="460"/>
      <c r="BG11" s="460"/>
      <c r="BH11" s="460"/>
      <c r="BI11" s="460"/>
      <c r="BJ11" s="460"/>
      <c r="BK11" s="460"/>
      <c r="BL11" s="460"/>
      <c r="BM11" s="460"/>
      <c r="BN11" s="460"/>
      <c r="BO11" s="460"/>
      <c r="BP11" s="461"/>
      <c r="BQ11" s="461"/>
      <c r="BR11" s="461"/>
      <c r="BS11" s="461"/>
      <c r="BT11" s="461"/>
      <c r="BU11" s="461"/>
      <c r="BV11" s="461"/>
      <c r="BW11" s="461">
        <v>3.3012375384672525</v>
      </c>
      <c r="BX11" s="461">
        <v>3.1994175203365232</v>
      </c>
      <c r="BY11" s="461">
        <v>3.1029496434322583</v>
      </c>
      <c r="BZ11" s="461">
        <v>3.0195697694879464</v>
      </c>
      <c r="CA11" s="461">
        <v>2.9481711239509969</v>
      </c>
      <c r="CB11" s="461">
        <v>2.8767370244032682</v>
      </c>
      <c r="CC11" s="461">
        <v>2.8165336625356061</v>
      </c>
      <c r="CD11" s="461">
        <v>2.7566877253779198</v>
      </c>
      <c r="CE11" s="461">
        <v>2.7046791797311278</v>
      </c>
      <c r="CF11" s="461">
        <v>2.6531416079847538</v>
      </c>
      <c r="CG11" s="461">
        <v>2.6027895056782073</v>
      </c>
      <c r="CH11" s="461">
        <v>2.5549382207480504</v>
      </c>
      <c r="CI11" s="461">
        <v>2.5063955706824848</v>
      </c>
      <c r="CJ11" s="461">
        <v>2.4598657765981713</v>
      </c>
      <c r="CK11" s="461">
        <v>2.4166596552323854</v>
      </c>
      <c r="CL11" s="461">
        <v>2.3753432226492541</v>
      </c>
      <c r="CM11" s="461">
        <v>2.3309996790359375</v>
      </c>
      <c r="CN11" s="461">
        <v>2.2874740070737074</v>
      </c>
      <c r="CO11" s="461">
        <v>2.2490189472884867</v>
      </c>
      <c r="CP11" s="461">
        <v>2.2124309418551773</v>
      </c>
      <c r="CQ11" s="461">
        <v>2.1807622235520308</v>
      </c>
      <c r="CR11" s="461">
        <v>2.1497494779208131</v>
      </c>
      <c r="CS11" s="461">
        <v>2.1199696995617621</v>
      </c>
      <c r="CT11" s="461">
        <v>2.0888159909951316</v>
      </c>
      <c r="CU11" s="461">
        <v>2.0562534482212849</v>
      </c>
      <c r="CV11" s="461">
        <v>2.0244182312882835</v>
      </c>
      <c r="CW11" s="461">
        <v>1.9975095907018883</v>
      </c>
      <c r="CX11" s="461">
        <v>1.9789468678718012</v>
      </c>
      <c r="CY11" s="461">
        <v>1.9678525618536826</v>
      </c>
      <c r="CZ11" s="461">
        <v>1.9605690523919135</v>
      </c>
      <c r="DA11" s="461">
        <v>1.9506388587234349</v>
      </c>
      <c r="DB11" s="461">
        <v>1.9418703469850056</v>
      </c>
      <c r="DC11" s="461">
        <v>1.930922513218706</v>
      </c>
      <c r="DD11" s="461">
        <v>1.9133826171872708</v>
      </c>
      <c r="DE11" s="461">
        <v>1.8974857089601753</v>
      </c>
      <c r="DF11" s="461">
        <v>1.8825666272972577</v>
      </c>
      <c r="DG11" s="461">
        <v>1.8742186472097657</v>
      </c>
      <c r="DH11" s="461">
        <v>1.8641542068624466</v>
      </c>
      <c r="DI11" s="461">
        <v>1.8534417773937026</v>
      </c>
      <c r="DJ11" s="461">
        <v>1.8422288797489574</v>
      </c>
      <c r="DK11" s="461">
        <v>1.8326680036033602</v>
      </c>
      <c r="DL11" s="461">
        <v>1.8231001379215075</v>
      </c>
      <c r="DM11" s="461">
        <v>1.814845408077373</v>
      </c>
      <c r="DN11" s="461">
        <v>1.8068446667471609</v>
      </c>
      <c r="DO11" s="461">
        <v>1.8014843344725784</v>
      </c>
      <c r="DP11" s="461">
        <v>1.7981305707538857</v>
      </c>
      <c r="DQ11" s="461">
        <v>1.8001558840952201</v>
      </c>
      <c r="DR11" s="462">
        <v>1.8020219204044641</v>
      </c>
      <c r="DS11" s="462">
        <v>1.8011784057581657</v>
      </c>
      <c r="DT11" s="462">
        <v>1.7989886152953809</v>
      </c>
      <c r="DU11" s="462">
        <v>1.7972515558208466</v>
      </c>
      <c r="DV11" s="462">
        <v>1.7931325136933165</v>
      </c>
      <c r="DW11" s="462">
        <v>1.7879173945102103</v>
      </c>
      <c r="DX11" s="462">
        <v>1.7772818377948152</v>
      </c>
      <c r="DY11" s="462">
        <v>1.7682355877385836</v>
      </c>
      <c r="DZ11" s="462">
        <v>1.7601194590723732</v>
      </c>
      <c r="EA11" s="462">
        <v>1.7520139472265965</v>
      </c>
      <c r="EB11" s="463">
        <v>1.742732933763572</v>
      </c>
      <c r="EC11" s="464"/>
    </row>
    <row r="12" spans="1:133">
      <c r="A12" s="459" t="s">
        <v>129</v>
      </c>
      <c r="B12" s="460"/>
      <c r="C12" s="460"/>
      <c r="D12" s="460"/>
      <c r="E12" s="460"/>
      <c r="F12" s="460"/>
      <c r="G12" s="460"/>
      <c r="H12" s="460"/>
      <c r="I12" s="460"/>
      <c r="J12" s="460"/>
      <c r="K12" s="460"/>
      <c r="L12" s="460"/>
      <c r="M12" s="460"/>
      <c r="N12" s="460"/>
      <c r="O12" s="460"/>
      <c r="P12" s="460"/>
      <c r="Q12" s="460"/>
      <c r="R12" s="460"/>
      <c r="S12" s="460"/>
      <c r="T12" s="460"/>
      <c r="U12" s="460"/>
      <c r="V12" s="460"/>
      <c r="W12" s="460"/>
      <c r="X12" s="460"/>
      <c r="Y12" s="460"/>
      <c r="Z12" s="460"/>
      <c r="AA12" s="460"/>
      <c r="AB12" s="460"/>
      <c r="AC12" s="460"/>
      <c r="AD12" s="460"/>
      <c r="AE12" s="460"/>
      <c r="AF12" s="460"/>
      <c r="AG12" s="460"/>
      <c r="AH12" s="460"/>
      <c r="AI12" s="460"/>
      <c r="AJ12" s="460"/>
      <c r="AK12" s="460"/>
      <c r="AL12" s="460"/>
      <c r="AM12" s="460"/>
      <c r="AN12" s="460"/>
      <c r="AO12" s="460"/>
      <c r="AP12" s="460"/>
      <c r="AQ12" s="460"/>
      <c r="AR12" s="460"/>
      <c r="AS12" s="460"/>
      <c r="AT12" s="460"/>
      <c r="AU12" s="460"/>
      <c r="AV12" s="460"/>
      <c r="AW12" s="460"/>
      <c r="AX12" s="460"/>
      <c r="AY12" s="460"/>
      <c r="AZ12" s="460"/>
      <c r="BA12" s="460"/>
      <c r="BB12" s="460"/>
      <c r="BC12" s="460"/>
      <c r="BD12" s="460"/>
      <c r="BE12" s="460"/>
      <c r="BF12" s="460"/>
      <c r="BG12" s="460"/>
      <c r="BH12" s="460"/>
      <c r="BI12" s="460"/>
      <c r="BJ12" s="460"/>
      <c r="BK12" s="460"/>
      <c r="BL12" s="460"/>
      <c r="BM12" s="460"/>
      <c r="BN12" s="460"/>
      <c r="BO12" s="460"/>
      <c r="BP12" s="461"/>
      <c r="BQ12" s="461"/>
      <c r="BR12" s="461"/>
      <c r="BS12" s="461"/>
      <c r="BT12" s="461"/>
      <c r="BU12" s="461"/>
      <c r="BV12" s="461"/>
      <c r="BW12" s="461">
        <v>3.3012375384672525</v>
      </c>
      <c r="BX12" s="461">
        <v>3.1994175203365232</v>
      </c>
      <c r="BY12" s="461">
        <v>3.1025777260230725</v>
      </c>
      <c r="BZ12" s="461">
        <v>3.0184705070908833</v>
      </c>
      <c r="CA12" s="461">
        <v>2.942632626679123</v>
      </c>
      <c r="CB12" s="461">
        <v>2.8660680352246617</v>
      </c>
      <c r="CC12" s="461">
        <v>2.8000967823446117</v>
      </c>
      <c r="CD12" s="461">
        <v>2.733974357107154</v>
      </c>
      <c r="CE12" s="461">
        <v>2.6751946402842326</v>
      </c>
      <c r="CF12" s="461">
        <v>2.61682252767232</v>
      </c>
      <c r="CG12" s="461">
        <v>2.5596003569017332</v>
      </c>
      <c r="CH12" s="461">
        <v>2.5048537690401971</v>
      </c>
      <c r="CI12" s="461">
        <v>2.4494973332858505</v>
      </c>
      <c r="CJ12" s="461">
        <v>2.3961913134043944</v>
      </c>
      <c r="CK12" s="461">
        <v>2.3462277973913359</v>
      </c>
      <c r="CL12" s="461">
        <v>2.2981879210368352</v>
      </c>
      <c r="CM12" s="461">
        <v>2.247390881207548</v>
      </c>
      <c r="CN12" s="461">
        <v>2.1975520700464459</v>
      </c>
      <c r="CO12" s="461">
        <v>2.152725442133681</v>
      </c>
      <c r="CP12" s="461">
        <v>2.1098276912546479</v>
      </c>
      <c r="CQ12" s="461">
        <v>2.0717271229557532</v>
      </c>
      <c r="CR12" s="461">
        <v>2.0344301782598118</v>
      </c>
      <c r="CS12" s="461">
        <v>1.9984990140794237</v>
      </c>
      <c r="CT12" s="461">
        <v>1.9615033199234673</v>
      </c>
      <c r="CU12" s="461">
        <v>1.9230388398781251</v>
      </c>
      <c r="CV12" s="461">
        <v>1.8849253158423351</v>
      </c>
      <c r="CW12" s="461">
        <v>1.8510492265435003</v>
      </c>
      <c r="CX12" s="461">
        <v>1.8245229753236458</v>
      </c>
      <c r="CY12" s="461">
        <v>1.8044687024961075</v>
      </c>
      <c r="CZ12" s="461">
        <v>1.7881903218367179</v>
      </c>
      <c r="DA12" s="461">
        <v>1.7698891493155064</v>
      </c>
      <c r="DB12" s="461">
        <v>1.7529972180285001</v>
      </c>
      <c r="DC12" s="461">
        <v>1.7345501361331126</v>
      </c>
      <c r="DD12" s="461">
        <v>1.7106865372002471</v>
      </c>
      <c r="DE12" s="461">
        <v>1.6886807832066766</v>
      </c>
      <c r="DF12" s="461">
        <v>1.667918249497202</v>
      </c>
      <c r="DG12" s="461">
        <v>1.6532407940909699</v>
      </c>
      <c r="DH12" s="461">
        <v>1.6373986674390322</v>
      </c>
      <c r="DI12" s="461">
        <v>1.6213142490252805</v>
      </c>
      <c r="DJ12" s="461">
        <v>1.6051120398088961</v>
      </c>
      <c r="DK12" s="461">
        <v>1.5906324269037135</v>
      </c>
      <c r="DL12" s="461">
        <v>1.5764458621479869</v>
      </c>
      <c r="DM12" s="461">
        <v>1.5636752462567653</v>
      </c>
      <c r="DN12" s="461">
        <v>1.5514153230997887</v>
      </c>
      <c r="DO12" s="461">
        <v>1.5416996376158236</v>
      </c>
      <c r="DP12" s="461">
        <v>1.5339845657433608</v>
      </c>
      <c r="DQ12" s="461">
        <v>1.5311259332601712</v>
      </c>
      <c r="DR12" s="462">
        <v>1.5284119062849804</v>
      </c>
      <c r="DS12" s="462">
        <v>1.5236748428927278</v>
      </c>
      <c r="DT12" s="462">
        <v>1.5180457063756128</v>
      </c>
      <c r="DU12" s="462">
        <v>1.5129959071924701</v>
      </c>
      <c r="DV12" s="462">
        <v>1.5060845531620393</v>
      </c>
      <c r="DW12" s="462">
        <v>1.4983288849437544</v>
      </c>
      <c r="DX12" s="462">
        <v>1.4860369185359057</v>
      </c>
      <c r="DY12" s="462">
        <v>1.4750488182853896</v>
      </c>
      <c r="DZ12" s="462">
        <v>1.4647678894544616</v>
      </c>
      <c r="EA12" s="462">
        <v>1.454382174088154</v>
      </c>
      <c r="EB12" s="463">
        <v>1.4428733444610593</v>
      </c>
      <c r="EC12" s="464"/>
    </row>
    <row r="13" spans="1:133">
      <c r="A13" s="459" t="s">
        <v>130</v>
      </c>
      <c r="B13" s="460"/>
      <c r="C13" s="460"/>
      <c r="D13" s="460"/>
      <c r="E13" s="460"/>
      <c r="F13" s="460"/>
      <c r="G13" s="460"/>
      <c r="H13" s="460"/>
      <c r="I13" s="460"/>
      <c r="J13" s="460"/>
      <c r="K13" s="460"/>
      <c r="L13" s="460"/>
      <c r="M13" s="460"/>
      <c r="N13" s="460"/>
      <c r="O13" s="460"/>
      <c r="P13" s="460"/>
      <c r="Q13" s="460"/>
      <c r="R13" s="460"/>
      <c r="S13" s="460"/>
      <c r="T13" s="460"/>
      <c r="U13" s="460"/>
      <c r="V13" s="460"/>
      <c r="W13" s="460"/>
      <c r="X13" s="460"/>
      <c r="Y13" s="460"/>
      <c r="Z13" s="460"/>
      <c r="AA13" s="460"/>
      <c r="AB13" s="460"/>
      <c r="AC13" s="460"/>
      <c r="AD13" s="460"/>
      <c r="AE13" s="460"/>
      <c r="AF13" s="460"/>
      <c r="AG13" s="460"/>
      <c r="AH13" s="460"/>
      <c r="AI13" s="460"/>
      <c r="AJ13" s="460"/>
      <c r="AK13" s="460"/>
      <c r="AL13" s="460"/>
      <c r="AM13" s="460"/>
      <c r="AN13" s="460"/>
      <c r="AO13" s="460"/>
      <c r="AP13" s="460"/>
      <c r="AQ13" s="460"/>
      <c r="AR13" s="460"/>
      <c r="AS13" s="460"/>
      <c r="AT13" s="460"/>
      <c r="AU13" s="460"/>
      <c r="AV13" s="460"/>
      <c r="AW13" s="460"/>
      <c r="AX13" s="460"/>
      <c r="AY13" s="460"/>
      <c r="AZ13" s="460"/>
      <c r="BA13" s="460"/>
      <c r="BB13" s="460"/>
      <c r="BC13" s="460"/>
      <c r="BD13" s="460"/>
      <c r="BE13" s="460"/>
      <c r="BF13" s="460"/>
      <c r="BG13" s="460"/>
      <c r="BH13" s="460"/>
      <c r="BI13" s="460"/>
      <c r="BJ13" s="460"/>
      <c r="BK13" s="460"/>
      <c r="BL13" s="460"/>
      <c r="BM13" s="460"/>
      <c r="BN13" s="460"/>
      <c r="BO13" s="460"/>
      <c r="BP13" s="461"/>
      <c r="BQ13" s="461"/>
      <c r="BR13" s="461"/>
      <c r="BS13" s="461"/>
      <c r="BT13" s="461"/>
      <c r="BU13" s="461"/>
      <c r="BV13" s="461"/>
      <c r="BW13" s="462">
        <v>3.3012375384672525</v>
      </c>
      <c r="BX13" s="462">
        <v>3.1994175203365232</v>
      </c>
      <c r="BY13" s="462">
        <v>3.1033198503671202</v>
      </c>
      <c r="BZ13" s="462">
        <v>3.0206648261745932</v>
      </c>
      <c r="CA13" s="462">
        <v>2.9529176658985734</v>
      </c>
      <c r="CB13" s="462">
        <v>2.8855298548923329</v>
      </c>
      <c r="CC13" s="462">
        <v>2.8297099215063719</v>
      </c>
      <c r="CD13" s="462">
        <v>2.774507326728421</v>
      </c>
      <c r="CE13" s="462">
        <v>2.7274090374964257</v>
      </c>
      <c r="CF13" s="462">
        <v>2.6806425219540757</v>
      </c>
      <c r="CG13" s="462">
        <v>2.6349465827302962</v>
      </c>
      <c r="CH13" s="462">
        <v>2.5916399307540203</v>
      </c>
      <c r="CI13" s="462">
        <v>2.5474687913090288</v>
      </c>
      <c r="CJ13" s="462">
        <v>2.5051855274862564</v>
      </c>
      <c r="CK13" s="462">
        <v>2.4661327262904487</v>
      </c>
      <c r="CL13" s="462">
        <v>2.4288817201266317</v>
      </c>
      <c r="CM13" s="462">
        <v>2.3883942356775929</v>
      </c>
      <c r="CN13" s="462">
        <v>2.3486214698388301</v>
      </c>
      <c r="CO13" s="462">
        <v>2.3139511786091851</v>
      </c>
      <c r="CP13" s="462">
        <v>2.2811341847226463</v>
      </c>
      <c r="CQ13" s="462">
        <v>2.253347285434935</v>
      </c>
      <c r="CR13" s="462">
        <v>2.2262054363047428</v>
      </c>
      <c r="CS13" s="462">
        <v>2.2003310527337638</v>
      </c>
      <c r="CT13" s="462">
        <v>2.1730472645159677</v>
      </c>
      <c r="CU13" s="462">
        <v>2.1447815103223622</v>
      </c>
      <c r="CV13" s="462">
        <v>2.1179768838819961</v>
      </c>
      <c r="CW13" s="462">
        <v>2.0970131969785468</v>
      </c>
      <c r="CX13" s="462">
        <v>2.0854834149166961</v>
      </c>
      <c r="CY13" s="462">
        <v>2.0825393514907709</v>
      </c>
      <c r="CZ13" s="462">
        <v>2.0836516156496581</v>
      </c>
      <c r="DA13" s="462">
        <v>2.0819891261765235</v>
      </c>
      <c r="DB13" s="462">
        <v>2.0815800562901003</v>
      </c>
      <c r="DC13" s="462">
        <v>2.0788549329280523</v>
      </c>
      <c r="DD13" s="462">
        <v>2.0690370686045405</v>
      </c>
      <c r="DE13" s="462">
        <v>2.0609366184831215</v>
      </c>
      <c r="DF13" s="462">
        <v>2.0538406731201593</v>
      </c>
      <c r="DG13" s="462">
        <v>2.0538419170577629</v>
      </c>
      <c r="DH13" s="462">
        <v>2.0519260899497511</v>
      </c>
      <c r="DI13" s="462">
        <v>2.0492271745163722</v>
      </c>
      <c r="DJ13" s="462">
        <v>2.0458617317751888</v>
      </c>
      <c r="DK13" s="462">
        <v>2.0441802707993659</v>
      </c>
      <c r="DL13" s="462">
        <v>2.0423099859078588</v>
      </c>
      <c r="DM13" s="462">
        <v>2.0416872958628511</v>
      </c>
      <c r="DN13" s="462">
        <v>2.0410978858644615</v>
      </c>
      <c r="DO13" s="462">
        <v>2.0431802663267327</v>
      </c>
      <c r="DP13" s="462">
        <v>2.04720702770229</v>
      </c>
      <c r="DQ13" s="462">
        <v>2.056985733375484</v>
      </c>
      <c r="DR13" s="462">
        <v>2.0662585079532225</v>
      </c>
      <c r="DS13" s="462">
        <v>2.0721218617673607</v>
      </c>
      <c r="DT13" s="462">
        <v>2.076143114151316</v>
      </c>
      <c r="DU13" s="462">
        <v>2.0804253578945646</v>
      </c>
      <c r="DV13" s="462">
        <v>2.0817841453709089</v>
      </c>
      <c r="DW13" s="462">
        <v>2.0817633537054729</v>
      </c>
      <c r="DX13" s="462">
        <v>2.0754359731327052</v>
      </c>
      <c r="DY13" s="462">
        <v>2.0709368380120692</v>
      </c>
      <c r="DZ13" s="462">
        <v>2.0675724403115376</v>
      </c>
      <c r="EA13" s="462">
        <v>2.0643357699242375</v>
      </c>
      <c r="EB13" s="463">
        <v>2.0598849362357763</v>
      </c>
      <c r="EC13" s="464"/>
    </row>
    <row r="14" spans="1:133">
      <c r="A14" s="459" t="s">
        <v>131</v>
      </c>
      <c r="B14" s="461">
        <v>5.0672978732025831</v>
      </c>
      <c r="C14" s="461">
        <v>5.0757785921410141</v>
      </c>
      <c r="D14" s="461">
        <v>5.040430860904852</v>
      </c>
      <c r="E14" s="461">
        <v>4.9851947828446797</v>
      </c>
      <c r="F14" s="461">
        <v>4.9923162242988717</v>
      </c>
      <c r="G14" s="461">
        <v>5.3708652899558853</v>
      </c>
      <c r="H14" s="461">
        <v>5.3082858199354774</v>
      </c>
      <c r="I14" s="461">
        <v>5.2480151645559596</v>
      </c>
      <c r="J14" s="461">
        <v>5.17932534351774</v>
      </c>
      <c r="K14" s="461">
        <v>5.1542196624236221</v>
      </c>
      <c r="L14" s="461">
        <v>5.1095558749621279</v>
      </c>
      <c r="M14" s="461">
        <v>5.0963165373853174</v>
      </c>
      <c r="N14" s="461">
        <v>5.0487766074877465</v>
      </c>
      <c r="O14" s="461">
        <v>5.030240425995566</v>
      </c>
      <c r="P14" s="461">
        <v>4.9809208513128471</v>
      </c>
      <c r="Q14" s="461">
        <v>4.9639855387356713</v>
      </c>
      <c r="R14" s="461">
        <v>4.9508506783696449</v>
      </c>
      <c r="S14" s="461">
        <v>4.9330973212616875</v>
      </c>
      <c r="T14" s="461">
        <v>4.8758468787571774</v>
      </c>
      <c r="U14" s="461">
        <v>4.824589876238579</v>
      </c>
      <c r="V14" s="461">
        <v>4.7814716085735078</v>
      </c>
      <c r="W14" s="461">
        <v>4.6751226065576406</v>
      </c>
      <c r="X14" s="461">
        <v>4.6362859907570497</v>
      </c>
      <c r="Y14" s="461">
        <v>4.5784917261385214</v>
      </c>
      <c r="Z14" s="461">
        <v>4.4826229391538153</v>
      </c>
      <c r="AA14" s="461">
        <v>4.3976296528775318</v>
      </c>
      <c r="AB14" s="461">
        <v>4.3250431805480893</v>
      </c>
      <c r="AC14" s="461">
        <v>4.2660713377727166</v>
      </c>
      <c r="AD14" s="461">
        <v>4.2355784559531466</v>
      </c>
      <c r="AE14" s="461">
        <v>4.2181004978364474</v>
      </c>
      <c r="AF14" s="461">
        <v>4.1904023831634971</v>
      </c>
      <c r="AG14" s="461">
        <v>4.15953834981286</v>
      </c>
      <c r="AH14" s="461">
        <v>4.1307919403764997</v>
      </c>
      <c r="AI14" s="461">
        <v>4.0991588916112134</v>
      </c>
      <c r="AJ14" s="461">
        <v>4.0659876161684627</v>
      </c>
      <c r="AK14" s="461">
        <v>4.0326194083990705</v>
      </c>
      <c r="AL14" s="461">
        <v>4.0242803525851745</v>
      </c>
      <c r="AM14" s="461">
        <v>3.9901367471711446</v>
      </c>
      <c r="AN14" s="461">
        <v>3.9647900185698775</v>
      </c>
      <c r="AO14" s="461">
        <v>3.9479612753575832</v>
      </c>
      <c r="AP14" s="461">
        <v>4.0427989963937252</v>
      </c>
      <c r="AQ14" s="461">
        <v>4.1954188779572625</v>
      </c>
      <c r="AR14" s="461">
        <v>4.330001391320689</v>
      </c>
      <c r="AS14" s="461">
        <v>4.4541328311394777</v>
      </c>
      <c r="AT14" s="461">
        <v>4.5396875096161633</v>
      </c>
      <c r="AU14" s="461">
        <v>4.452653032029688</v>
      </c>
      <c r="AV14" s="461">
        <v>4.3762882248876256</v>
      </c>
      <c r="AW14" s="461">
        <v>4.3071929495424772</v>
      </c>
      <c r="AX14" s="461">
        <v>4.2434647996979065</v>
      </c>
      <c r="AY14" s="461">
        <v>4.190532977518683</v>
      </c>
      <c r="AZ14" s="461">
        <v>4.1296406159518773</v>
      </c>
      <c r="BA14" s="461">
        <v>4.1184396634883518</v>
      </c>
      <c r="BB14" s="461">
        <v>4.0687417135247905</v>
      </c>
      <c r="BC14" s="461">
        <v>4.0162606614856449</v>
      </c>
      <c r="BD14" s="461">
        <v>3.9557817306998775</v>
      </c>
      <c r="BE14" s="461">
        <v>3.8841798321745729</v>
      </c>
      <c r="BF14" s="461">
        <v>3.8227210383438259</v>
      </c>
      <c r="BG14" s="461">
        <v>3.7662519464721633</v>
      </c>
      <c r="BH14" s="461">
        <v>3.7264168106880606</v>
      </c>
      <c r="BI14" s="461">
        <v>3.6890000991468668</v>
      </c>
      <c r="BJ14" s="461">
        <v>3.6655745385428173</v>
      </c>
      <c r="BK14" s="461">
        <v>3.6413276753140749</v>
      </c>
      <c r="BL14" s="461">
        <v>3.6234793953946451</v>
      </c>
      <c r="BM14" s="461">
        <v>3.6086387785062715</v>
      </c>
      <c r="BN14" s="461">
        <v>3.5810484283892876</v>
      </c>
      <c r="BO14" s="461">
        <v>3.576858121102823</v>
      </c>
      <c r="BP14" s="461">
        <v>3.5920040237433222</v>
      </c>
      <c r="BQ14" s="461">
        <v>3.5808770486133472</v>
      </c>
      <c r="BR14" s="461">
        <v>3.5559313367208003</v>
      </c>
      <c r="BS14" s="461">
        <v>3.5288630385807433</v>
      </c>
      <c r="BT14" s="461">
        <v>3.4986020282895489</v>
      </c>
      <c r="BU14" s="461">
        <v>3.3994403100866704</v>
      </c>
      <c r="BV14" s="461">
        <v>3.2948447806557857</v>
      </c>
      <c r="BW14" s="461">
        <v>3.1969581676613101</v>
      </c>
      <c r="BX14" s="460">
        <v>3.0965601888441672</v>
      </c>
      <c r="BY14" s="460"/>
      <c r="BZ14" s="460"/>
      <c r="CA14" s="460"/>
      <c r="CB14" s="460"/>
      <c r="CC14" s="460"/>
      <c r="CD14" s="460"/>
      <c r="CE14" s="460"/>
      <c r="CF14" s="460"/>
      <c r="CG14" s="460"/>
      <c r="CH14" s="460"/>
      <c r="CI14" s="460"/>
      <c r="CJ14" s="460"/>
      <c r="CK14" s="460"/>
      <c r="CL14" s="460"/>
      <c r="CM14" s="460"/>
      <c r="CN14" s="460"/>
      <c r="CO14" s="460"/>
      <c r="CP14" s="460"/>
      <c r="CQ14" s="460"/>
      <c r="CR14" s="460"/>
      <c r="CS14" s="460"/>
      <c r="CT14" s="460"/>
      <c r="CU14" s="460"/>
      <c r="CV14" s="460"/>
      <c r="CW14" s="460"/>
      <c r="CX14" s="460"/>
      <c r="CY14" s="460"/>
      <c r="CZ14" s="460"/>
      <c r="DA14" s="460"/>
      <c r="DB14" s="460"/>
      <c r="DC14" s="460"/>
      <c r="DD14" s="460"/>
      <c r="DE14" s="460"/>
      <c r="DF14" s="460"/>
      <c r="DG14" s="460"/>
      <c r="DH14" s="460"/>
      <c r="DI14" s="460"/>
      <c r="DJ14" s="460"/>
      <c r="DK14" s="460"/>
      <c r="DL14" s="460"/>
      <c r="DM14" s="460"/>
      <c r="DN14" s="460"/>
      <c r="DO14" s="460"/>
      <c r="DP14" s="460"/>
      <c r="DQ14" s="460"/>
      <c r="DR14" s="460"/>
      <c r="DS14" s="460"/>
      <c r="DT14" s="460"/>
      <c r="DU14" s="460"/>
      <c r="DV14" s="460"/>
      <c r="DW14" s="460"/>
      <c r="DX14" s="460"/>
      <c r="DY14" s="460"/>
      <c r="DZ14" s="460"/>
      <c r="EA14" s="460"/>
      <c r="EB14" s="465"/>
    </row>
    <row r="15" spans="1:133" ht="15.75" thickBot="1">
      <c r="A15" s="451" t="s">
        <v>132</v>
      </c>
      <c r="B15" s="466"/>
      <c r="C15" s="466"/>
      <c r="D15" s="466"/>
      <c r="E15" s="466"/>
      <c r="F15" s="466"/>
      <c r="G15" s="466"/>
      <c r="H15" s="466"/>
      <c r="I15" s="466"/>
      <c r="J15" s="466"/>
      <c r="K15" s="466"/>
      <c r="L15" s="466"/>
      <c r="M15" s="466"/>
      <c r="N15" s="466"/>
      <c r="O15" s="466"/>
      <c r="P15" s="466"/>
      <c r="Q15" s="466"/>
      <c r="R15" s="466"/>
      <c r="S15" s="466"/>
      <c r="T15" s="466"/>
      <c r="U15" s="466"/>
      <c r="V15" s="466"/>
      <c r="W15" s="466"/>
      <c r="X15" s="466"/>
      <c r="Y15" s="466"/>
      <c r="Z15" s="466"/>
      <c r="AA15" s="466"/>
      <c r="AB15" s="466"/>
      <c r="AC15" s="466"/>
      <c r="AD15" s="466"/>
      <c r="AE15" s="466"/>
      <c r="AF15" s="466"/>
      <c r="AG15" s="466"/>
      <c r="AH15" s="466"/>
      <c r="AI15" s="466"/>
      <c r="AJ15" s="466"/>
      <c r="AK15" s="466"/>
      <c r="AL15" s="466"/>
      <c r="AM15" s="466"/>
      <c r="AN15" s="466"/>
      <c r="AO15" s="466"/>
      <c r="AP15" s="466"/>
      <c r="AQ15" s="466"/>
      <c r="AR15" s="466"/>
      <c r="AS15" s="466"/>
      <c r="AT15" s="466"/>
      <c r="AU15" s="466"/>
      <c r="AV15" s="466"/>
      <c r="AW15" s="466"/>
      <c r="AX15" s="466"/>
      <c r="AY15" s="466"/>
      <c r="AZ15" s="466"/>
      <c r="BA15" s="466"/>
      <c r="BB15" s="466"/>
      <c r="BC15" s="466"/>
      <c r="BD15" s="466"/>
      <c r="BE15" s="466"/>
      <c r="BF15" s="466"/>
      <c r="BG15" s="466"/>
      <c r="BH15" s="466"/>
      <c r="BI15" s="466"/>
      <c r="BJ15" s="466"/>
      <c r="BK15" s="466"/>
      <c r="BL15" s="466"/>
      <c r="BM15" s="466"/>
      <c r="BN15" s="466"/>
      <c r="BO15" s="466"/>
      <c r="BP15" s="466"/>
      <c r="BQ15" s="466"/>
      <c r="BR15" s="466"/>
      <c r="BS15" s="466"/>
      <c r="BT15" s="466"/>
      <c r="BU15" s="467"/>
      <c r="BV15" s="468"/>
      <c r="BW15" s="469"/>
      <c r="BX15" s="467">
        <v>3.0965601888441672</v>
      </c>
      <c r="BY15" s="468">
        <v>3.009313791092715</v>
      </c>
      <c r="BZ15" s="468">
        <v>2.9364764761212325</v>
      </c>
      <c r="CA15" s="466"/>
      <c r="CB15" s="466"/>
      <c r="CC15" s="466"/>
      <c r="CD15" s="466"/>
      <c r="CE15" s="466"/>
      <c r="CF15" s="466"/>
      <c r="CG15" s="466"/>
      <c r="CH15" s="466"/>
      <c r="CI15" s="466"/>
      <c r="CJ15" s="466"/>
      <c r="CK15" s="466"/>
      <c r="CL15" s="466"/>
      <c r="CM15" s="466"/>
      <c r="CN15" s="466"/>
      <c r="CO15" s="466"/>
      <c r="CP15" s="466"/>
      <c r="CQ15" s="466"/>
      <c r="CR15" s="466"/>
      <c r="CS15" s="466"/>
      <c r="CT15" s="466"/>
      <c r="CU15" s="466"/>
      <c r="CV15" s="466"/>
      <c r="CW15" s="466"/>
      <c r="CX15" s="466"/>
      <c r="CY15" s="466"/>
      <c r="CZ15" s="466"/>
      <c r="DA15" s="466"/>
      <c r="DB15" s="466"/>
      <c r="DC15" s="466"/>
      <c r="DD15" s="466"/>
      <c r="DE15" s="466"/>
      <c r="DF15" s="466"/>
      <c r="DG15" s="466"/>
      <c r="DH15" s="466"/>
      <c r="DI15" s="466"/>
      <c r="DJ15" s="466"/>
      <c r="DK15" s="466"/>
      <c r="DL15" s="466"/>
      <c r="DM15" s="466"/>
      <c r="DN15" s="466"/>
      <c r="DO15" s="466"/>
      <c r="DP15" s="466"/>
      <c r="DQ15" s="466"/>
      <c r="DR15" s="466"/>
      <c r="DS15" s="466"/>
      <c r="DT15" s="466"/>
      <c r="DU15" s="466"/>
      <c r="DV15" s="466"/>
      <c r="DW15" s="466"/>
      <c r="DX15" s="466"/>
      <c r="DY15" s="466"/>
      <c r="DZ15" s="466"/>
      <c r="EA15" s="466"/>
      <c r="EB15" s="470"/>
    </row>
    <row r="16" spans="1:133">
      <c r="B16" s="472"/>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c r="AA16" s="472"/>
      <c r="AB16" s="472"/>
      <c r="AC16" s="472"/>
      <c r="AD16" s="472"/>
      <c r="AE16" s="472"/>
      <c r="AF16" s="472"/>
      <c r="AG16" s="472"/>
      <c r="AH16" s="472"/>
      <c r="AI16" s="472"/>
      <c r="AJ16" s="472"/>
      <c r="AK16" s="472"/>
      <c r="AL16" s="472"/>
      <c r="AM16" s="472"/>
      <c r="AN16" s="472"/>
      <c r="AO16" s="472"/>
      <c r="AP16" s="472"/>
      <c r="AQ16" s="472"/>
      <c r="AR16" s="472"/>
      <c r="AS16" s="472"/>
      <c r="AT16" s="472"/>
      <c r="AU16" s="472"/>
      <c r="AV16" s="472"/>
      <c r="AW16" s="472"/>
      <c r="AX16" s="472"/>
      <c r="AY16" s="472"/>
      <c r="AZ16" s="472"/>
      <c r="BA16" s="472"/>
      <c r="BB16" s="472"/>
      <c r="BC16" s="472"/>
      <c r="BD16" s="472"/>
      <c r="BE16" s="472"/>
      <c r="BF16" s="472"/>
      <c r="BG16" s="472"/>
      <c r="BH16" s="472"/>
      <c r="BI16" s="472"/>
      <c r="BJ16" s="472"/>
      <c r="BK16" s="472"/>
      <c r="BL16" s="472"/>
      <c r="BM16" s="472"/>
      <c r="BN16" s="472"/>
      <c r="BO16" s="472"/>
      <c r="BP16" s="472"/>
      <c r="BQ16" s="472"/>
      <c r="BR16" s="472"/>
      <c r="BS16" s="472"/>
      <c r="BT16" s="472"/>
      <c r="BU16" s="473"/>
      <c r="BV16" s="474"/>
      <c r="BW16" s="475"/>
      <c r="BX16" s="473"/>
      <c r="BY16" s="474"/>
      <c r="BZ16" s="474"/>
      <c r="CA16" s="472"/>
      <c r="CB16" s="472"/>
      <c r="CC16" s="472"/>
      <c r="CD16" s="472"/>
      <c r="CE16" s="472"/>
      <c r="CF16" s="472"/>
      <c r="CG16" s="472"/>
      <c r="CH16" s="472"/>
      <c r="CI16" s="472"/>
      <c r="CJ16" s="472"/>
      <c r="CK16" s="472"/>
      <c r="CL16" s="472"/>
      <c r="CM16" s="472"/>
      <c r="CN16" s="472"/>
      <c r="CO16" s="472"/>
      <c r="CP16" s="472"/>
      <c r="CQ16" s="472"/>
      <c r="CR16" s="472"/>
      <c r="CS16" s="472"/>
      <c r="CT16" s="472"/>
      <c r="CU16" s="472"/>
      <c r="CV16" s="472"/>
      <c r="CW16" s="472"/>
      <c r="CX16" s="472"/>
      <c r="CY16" s="472"/>
      <c r="CZ16" s="472"/>
      <c r="DA16" s="472"/>
      <c r="DB16" s="472"/>
      <c r="DC16" s="472"/>
      <c r="DD16" s="472"/>
      <c r="DE16" s="472"/>
      <c r="DF16" s="472"/>
      <c r="DG16" s="472"/>
      <c r="DH16" s="472"/>
      <c r="DI16" s="472"/>
      <c r="DJ16" s="472"/>
      <c r="DK16" s="472"/>
      <c r="DL16" s="472"/>
      <c r="DM16" s="472"/>
      <c r="DN16" s="472"/>
      <c r="DO16" s="472"/>
      <c r="DP16" s="472"/>
      <c r="DQ16" s="472"/>
      <c r="DR16" s="472"/>
      <c r="DS16" s="472"/>
      <c r="DT16" s="472"/>
      <c r="DU16" s="472"/>
      <c r="DV16" s="472"/>
      <c r="DW16" s="472"/>
      <c r="DX16" s="472"/>
      <c r="DY16" s="472"/>
      <c r="DZ16" s="472"/>
      <c r="EA16" s="472"/>
      <c r="EB16" s="472"/>
    </row>
    <row r="17" spans="1:1">
      <c r="A17" s="476"/>
    </row>
    <row r="18" spans="1:1">
      <c r="A18" s="163" t="s">
        <v>125</v>
      </c>
    </row>
    <row r="19" spans="1:1">
      <c r="A19" s="53" t="s">
        <v>114</v>
      </c>
    </row>
    <row r="20" spans="1:1">
      <c r="A20" s="477" t="s">
        <v>115</v>
      </c>
    </row>
    <row r="21" spans="1:1">
      <c r="A21" s="163" t="s">
        <v>126</v>
      </c>
    </row>
    <row r="22" spans="1:1">
      <c r="A22" s="163" t="s">
        <v>127</v>
      </c>
    </row>
    <row r="23" spans="1:1">
      <c r="A23" s="163" t="s">
        <v>117</v>
      </c>
    </row>
    <row r="24" spans="1:1">
      <c r="A24" s="163" t="s">
        <v>118</v>
      </c>
    </row>
    <row r="38" spans="1:1">
      <c r="A38" s="478"/>
    </row>
  </sheetData>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C22" sqref="C22"/>
    </sheetView>
  </sheetViews>
  <sheetFormatPr baseColWidth="10" defaultRowHeight="15"/>
  <cols>
    <col min="1" max="1" width="11.42578125" style="163"/>
    <col min="2" max="2" width="18.42578125" style="163" customWidth="1"/>
    <col min="3" max="6" width="21.28515625" style="163" customWidth="1"/>
    <col min="7" max="16384" width="11.42578125" style="163"/>
  </cols>
  <sheetData>
    <row r="1" spans="1:6" ht="15.75">
      <c r="A1" s="162" t="s">
        <v>162</v>
      </c>
    </row>
    <row r="2" spans="1:6" ht="15.75" thickBot="1"/>
    <row r="3" spans="1:6">
      <c r="B3" s="546"/>
      <c r="C3" s="548" t="s">
        <v>135</v>
      </c>
      <c r="D3" s="549"/>
      <c r="E3" s="549"/>
      <c r="F3" s="550"/>
    </row>
    <row r="4" spans="1:6" ht="15.75" thickBot="1">
      <c r="B4" s="547"/>
      <c r="C4" s="551" t="s">
        <v>136</v>
      </c>
      <c r="D4" s="552"/>
      <c r="E4" s="552"/>
      <c r="F4" s="553"/>
    </row>
    <row r="5" spans="1:6" ht="15.75" thickBot="1">
      <c r="B5" s="435" t="s">
        <v>137</v>
      </c>
      <c r="C5" s="159" t="s">
        <v>138</v>
      </c>
      <c r="D5" s="159" t="s">
        <v>139</v>
      </c>
      <c r="E5" s="159" t="s">
        <v>140</v>
      </c>
      <c r="F5" s="159" t="s">
        <v>141</v>
      </c>
    </row>
    <row r="6" spans="1:6" ht="15.75" thickBot="1">
      <c r="B6" s="435" t="s">
        <v>142</v>
      </c>
      <c r="C6" s="436" t="s">
        <v>143</v>
      </c>
      <c r="D6" s="436" t="s">
        <v>144</v>
      </c>
      <c r="E6" s="436" t="s">
        <v>145</v>
      </c>
      <c r="F6" s="436" t="s">
        <v>146</v>
      </c>
    </row>
    <row r="7" spans="1:6" ht="26.25" thickBot="1">
      <c r="B7" s="435" t="s">
        <v>147</v>
      </c>
      <c r="C7" s="436" t="s">
        <v>148</v>
      </c>
      <c r="D7" s="436"/>
      <c r="E7" s="436"/>
      <c r="F7" s="436" t="s">
        <v>148</v>
      </c>
    </row>
  </sheetData>
  <mergeCells count="3">
    <mergeCell ref="B3:B4"/>
    <mergeCell ref="C3:F3"/>
    <mergeCell ref="C4:F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22" sqref="C22"/>
    </sheetView>
  </sheetViews>
  <sheetFormatPr baseColWidth="10" defaultRowHeight="15"/>
  <cols>
    <col min="1" max="1" width="11.42578125" style="163"/>
    <col min="2" max="2" width="16.140625" style="163" customWidth="1"/>
    <col min="3" max="7" width="14" style="163" customWidth="1"/>
    <col min="8" max="16384" width="11.42578125" style="163"/>
  </cols>
  <sheetData>
    <row r="1" spans="1:8" ht="15.75">
      <c r="A1" s="162" t="s">
        <v>161</v>
      </c>
    </row>
    <row r="2" spans="1:8" ht="16.5" thickBot="1">
      <c r="A2" s="162"/>
    </row>
    <row r="3" spans="1:8" ht="16.5" thickBot="1">
      <c r="B3" s="240"/>
      <c r="C3" s="241">
        <v>2016</v>
      </c>
      <c r="D3" s="241">
        <v>2017</v>
      </c>
      <c r="E3" s="241">
        <v>2018</v>
      </c>
      <c r="F3" s="241">
        <v>2019</v>
      </c>
      <c r="G3" s="242">
        <v>2020</v>
      </c>
      <c r="H3" s="456"/>
    </row>
    <row r="4" spans="1:8" ht="15" customHeight="1">
      <c r="B4" s="243"/>
      <c r="C4" s="557" t="s">
        <v>149</v>
      </c>
      <c r="D4" s="558"/>
      <c r="E4" s="558"/>
      <c r="F4" s="558"/>
      <c r="G4" s="559"/>
      <c r="H4" s="161"/>
    </row>
    <row r="5" spans="1:8" ht="15.75">
      <c r="B5" s="244" t="s">
        <v>153</v>
      </c>
      <c r="C5" s="245">
        <v>1.5</v>
      </c>
      <c r="D5" s="245">
        <v>1.5</v>
      </c>
      <c r="E5" s="245" t="s">
        <v>150</v>
      </c>
      <c r="F5" s="245">
        <v>1.9</v>
      </c>
      <c r="G5" s="246">
        <v>1.9</v>
      </c>
      <c r="H5" s="456"/>
    </row>
    <row r="6" spans="1:8" ht="16.5" thickBot="1">
      <c r="B6" s="247" t="s">
        <v>154</v>
      </c>
      <c r="C6" s="239">
        <v>1.2</v>
      </c>
      <c r="D6" s="239">
        <v>1.5</v>
      </c>
      <c r="E6" s="239">
        <v>1.5</v>
      </c>
      <c r="F6" s="239">
        <v>1.6</v>
      </c>
      <c r="G6" s="248">
        <v>1.7</v>
      </c>
      <c r="H6" s="456"/>
    </row>
    <row r="7" spans="1:8" ht="15" customHeight="1">
      <c r="B7" s="244"/>
      <c r="C7" s="554" t="s">
        <v>151</v>
      </c>
      <c r="D7" s="555"/>
      <c r="E7" s="555"/>
      <c r="F7" s="555"/>
      <c r="G7" s="556"/>
      <c r="H7" s="160"/>
    </row>
    <row r="8" spans="1:8" ht="15.75">
      <c r="B8" s="244" t="s">
        <v>153</v>
      </c>
      <c r="C8" s="245">
        <v>1.5</v>
      </c>
      <c r="D8" s="245">
        <v>1.5</v>
      </c>
      <c r="E8" s="245">
        <v>1.4</v>
      </c>
      <c r="F8" s="245">
        <v>1.3</v>
      </c>
      <c r="G8" s="246">
        <v>1.9</v>
      </c>
      <c r="H8" s="456"/>
    </row>
    <row r="9" spans="1:8" ht="16.5" thickBot="1">
      <c r="B9" s="247" t="s">
        <v>154</v>
      </c>
      <c r="C9" s="239">
        <v>1.5</v>
      </c>
      <c r="D9" s="239">
        <v>1.5</v>
      </c>
      <c r="E9" s="239">
        <v>1.4</v>
      </c>
      <c r="F9" s="239">
        <v>1.3</v>
      </c>
      <c r="G9" s="248">
        <v>1.4</v>
      </c>
      <c r="H9" s="456"/>
    </row>
    <row r="10" spans="1:8" ht="15" customHeight="1">
      <c r="B10" s="244"/>
      <c r="C10" s="554" t="s">
        <v>152</v>
      </c>
      <c r="D10" s="555"/>
      <c r="E10" s="555"/>
      <c r="F10" s="555"/>
      <c r="G10" s="556"/>
      <c r="H10" s="160"/>
    </row>
    <row r="11" spans="1:8" ht="15.75">
      <c r="B11" s="244" t="s">
        <v>153</v>
      </c>
      <c r="C11" s="245">
        <v>-3.3</v>
      </c>
      <c r="D11" s="245">
        <v>-3.3</v>
      </c>
      <c r="E11" s="245">
        <v>-2.9</v>
      </c>
      <c r="F11" s="245">
        <v>-2.4</v>
      </c>
      <c r="G11" s="246">
        <v>-2.4</v>
      </c>
      <c r="H11" s="456"/>
    </row>
    <row r="12" spans="1:8" ht="16.5" thickBot="1">
      <c r="B12" s="247" t="s">
        <v>154</v>
      </c>
      <c r="C12" s="239">
        <v>-3.1</v>
      </c>
      <c r="D12" s="239">
        <v>-3.1</v>
      </c>
      <c r="E12" s="239">
        <v>-3.1</v>
      </c>
      <c r="F12" s="239">
        <v>-2.8</v>
      </c>
      <c r="G12" s="248">
        <v>-2.5</v>
      </c>
      <c r="H12" s="456"/>
    </row>
  </sheetData>
  <mergeCells count="3">
    <mergeCell ref="C10:G10"/>
    <mergeCell ref="C4:G4"/>
    <mergeCell ref="C7:G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28</vt:i4>
      </vt:variant>
    </vt:vector>
  </HeadingPairs>
  <TitlesOfParts>
    <vt:vector size="28" baseType="lpstr">
      <vt:lpstr>Fig 1.1</vt:lpstr>
      <vt:lpstr>Fig 1.2</vt:lpstr>
      <vt:lpstr>Fig 1.3</vt:lpstr>
      <vt:lpstr>Fig 1.4</vt:lpstr>
      <vt:lpstr>Fig 1.5</vt:lpstr>
      <vt:lpstr>Fig 1.6</vt:lpstr>
      <vt:lpstr>Fig 1.7</vt:lpstr>
      <vt:lpstr>Tab 1.8</vt:lpstr>
      <vt:lpstr>Tab 1.9</vt:lpstr>
      <vt:lpstr>Fig 1.10</vt:lpstr>
      <vt:lpstr>Fig 1.11</vt:lpstr>
      <vt:lpstr>Fig 1.12</vt:lpstr>
      <vt:lpstr>Tab 1.13</vt:lpstr>
      <vt:lpstr>Fig 1.14</vt:lpstr>
      <vt:lpstr>Fig 1.15</vt:lpstr>
      <vt:lpstr>Fig 1.16</vt:lpstr>
      <vt:lpstr>Fig 1.17</vt:lpstr>
      <vt:lpstr>Fig 1.18</vt:lpstr>
      <vt:lpstr>Fig 1.19</vt:lpstr>
      <vt:lpstr>Fig 1.20</vt:lpstr>
      <vt:lpstr>Fig 1.21</vt:lpstr>
      <vt:lpstr>Fig 1.22</vt:lpstr>
      <vt:lpstr>Fig 1.23</vt:lpstr>
      <vt:lpstr>Fig 1.24</vt:lpstr>
      <vt:lpstr>Fig 1.25</vt:lpstr>
      <vt:lpstr>Fig 1.26</vt:lpstr>
      <vt:lpstr>Tab 1.27</vt:lpstr>
      <vt:lpstr>Tab 1.28</vt:lpstr>
    </vt:vector>
  </TitlesOfParts>
  <Company>SPM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SPM</dc:creator>
  <cp:lastModifiedBy>Christophe ALBERT</cp:lastModifiedBy>
  <cp:lastPrinted>2017-05-15T12:48:30Z</cp:lastPrinted>
  <dcterms:created xsi:type="dcterms:W3CDTF">2017-02-28T10:58:34Z</dcterms:created>
  <dcterms:modified xsi:type="dcterms:W3CDTF">2017-09-19T10:26:53Z</dcterms:modified>
</cp:coreProperties>
</file>