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07 - Projections\Actualisations annuelles\2025_RA\Envoi\"/>
    </mc:Choice>
  </mc:AlternateContent>
  <xr:revisionPtr revIDLastSave="0" documentId="13_ncr:1_{CB1F5B03-E64D-46B2-9C51-EE2FE0491D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" sheetId="22" r:id="rId1"/>
    <sheet name="Graph" sheetId="43" r:id="rId2"/>
    <sheet name="SMPT_rég_1,0%" sheetId="55" r:id="rId3"/>
    <sheet name="SMPT_rég_0,7%" sheetId="56" r:id="rId4"/>
    <sheet name="SMPT_rég_0,4%" sheetId="57" r:id="rId5"/>
    <sheet name="SMPT_FPE" sheetId="41" r:id="rId6"/>
    <sheet name="TI_SMPT_CNRACL" sheetId="42" r:id="rId7"/>
    <sheet name="SMPT" sheetId="11" r:id="rId8"/>
    <sheet name="SMPT_AP" sheetId="44" r:id="rId9"/>
    <sheet name="SMIC" sheetId="19" r:id="rId10"/>
    <sheet name="PSS" sheetId="40" r:id="rId11"/>
    <sheet name="Prix" sheetId="15" r:id="rId12"/>
    <sheet name="PIB" sheetId="35" r:id="rId13"/>
    <sheet name="Rdt_fi" sheetId="3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2" l="1"/>
  <c r="L127" i="44" l="1"/>
  <c r="K127" i="44"/>
  <c r="J127" i="44"/>
  <c r="J12" i="15" l="1"/>
  <c r="J28" i="15"/>
  <c r="J36" i="15"/>
  <c r="J68" i="15"/>
  <c r="J76" i="15"/>
  <c r="L9" i="37" s="1"/>
  <c r="J100" i="15"/>
  <c r="L7" i="15"/>
  <c r="K65" i="15"/>
  <c r="K97" i="15"/>
  <c r="J7" i="15"/>
  <c r="J23" i="15"/>
  <c r="J39" i="15"/>
  <c r="J55" i="15"/>
  <c r="J71" i="15"/>
  <c r="J87" i="15"/>
  <c r="J15" i="15"/>
  <c r="J31" i="15"/>
  <c r="J47" i="15"/>
  <c r="J63" i="15"/>
  <c r="J79" i="15"/>
  <c r="L12" i="37" s="1"/>
  <c r="K10" i="15"/>
  <c r="K18" i="15"/>
  <c r="K22" i="15"/>
  <c r="K26" i="15"/>
  <c r="K30" i="15"/>
  <c r="K34" i="15"/>
  <c r="K58" i="15"/>
  <c r="K62" i="15"/>
  <c r="K66" i="15"/>
  <c r="K70" i="15"/>
  <c r="K74" i="15"/>
  <c r="K78" i="15"/>
  <c r="F11" i="37" s="1"/>
  <c r="K82" i="15"/>
  <c r="K86" i="15"/>
  <c r="K90" i="15"/>
  <c r="K94" i="15"/>
  <c r="J107" i="15"/>
  <c r="L11" i="15"/>
  <c r="L15" i="15"/>
  <c r="L19" i="15"/>
  <c r="L23" i="15"/>
  <c r="L27" i="15"/>
  <c r="L31" i="15"/>
  <c r="L35" i="15"/>
  <c r="L39" i="15"/>
  <c r="L43" i="15"/>
  <c r="L47" i="15"/>
  <c r="L51" i="15"/>
  <c r="L55" i="15"/>
  <c r="L59" i="15"/>
  <c r="L63" i="15"/>
  <c r="L67" i="15"/>
  <c r="L71" i="15"/>
  <c r="L75" i="15"/>
  <c r="L79" i="15"/>
  <c r="L83" i="15"/>
  <c r="L87" i="15"/>
  <c r="L91" i="15"/>
  <c r="L95" i="15"/>
  <c r="L99" i="15"/>
  <c r="L103" i="15"/>
  <c r="L107" i="15"/>
  <c r="L111" i="15"/>
  <c r="L115" i="15"/>
  <c r="L119" i="15"/>
  <c r="L123" i="15"/>
  <c r="L127" i="15"/>
  <c r="Q127" i="44" s="1"/>
  <c r="J95" i="15"/>
  <c r="J103" i="15"/>
  <c r="J111" i="15"/>
  <c r="L46" i="15"/>
  <c r="J13" i="15"/>
  <c r="J21" i="15"/>
  <c r="J29" i="15"/>
  <c r="J37" i="15"/>
  <c r="J45" i="15"/>
  <c r="J53" i="15"/>
  <c r="J61" i="15"/>
  <c r="J69" i="15"/>
  <c r="J77" i="15"/>
  <c r="L10" i="37" s="1"/>
  <c r="J85" i="15"/>
  <c r="J93" i="15"/>
  <c r="J101" i="15"/>
  <c r="J109" i="15"/>
  <c r="J117" i="15"/>
  <c r="J125" i="15"/>
  <c r="J119" i="15"/>
  <c r="J17" i="15"/>
  <c r="J33" i="15"/>
  <c r="J41" i="15"/>
  <c r="J49" i="15"/>
  <c r="J57" i="15"/>
  <c r="J65" i="15"/>
  <c r="J73" i="15"/>
  <c r="L6" i="37" s="1"/>
  <c r="J81" i="15"/>
  <c r="K14" i="37" s="1"/>
  <c r="J89" i="15"/>
  <c r="J97" i="15"/>
  <c r="J105" i="15"/>
  <c r="L14" i="15"/>
  <c r="L78" i="15"/>
  <c r="J9" i="15"/>
  <c r="J25" i="15"/>
  <c r="J10" i="15"/>
  <c r="J18" i="15"/>
  <c r="J26" i="15"/>
  <c r="J34" i="15"/>
  <c r="J42" i="15"/>
  <c r="J50" i="15"/>
  <c r="J58" i="15"/>
  <c r="J66" i="15"/>
  <c r="J74" i="15"/>
  <c r="K7" i="37" s="1"/>
  <c r="J82" i="15"/>
  <c r="J90" i="15"/>
  <c r="J98" i="15"/>
  <c r="J106" i="15"/>
  <c r="J114" i="15"/>
  <c r="J122" i="15"/>
  <c r="K7" i="15"/>
  <c r="K11" i="15"/>
  <c r="K15" i="15"/>
  <c r="K19" i="15"/>
  <c r="K23" i="15"/>
  <c r="K27" i="15"/>
  <c r="K31" i="15"/>
  <c r="K35" i="15"/>
  <c r="K39" i="15"/>
  <c r="K43" i="15"/>
  <c r="K47" i="15"/>
  <c r="K51" i="15"/>
  <c r="K55" i="15"/>
  <c r="K59" i="15"/>
  <c r="K63" i="15"/>
  <c r="K67" i="15"/>
  <c r="K71" i="15"/>
  <c r="K75" i="15"/>
  <c r="F8" i="37" s="1"/>
  <c r="K79" i="15"/>
  <c r="F12" i="37" s="1"/>
  <c r="K83" i="15"/>
  <c r="K87" i="15"/>
  <c r="K91" i="15"/>
  <c r="K95" i="15"/>
  <c r="K99" i="15"/>
  <c r="K103" i="15"/>
  <c r="K107" i="15"/>
  <c r="K111" i="15"/>
  <c r="K115" i="15"/>
  <c r="K119" i="15"/>
  <c r="K123" i="15"/>
  <c r="K127" i="15"/>
  <c r="P127" i="44" s="1"/>
  <c r="L16" i="15"/>
  <c r="L32" i="15"/>
  <c r="L44" i="15"/>
  <c r="L60" i="15"/>
  <c r="L72" i="15"/>
  <c r="L84" i="15"/>
  <c r="L100" i="15"/>
  <c r="L112" i="15"/>
  <c r="L116" i="15"/>
  <c r="L124" i="15"/>
  <c r="K9" i="15"/>
  <c r="K17" i="15"/>
  <c r="K25" i="15"/>
  <c r="K33" i="15"/>
  <c r="K41" i="15"/>
  <c r="K49" i="15"/>
  <c r="K57" i="15"/>
  <c r="K81" i="15"/>
  <c r="F14" i="37" s="1"/>
  <c r="K89" i="15"/>
  <c r="L20" i="15"/>
  <c r="L36" i="15"/>
  <c r="L52" i="15"/>
  <c r="L68" i="15"/>
  <c r="L80" i="15"/>
  <c r="L96" i="15"/>
  <c r="L108" i="15"/>
  <c r="J91" i="15"/>
  <c r="L12" i="15"/>
  <c r="L28" i="15"/>
  <c r="L48" i="15"/>
  <c r="L64" i="15"/>
  <c r="L76" i="15"/>
  <c r="L88" i="15"/>
  <c r="L104" i="15"/>
  <c r="L120" i="15"/>
  <c r="K14" i="15"/>
  <c r="K38" i="15"/>
  <c r="K42" i="15"/>
  <c r="K46" i="15"/>
  <c r="K50" i="15"/>
  <c r="K54" i="15"/>
  <c r="K98" i="15"/>
  <c r="K102" i="15"/>
  <c r="K106" i="15"/>
  <c r="K110" i="15"/>
  <c r="K114" i="15"/>
  <c r="K118" i="15"/>
  <c r="K122" i="15"/>
  <c r="K126" i="15"/>
  <c r="J123" i="15"/>
  <c r="L8" i="15"/>
  <c r="L24" i="15"/>
  <c r="L40" i="15"/>
  <c r="L56" i="15"/>
  <c r="L92" i="15"/>
  <c r="J113" i="15"/>
  <c r="J121" i="15"/>
  <c r="L22" i="15"/>
  <c r="L30" i="15"/>
  <c r="L38" i="15"/>
  <c r="L54" i="15"/>
  <c r="L62" i="15"/>
  <c r="L70" i="15"/>
  <c r="L94" i="15"/>
  <c r="J115" i="15"/>
  <c r="M14" i="37"/>
  <c r="J14" i="15"/>
  <c r="J22" i="15"/>
  <c r="J30" i="15"/>
  <c r="J38" i="15"/>
  <c r="J46" i="15"/>
  <c r="J54" i="15"/>
  <c r="J62" i="15"/>
  <c r="J70" i="15"/>
  <c r="J78" i="15"/>
  <c r="J86" i="15"/>
  <c r="J94" i="15"/>
  <c r="J102" i="15"/>
  <c r="J110" i="15"/>
  <c r="J118" i="15"/>
  <c r="J126" i="15"/>
  <c r="K13" i="15"/>
  <c r="K21" i="15"/>
  <c r="K29" i="15"/>
  <c r="K37" i="15"/>
  <c r="K45" i="15"/>
  <c r="K53" i="15"/>
  <c r="K61" i="15"/>
  <c r="K69" i="15"/>
  <c r="K77" i="15"/>
  <c r="K85" i="15"/>
  <c r="K93" i="15"/>
  <c r="K101" i="15"/>
  <c r="K109" i="15"/>
  <c r="K117" i="15"/>
  <c r="K125" i="15"/>
  <c r="L13" i="15"/>
  <c r="L17" i="15"/>
  <c r="L21" i="15"/>
  <c r="L25" i="15"/>
  <c r="L29" i="15"/>
  <c r="L33" i="15"/>
  <c r="L37" i="15"/>
  <c r="L41" i="15"/>
  <c r="L45" i="15"/>
  <c r="L49" i="15"/>
  <c r="L53" i="15"/>
  <c r="L57" i="15"/>
  <c r="L61" i="15"/>
  <c r="L65" i="15"/>
  <c r="L69" i="15"/>
  <c r="L73" i="15"/>
  <c r="L77" i="15"/>
  <c r="L81" i="15"/>
  <c r="L85" i="15"/>
  <c r="L89" i="15"/>
  <c r="L93" i="15"/>
  <c r="L97" i="15"/>
  <c r="L101" i="15"/>
  <c r="L105" i="15"/>
  <c r="L109" i="15"/>
  <c r="L113" i="15"/>
  <c r="L117" i="15"/>
  <c r="L121" i="15"/>
  <c r="L125" i="15"/>
  <c r="L86" i="15"/>
  <c r="L9" i="15"/>
  <c r="J8" i="15"/>
  <c r="J16" i="15"/>
  <c r="J24" i="15"/>
  <c r="J32" i="15"/>
  <c r="J40" i="15"/>
  <c r="J48" i="15"/>
  <c r="J56" i="15"/>
  <c r="J64" i="15"/>
  <c r="J72" i="15"/>
  <c r="J80" i="15"/>
  <c r="J88" i="15"/>
  <c r="J96" i="15"/>
  <c r="J104" i="15"/>
  <c r="J112" i="15"/>
  <c r="J120" i="15"/>
  <c r="M7" i="37"/>
  <c r="F7" i="37"/>
  <c r="J6" i="37"/>
  <c r="L10" i="15"/>
  <c r="L18" i="15"/>
  <c r="L26" i="15"/>
  <c r="L34" i="15"/>
  <c r="L42" i="15"/>
  <c r="L50" i="15"/>
  <c r="L58" i="15"/>
  <c r="L66" i="15"/>
  <c r="L74" i="15"/>
  <c r="L82" i="15"/>
  <c r="L90" i="15"/>
  <c r="L98" i="15"/>
  <c r="L114" i="15"/>
  <c r="L122" i="15"/>
  <c r="L126" i="15"/>
  <c r="M8" i="37"/>
  <c r="M12" i="37"/>
  <c r="J19" i="15"/>
  <c r="J51" i="15"/>
  <c r="J59" i="15"/>
  <c r="K9" i="37"/>
  <c r="J9" i="37"/>
  <c r="J83" i="15"/>
  <c r="L102" i="15"/>
  <c r="J43" i="15"/>
  <c r="K8" i="15"/>
  <c r="K12" i="15"/>
  <c r="K16" i="15"/>
  <c r="K20" i="15"/>
  <c r="K24" i="15"/>
  <c r="K28" i="15"/>
  <c r="K32" i="15"/>
  <c r="K36" i="15"/>
  <c r="K40" i="15"/>
  <c r="K44" i="15"/>
  <c r="K48" i="15"/>
  <c r="K52" i="15"/>
  <c r="K56" i="15"/>
  <c r="K60" i="15"/>
  <c r="K64" i="15"/>
  <c r="K68" i="15"/>
  <c r="K72" i="15"/>
  <c r="K76" i="15"/>
  <c r="K80" i="15"/>
  <c r="K84" i="15"/>
  <c r="K88" i="15"/>
  <c r="K92" i="15"/>
  <c r="K96" i="15"/>
  <c r="K100" i="15"/>
  <c r="K104" i="15"/>
  <c r="K73" i="15"/>
  <c r="L106" i="15"/>
  <c r="J20" i="15"/>
  <c r="J108" i="15"/>
  <c r="J116" i="15"/>
  <c r="J124" i="15"/>
  <c r="K108" i="15"/>
  <c r="K112" i="15"/>
  <c r="K116" i="15"/>
  <c r="K120" i="15"/>
  <c r="K124" i="15"/>
  <c r="J44" i="15"/>
  <c r="J52" i="15"/>
  <c r="J60" i="15"/>
  <c r="J84" i="15"/>
  <c r="J92" i="15"/>
  <c r="J127" i="15"/>
  <c r="O127" i="44" s="1"/>
  <c r="K105" i="15"/>
  <c r="K113" i="15"/>
  <c r="K121" i="15"/>
  <c r="J11" i="15"/>
  <c r="J27" i="15"/>
  <c r="J35" i="15"/>
  <c r="J67" i="15"/>
  <c r="J75" i="15"/>
  <c r="J99" i="15"/>
  <c r="L110" i="15"/>
  <c r="L118" i="15"/>
  <c r="K6" i="37" l="1"/>
  <c r="K12" i="37"/>
  <c r="K10" i="37"/>
  <c r="J12" i="37"/>
  <c r="J10" i="37"/>
  <c r="M11" i="37"/>
  <c r="L7" i="37"/>
  <c r="J7" i="37"/>
  <c r="L14" i="37"/>
  <c r="J14" i="37"/>
  <c r="K8" i="37"/>
  <c r="L8" i="37"/>
  <c r="J8" i="37"/>
  <c r="M6" i="37"/>
  <c r="F6" i="37"/>
  <c r="F9" i="37"/>
  <c r="M9" i="37"/>
  <c r="J13" i="37"/>
  <c r="K13" i="37"/>
  <c r="L13" i="37"/>
  <c r="J11" i="37"/>
  <c r="L11" i="37"/>
  <c r="K11" i="37"/>
  <c r="F10" i="37"/>
  <c r="M10" i="37"/>
  <c r="M13" i="37"/>
  <c r="F13" i="37"/>
  <c r="F12" i="22"/>
  <c r="I46" i="42"/>
  <c r="AG30" i="42"/>
  <c r="AG24" i="42"/>
  <c r="I43" i="42"/>
  <c r="I35" i="42"/>
  <c r="I43" i="41"/>
  <c r="V42" i="42"/>
  <c r="I42" i="41"/>
  <c r="AH40" i="42"/>
  <c r="I40" i="41"/>
  <c r="I15" i="41"/>
  <c r="AK21" i="43"/>
  <c r="AK22" i="43" s="1"/>
  <c r="AK23" i="43" s="1"/>
  <c r="AK24" i="43" s="1"/>
  <c r="AK25" i="43" s="1"/>
  <c r="AK26" i="43" s="1"/>
  <c r="AK27" i="43" s="1"/>
  <c r="AK28" i="43" s="1"/>
  <c r="AK29" i="43" s="1"/>
  <c r="AK30" i="43" s="1"/>
  <c r="AK31" i="43" s="1"/>
  <c r="AK32" i="43" s="1"/>
  <c r="AK33" i="43" s="1"/>
  <c r="AK34" i="43" s="1"/>
  <c r="AK35" i="43" s="1"/>
  <c r="AK36" i="43" s="1"/>
  <c r="AK37" i="43" s="1"/>
  <c r="AK38" i="43" s="1"/>
  <c r="AK39" i="43" s="1"/>
  <c r="AK40" i="43" s="1"/>
  <c r="AK41" i="43" s="1"/>
  <c r="AK42" i="43" s="1"/>
  <c r="AK43" i="43" s="1"/>
  <c r="AK44" i="43" s="1"/>
  <c r="AK45" i="43" s="1"/>
  <c r="AK46" i="43" s="1"/>
  <c r="AK47" i="43" s="1"/>
  <c r="AK48" i="43" s="1"/>
  <c r="AK49" i="43" s="1"/>
  <c r="AK50" i="43" s="1"/>
  <c r="AK51" i="43" s="1"/>
  <c r="AK52" i="43" s="1"/>
  <c r="AK53" i="43" s="1"/>
  <c r="AK54" i="43" s="1"/>
  <c r="AK55" i="43" s="1"/>
  <c r="AK56" i="43" s="1"/>
  <c r="AK57" i="43" s="1"/>
  <c r="AK58" i="43" s="1"/>
  <c r="AK59" i="43" s="1"/>
  <c r="AK60" i="43" s="1"/>
  <c r="AK61" i="43" s="1"/>
  <c r="AK62" i="43" s="1"/>
  <c r="AK63" i="43" s="1"/>
  <c r="AK64" i="43" s="1"/>
  <c r="AK65" i="43" s="1"/>
  <c r="AK66" i="43" s="1"/>
  <c r="AK67" i="43" s="1"/>
  <c r="AD21" i="43"/>
  <c r="AD22" i="43" s="1"/>
  <c r="AD23" i="43" s="1"/>
  <c r="AD24" i="43" s="1"/>
  <c r="AD25" i="43" s="1"/>
  <c r="AD26" i="43" s="1"/>
  <c r="AD27" i="43" s="1"/>
  <c r="AD28" i="43" s="1"/>
  <c r="AD29" i="43" s="1"/>
  <c r="AD30" i="43" s="1"/>
  <c r="AD31" i="43" s="1"/>
  <c r="AD32" i="43" s="1"/>
  <c r="AD33" i="43" s="1"/>
  <c r="AD34" i="43" s="1"/>
  <c r="AD35" i="43" s="1"/>
  <c r="AD36" i="43" s="1"/>
  <c r="AD37" i="43" s="1"/>
  <c r="AD38" i="43" s="1"/>
  <c r="AD39" i="43" s="1"/>
  <c r="AD40" i="43" s="1"/>
  <c r="AD41" i="43" s="1"/>
  <c r="AD42" i="43" s="1"/>
  <c r="AD43" i="43" s="1"/>
  <c r="AD44" i="43" s="1"/>
  <c r="AD45" i="43" s="1"/>
  <c r="AD46" i="43" s="1"/>
  <c r="AD47" i="43" s="1"/>
  <c r="AD48" i="43" s="1"/>
  <c r="AD49" i="43" s="1"/>
  <c r="AD50" i="43" s="1"/>
  <c r="AD51" i="43" s="1"/>
  <c r="AD52" i="43" s="1"/>
  <c r="AD53" i="43" s="1"/>
  <c r="AD54" i="43" s="1"/>
  <c r="AD55" i="43" s="1"/>
  <c r="AD56" i="43" s="1"/>
  <c r="AD57" i="43" s="1"/>
  <c r="AD58" i="43" s="1"/>
  <c r="AD59" i="43" s="1"/>
  <c r="AD60" i="43" s="1"/>
  <c r="AD61" i="43" s="1"/>
  <c r="AD62" i="43" s="1"/>
  <c r="AD63" i="43" s="1"/>
  <c r="AD64" i="43" s="1"/>
  <c r="AD65" i="43" s="1"/>
  <c r="AD66" i="43" s="1"/>
  <c r="AD67" i="43" s="1"/>
  <c r="AG44" i="42"/>
  <c r="AG42" i="42"/>
  <c r="AG38" i="42"/>
  <c r="B7" i="56"/>
  <c r="Y5" i="56"/>
  <c r="X5" i="56"/>
  <c r="W5" i="56"/>
  <c r="V5" i="56"/>
  <c r="U5" i="56"/>
  <c r="T5" i="56"/>
  <c r="S5" i="56"/>
  <c r="R5" i="56"/>
  <c r="Q5" i="56"/>
  <c r="P5" i="56"/>
  <c r="O5" i="56"/>
  <c r="N5" i="56"/>
  <c r="M5" i="56"/>
  <c r="L5" i="56"/>
  <c r="K5" i="56"/>
  <c r="J5" i="56"/>
  <c r="I5" i="56"/>
  <c r="H5" i="56"/>
  <c r="G5" i="56"/>
  <c r="F5" i="56"/>
  <c r="E5" i="56"/>
  <c r="D5" i="56"/>
  <c r="B7" i="55"/>
  <c r="Y5" i="55"/>
  <c r="X5" i="55"/>
  <c r="W5" i="55"/>
  <c r="V5" i="55"/>
  <c r="U5" i="55"/>
  <c r="T5" i="55"/>
  <c r="S5" i="55"/>
  <c r="R5" i="55"/>
  <c r="Q5" i="55"/>
  <c r="P5" i="55"/>
  <c r="O5" i="55"/>
  <c r="N5" i="55"/>
  <c r="M5" i="55"/>
  <c r="L5" i="55"/>
  <c r="K5" i="55"/>
  <c r="J5" i="55"/>
  <c r="I5" i="55"/>
  <c r="H5" i="55"/>
  <c r="G5" i="55"/>
  <c r="F5" i="55"/>
  <c r="E5" i="55"/>
  <c r="D5" i="55"/>
  <c r="AK34" i="35"/>
  <c r="AY25" i="35"/>
  <c r="AW7" i="35"/>
  <c r="AK7" i="35"/>
  <c r="P32" i="19"/>
  <c r="P11" i="19"/>
  <c r="K117" i="44"/>
  <c r="K100" i="44"/>
  <c r="K88" i="44"/>
  <c r="K82" i="44"/>
  <c r="K78" i="44"/>
  <c r="J65" i="44"/>
  <c r="K15" i="44"/>
  <c r="J112" i="11"/>
  <c r="J105" i="11"/>
  <c r="J104" i="11"/>
  <c r="J102" i="11"/>
  <c r="J97" i="11"/>
  <c r="J96" i="11"/>
  <c r="J94" i="11"/>
  <c r="J92" i="11"/>
  <c r="J90" i="11"/>
  <c r="J87" i="11"/>
  <c r="J86" i="11"/>
  <c r="J81" i="11"/>
  <c r="J78" i="11"/>
  <c r="J76" i="11"/>
  <c r="J72" i="11"/>
  <c r="J68" i="11"/>
  <c r="J64" i="11"/>
  <c r="J61" i="11"/>
  <c r="O61" i="11" s="1"/>
  <c r="J60" i="11"/>
  <c r="J55" i="11"/>
  <c r="J54" i="11"/>
  <c r="J52" i="11"/>
  <c r="J50" i="11"/>
  <c r="J47" i="11"/>
  <c r="J45" i="11"/>
  <c r="J43" i="11"/>
  <c r="J39" i="11"/>
  <c r="J36" i="11"/>
  <c r="K34" i="11"/>
  <c r="J31" i="11"/>
  <c r="J30" i="11"/>
  <c r="J28" i="11"/>
  <c r="J24" i="11"/>
  <c r="J22" i="11"/>
  <c r="J15" i="11"/>
  <c r="J13" i="11"/>
  <c r="J12" i="11"/>
  <c r="J10" i="11"/>
  <c r="J8" i="11"/>
  <c r="AX68" i="35"/>
  <c r="AF39" i="35"/>
  <c r="B118" i="15"/>
  <c r="O80" i="40"/>
  <c r="Q11" i="40"/>
  <c r="O83" i="19"/>
  <c r="Q56" i="19"/>
  <c r="B118" i="44"/>
  <c r="J97" i="44"/>
  <c r="L59" i="44"/>
  <c r="J58" i="44"/>
  <c r="B119" i="11"/>
  <c r="B118" i="11"/>
  <c r="J89" i="11"/>
  <c r="B49" i="42"/>
  <c r="Z48" i="42"/>
  <c r="Z49" i="42" s="1"/>
  <c r="Z50" i="42" s="1"/>
  <c r="Z51" i="42" s="1"/>
  <c r="Z52" i="42" s="1"/>
  <c r="Z53" i="42" s="1"/>
  <c r="Z54" i="42" s="1"/>
  <c r="Z55" i="42" s="1"/>
  <c r="Z56" i="42" s="1"/>
  <c r="Z57" i="42" s="1"/>
  <c r="Z58" i="42" s="1"/>
  <c r="Z59" i="42" s="1"/>
  <c r="Z60" i="42" s="1"/>
  <c r="Z61" i="42" s="1"/>
  <c r="Z62" i="42" s="1"/>
  <c r="Z63" i="42" s="1"/>
  <c r="Z64" i="42" s="1"/>
  <c r="Z65" i="42" s="1"/>
  <c r="Z66" i="42" s="1"/>
  <c r="Z67" i="42" s="1"/>
  <c r="Z68" i="42" s="1"/>
  <c r="Z69" i="42" s="1"/>
  <c r="Z70" i="42" s="1"/>
  <c r="Z71" i="42" s="1"/>
  <c r="Z72" i="42" s="1"/>
  <c r="Z73" i="42" s="1"/>
  <c r="Z74" i="42" s="1"/>
  <c r="Z75" i="42" s="1"/>
  <c r="Z76" i="42" s="1"/>
  <c r="Z77" i="42" s="1"/>
  <c r="N48" i="42"/>
  <c r="N49" i="42" s="1"/>
  <c r="N50" i="42" s="1"/>
  <c r="N51" i="42" s="1"/>
  <c r="N52" i="42" s="1"/>
  <c r="N53" i="42" s="1"/>
  <c r="N54" i="42" s="1"/>
  <c r="N55" i="42" s="1"/>
  <c r="N56" i="42" s="1"/>
  <c r="N57" i="42" s="1"/>
  <c r="N58" i="42" s="1"/>
  <c r="N59" i="42" s="1"/>
  <c r="N60" i="42" s="1"/>
  <c r="N61" i="42" s="1"/>
  <c r="N62" i="42" s="1"/>
  <c r="N63" i="42" s="1"/>
  <c r="N64" i="42" s="1"/>
  <c r="N65" i="42" s="1"/>
  <c r="N66" i="42" s="1"/>
  <c r="N67" i="42" s="1"/>
  <c r="N68" i="42" s="1"/>
  <c r="N69" i="42" s="1"/>
  <c r="N70" i="42" s="1"/>
  <c r="N71" i="42" s="1"/>
  <c r="N72" i="42" s="1"/>
  <c r="N73" i="42" s="1"/>
  <c r="N74" i="42" s="1"/>
  <c r="N75" i="42" s="1"/>
  <c r="N76" i="42" s="1"/>
  <c r="N77" i="42" s="1"/>
  <c r="B48" i="42"/>
  <c r="B49" i="41"/>
  <c r="B48" i="41"/>
  <c r="B7" i="57"/>
  <c r="Y5" i="57"/>
  <c r="X5" i="57"/>
  <c r="W5" i="57"/>
  <c r="V5" i="57"/>
  <c r="U5" i="57"/>
  <c r="T5" i="57"/>
  <c r="S5" i="57"/>
  <c r="R5" i="57"/>
  <c r="Q5" i="57"/>
  <c r="P5" i="57"/>
  <c r="O5" i="57"/>
  <c r="N5" i="57"/>
  <c r="M5" i="57"/>
  <c r="L5" i="57"/>
  <c r="K5" i="57"/>
  <c r="J5" i="57"/>
  <c r="I5" i="57"/>
  <c r="H5" i="57"/>
  <c r="G5" i="57"/>
  <c r="F5" i="57"/>
  <c r="E5" i="57"/>
  <c r="D5" i="57"/>
  <c r="W21" i="43"/>
  <c r="W22" i="43" s="1"/>
  <c r="W23" i="43" s="1"/>
  <c r="W24" i="43" s="1"/>
  <c r="W25" i="43" s="1"/>
  <c r="W26" i="43" s="1"/>
  <c r="W27" i="43" s="1"/>
  <c r="W28" i="43" s="1"/>
  <c r="W29" i="43" s="1"/>
  <c r="W30" i="43" s="1"/>
  <c r="W31" i="43" s="1"/>
  <c r="W32" i="43" s="1"/>
  <c r="W33" i="43" s="1"/>
  <c r="W34" i="43" s="1"/>
  <c r="W35" i="43" s="1"/>
  <c r="W36" i="43" s="1"/>
  <c r="W37" i="43" s="1"/>
  <c r="W38" i="43" s="1"/>
  <c r="W39" i="43" s="1"/>
  <c r="W40" i="43" s="1"/>
  <c r="W41" i="43" s="1"/>
  <c r="W42" i="43" s="1"/>
  <c r="W43" i="43" s="1"/>
  <c r="W44" i="43" s="1"/>
  <c r="W45" i="43" s="1"/>
  <c r="W46" i="43" s="1"/>
  <c r="W47" i="43" s="1"/>
  <c r="W48" i="43" s="1"/>
  <c r="W49" i="43" s="1"/>
  <c r="W50" i="43" s="1"/>
  <c r="W51" i="43" s="1"/>
  <c r="W52" i="43" s="1"/>
  <c r="W53" i="43" s="1"/>
  <c r="W54" i="43" s="1"/>
  <c r="W55" i="43" s="1"/>
  <c r="W56" i="43" s="1"/>
  <c r="W57" i="43" s="1"/>
  <c r="W58" i="43" s="1"/>
  <c r="W59" i="43" s="1"/>
  <c r="W60" i="43" s="1"/>
  <c r="W61" i="43" s="1"/>
  <c r="W62" i="43" s="1"/>
  <c r="W63" i="43" s="1"/>
  <c r="W64" i="43" s="1"/>
  <c r="W65" i="43" s="1"/>
  <c r="W66" i="43" s="1"/>
  <c r="W67" i="43" s="1"/>
  <c r="P21" i="43"/>
  <c r="P22" i="43" s="1"/>
  <c r="P23" i="43" s="1"/>
  <c r="P24" i="43" s="1"/>
  <c r="P25" i="43" s="1"/>
  <c r="P26" i="43" s="1"/>
  <c r="P27" i="43" s="1"/>
  <c r="P28" i="43" s="1"/>
  <c r="P29" i="43" s="1"/>
  <c r="P30" i="43" s="1"/>
  <c r="P31" i="43" s="1"/>
  <c r="P32" i="43" s="1"/>
  <c r="P33" i="43" s="1"/>
  <c r="P34" i="43" s="1"/>
  <c r="P35" i="43" s="1"/>
  <c r="P36" i="43" s="1"/>
  <c r="P37" i="43" s="1"/>
  <c r="P38" i="43" s="1"/>
  <c r="P39" i="43" s="1"/>
  <c r="P40" i="43" s="1"/>
  <c r="P41" i="43" s="1"/>
  <c r="P42" i="43" s="1"/>
  <c r="P43" i="43" s="1"/>
  <c r="P44" i="43" s="1"/>
  <c r="P45" i="43" s="1"/>
  <c r="P46" i="43" s="1"/>
  <c r="P47" i="43" s="1"/>
  <c r="P48" i="43" s="1"/>
  <c r="P49" i="43" s="1"/>
  <c r="P50" i="43" s="1"/>
  <c r="P51" i="43" s="1"/>
  <c r="P52" i="43" s="1"/>
  <c r="P53" i="43" s="1"/>
  <c r="P54" i="43" s="1"/>
  <c r="P55" i="43" s="1"/>
  <c r="P56" i="43" s="1"/>
  <c r="P57" i="43" s="1"/>
  <c r="P58" i="43" s="1"/>
  <c r="P59" i="43" s="1"/>
  <c r="P60" i="43" s="1"/>
  <c r="P61" i="43" s="1"/>
  <c r="P62" i="43" s="1"/>
  <c r="P63" i="43" s="1"/>
  <c r="P64" i="43" s="1"/>
  <c r="P65" i="43" s="1"/>
  <c r="P66" i="43" s="1"/>
  <c r="P67" i="43" s="1"/>
  <c r="I21" i="43"/>
  <c r="I22" i="43" s="1"/>
  <c r="I23" i="43" s="1"/>
  <c r="I24" i="43" s="1"/>
  <c r="I25" i="43" s="1"/>
  <c r="I26" i="43" s="1"/>
  <c r="I27" i="43" s="1"/>
  <c r="I28" i="43" s="1"/>
  <c r="I29" i="43" s="1"/>
  <c r="I30" i="43" s="1"/>
  <c r="I31" i="43" s="1"/>
  <c r="I32" i="43" s="1"/>
  <c r="I33" i="43" s="1"/>
  <c r="I34" i="43" s="1"/>
  <c r="I35" i="43" s="1"/>
  <c r="I36" i="43" s="1"/>
  <c r="I37" i="43" s="1"/>
  <c r="I38" i="43" s="1"/>
  <c r="I39" i="43" s="1"/>
  <c r="I40" i="43" s="1"/>
  <c r="I41" i="43" s="1"/>
  <c r="I42" i="43" s="1"/>
  <c r="I43" i="43" s="1"/>
  <c r="I44" i="43" s="1"/>
  <c r="I45" i="43" s="1"/>
  <c r="I46" i="43" s="1"/>
  <c r="I47" i="43" s="1"/>
  <c r="I48" i="43" s="1"/>
  <c r="I49" i="43" s="1"/>
  <c r="I50" i="43" s="1"/>
  <c r="I51" i="43" s="1"/>
  <c r="I52" i="43" s="1"/>
  <c r="I53" i="43" s="1"/>
  <c r="I54" i="43" s="1"/>
  <c r="I55" i="43" s="1"/>
  <c r="I56" i="43" s="1"/>
  <c r="I57" i="43" s="1"/>
  <c r="I58" i="43" s="1"/>
  <c r="I59" i="43" s="1"/>
  <c r="I60" i="43" s="1"/>
  <c r="I61" i="43" s="1"/>
  <c r="I62" i="43" s="1"/>
  <c r="I63" i="43" s="1"/>
  <c r="I64" i="43" s="1"/>
  <c r="I65" i="43" s="1"/>
  <c r="I66" i="43" s="1"/>
  <c r="I67" i="43" s="1"/>
  <c r="B21" i="43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F16" i="22"/>
  <c r="Q43" i="19"/>
  <c r="J43" i="44"/>
  <c r="L49" i="44"/>
  <c r="J83" i="44"/>
  <c r="J91" i="44"/>
  <c r="Q46" i="19"/>
  <c r="AW53" i="35"/>
  <c r="L13" i="11"/>
  <c r="L117" i="11"/>
  <c r="AZ40" i="35"/>
  <c r="Q50" i="19"/>
  <c r="AZ11" i="35"/>
  <c r="AJ51" i="35"/>
  <c r="AZ51" i="35"/>
  <c r="L30" i="11"/>
  <c r="O17" i="19"/>
  <c r="O118" i="19"/>
  <c r="L91" i="11"/>
  <c r="O28" i="40"/>
  <c r="L20" i="11"/>
  <c r="J94" i="44"/>
  <c r="Q94" i="19"/>
  <c r="AJ22" i="35"/>
  <c r="AX27" i="35"/>
  <c r="AZ46" i="35"/>
  <c r="AZ54" i="35"/>
  <c r="AJ74" i="35"/>
  <c r="AK37" i="35"/>
  <c r="AK45" i="35"/>
  <c r="L19" i="11"/>
  <c r="L62" i="11"/>
  <c r="Q47" i="19"/>
  <c r="AW8" i="35"/>
  <c r="AY51" i="35"/>
  <c r="AY63" i="35"/>
  <c r="AS70" i="35"/>
  <c r="O123" i="19"/>
  <c r="L108" i="11"/>
  <c r="L116" i="11"/>
  <c r="O35" i="19"/>
  <c r="Q42" i="19"/>
  <c r="O73" i="19"/>
  <c r="AS39" i="35"/>
  <c r="AS43" i="35"/>
  <c r="J106" i="11"/>
  <c r="Q38" i="40"/>
  <c r="L74" i="11"/>
  <c r="L60" i="44"/>
  <c r="L98" i="44"/>
  <c r="L106" i="44"/>
  <c r="O19" i="19"/>
  <c r="O27" i="19"/>
  <c r="Q44" i="19"/>
  <c r="O122" i="19"/>
  <c r="Q125" i="19"/>
  <c r="O33" i="40"/>
  <c r="AW45" i="35"/>
  <c r="AL46" i="35"/>
  <c r="L78" i="11"/>
  <c r="O33" i="19"/>
  <c r="Q39" i="40"/>
  <c r="O74" i="40"/>
  <c r="AM20" i="35"/>
  <c r="AK29" i="35"/>
  <c r="AM67" i="35"/>
  <c r="L75" i="11"/>
  <c r="O76" i="19"/>
  <c r="O87" i="19"/>
  <c r="Q17" i="40"/>
  <c r="Q77" i="40"/>
  <c r="O79" i="40"/>
  <c r="AF50" i="35"/>
  <c r="AJ72" i="35"/>
  <c r="AZ72" i="35"/>
  <c r="L99" i="11"/>
  <c r="J66" i="44"/>
  <c r="J104" i="44"/>
  <c r="O98" i="19"/>
  <c r="Q35" i="40"/>
  <c r="O37" i="40"/>
  <c r="Q69" i="40"/>
  <c r="AF63" i="35"/>
  <c r="Q48" i="19"/>
  <c r="AS15" i="35"/>
  <c r="AS19" i="35"/>
  <c r="AS31" i="35"/>
  <c r="AS35" i="35"/>
  <c r="L93" i="44"/>
  <c r="L96" i="44"/>
  <c r="O25" i="19"/>
  <c r="Q10" i="40"/>
  <c r="Q22" i="40"/>
  <c r="Q43" i="40"/>
  <c r="Q70" i="40"/>
  <c r="O83" i="40"/>
  <c r="AF10" i="35"/>
  <c r="L43" i="11"/>
  <c r="L80" i="44"/>
  <c r="J108" i="44"/>
  <c r="Q74" i="19"/>
  <c r="Q80" i="19"/>
  <c r="Q122" i="19"/>
  <c r="O125" i="19"/>
  <c r="Q16" i="40"/>
  <c r="O35" i="40"/>
  <c r="AS10" i="35"/>
  <c r="AF19" i="35"/>
  <c r="AX28" i="35"/>
  <c r="AS30" i="35"/>
  <c r="AS47" i="35"/>
  <c r="AF75" i="35"/>
  <c r="L66" i="11"/>
  <c r="L90" i="11"/>
  <c r="AL9" i="35"/>
  <c r="AM12" i="35"/>
  <c r="AS13" i="35"/>
  <c r="AM16" i="35"/>
  <c r="AK17" i="35"/>
  <c r="AS17" i="35"/>
  <c r="AZ21" i="35"/>
  <c r="AW29" i="35"/>
  <c r="AL30" i="35"/>
  <c r="AF46" i="35"/>
  <c r="AJ59" i="35"/>
  <c r="J57" i="44"/>
  <c r="L76" i="44"/>
  <c r="J78" i="44"/>
  <c r="J81" i="44"/>
  <c r="L112" i="44"/>
  <c r="J114" i="44"/>
  <c r="Q79" i="19"/>
  <c r="Q83" i="19"/>
  <c r="O94" i="19"/>
  <c r="Q101" i="19"/>
  <c r="Q41" i="40"/>
  <c r="O50" i="40"/>
  <c r="AJ7" i="35"/>
  <c r="AZ7" i="35"/>
  <c r="AS14" i="35"/>
  <c r="AL21" i="35"/>
  <c r="AY27" i="35"/>
  <c r="AS29" i="35"/>
  <c r="AF58" i="35"/>
  <c r="AL71" i="35"/>
  <c r="AS78" i="35"/>
  <c r="L50" i="11"/>
  <c r="L68" i="11"/>
  <c r="J114" i="11"/>
  <c r="J39" i="44"/>
  <c r="L45" i="44"/>
  <c r="L48" i="44"/>
  <c r="L102" i="44"/>
  <c r="O91" i="19"/>
  <c r="Q100" i="19"/>
  <c r="Q103" i="19"/>
  <c r="Q113" i="19"/>
  <c r="O64" i="40"/>
  <c r="O82" i="40"/>
  <c r="AZ19" i="35"/>
  <c r="AW20" i="35"/>
  <c r="AW37" i="35"/>
  <c r="AL38" i="35"/>
  <c r="AM64" i="35"/>
  <c r="AJ64" i="35"/>
  <c r="AZ64" i="35"/>
  <c r="AS67" i="35"/>
  <c r="Q51" i="40"/>
  <c r="AS11" i="35"/>
  <c r="AJ79" i="35"/>
  <c r="AZ79" i="35"/>
  <c r="L12" i="11"/>
  <c r="L27" i="11"/>
  <c r="L38" i="11"/>
  <c r="L52" i="11"/>
  <c r="L58" i="11"/>
  <c r="L85" i="11"/>
  <c r="L88" i="11"/>
  <c r="L94" i="11"/>
  <c r="L100" i="11"/>
  <c r="J41" i="44"/>
  <c r="L75" i="44"/>
  <c r="Q40" i="19"/>
  <c r="O43" i="19"/>
  <c r="Q72" i="19"/>
  <c r="Q91" i="19"/>
  <c r="O24" i="40"/>
  <c r="O57" i="40"/>
  <c r="AJ16" i="35"/>
  <c r="AZ16" i="35"/>
  <c r="AZ23" i="35"/>
  <c r="AS50" i="35"/>
  <c r="AJ76" i="35"/>
  <c r="AZ76" i="35"/>
  <c r="L21" i="11"/>
  <c r="L82" i="11"/>
  <c r="L19" i="44"/>
  <c r="J49" i="44"/>
  <c r="L61" i="44"/>
  <c r="L83" i="44"/>
  <c r="L91" i="44"/>
  <c r="J110" i="44"/>
  <c r="L116" i="44"/>
  <c r="Q58" i="19"/>
  <c r="Q66" i="19"/>
  <c r="Q102" i="19"/>
  <c r="O110" i="19"/>
  <c r="Q33" i="40"/>
  <c r="O62" i="40"/>
  <c r="AJ9" i="35"/>
  <c r="AZ9" i="35"/>
  <c r="AF23" i="35"/>
  <c r="AX31" i="35"/>
  <c r="AJ38" i="35"/>
  <c r="AZ38" i="35"/>
  <c r="AL68" i="35"/>
  <c r="L54" i="11"/>
  <c r="J38" i="11"/>
  <c r="L42" i="11"/>
  <c r="L14" i="11"/>
  <c r="L11" i="11"/>
  <c r="L28" i="11"/>
  <c r="J37" i="11"/>
  <c r="L44" i="11"/>
  <c r="L59" i="11"/>
  <c r="J67" i="44"/>
  <c r="J87" i="44"/>
  <c r="J100" i="44"/>
  <c r="L113" i="44"/>
  <c r="O16" i="19"/>
  <c r="O69" i="19"/>
  <c r="Q73" i="19"/>
  <c r="L60" i="11"/>
  <c r="L67" i="11"/>
  <c r="L70" i="11"/>
  <c r="L92" i="11"/>
  <c r="L106" i="11"/>
  <c r="L37" i="44"/>
  <c r="Q37" i="44" s="1"/>
  <c r="J42" i="44"/>
  <c r="L43" i="44"/>
  <c r="L53" i="44"/>
  <c r="L56" i="44"/>
  <c r="L72" i="44"/>
  <c r="J74" i="44"/>
  <c r="L104" i="44"/>
  <c r="J106" i="44"/>
  <c r="L107" i="44"/>
  <c r="J112" i="44"/>
  <c r="O71" i="19"/>
  <c r="L34" i="11"/>
  <c r="L37" i="11"/>
  <c r="L46" i="11"/>
  <c r="J49" i="11"/>
  <c r="L77" i="11"/>
  <c r="L80" i="11"/>
  <c r="L98" i="11"/>
  <c r="J27" i="44"/>
  <c r="J30" i="44"/>
  <c r="J33" i="44"/>
  <c r="L67" i="44"/>
  <c r="L69" i="44"/>
  <c r="J89" i="44"/>
  <c r="L100" i="44"/>
  <c r="J103" i="44"/>
  <c r="O8" i="19"/>
  <c r="O67" i="19"/>
  <c r="O104" i="19"/>
  <c r="O113" i="19"/>
  <c r="L72" i="11"/>
  <c r="J117" i="11"/>
  <c r="L27" i="44"/>
  <c r="J35" i="44"/>
  <c r="J47" i="44"/>
  <c r="J51" i="44"/>
  <c r="J54" i="44"/>
  <c r="L77" i="44"/>
  <c r="L89" i="44"/>
  <c r="J95" i="44"/>
  <c r="J105" i="44"/>
  <c r="J111" i="44"/>
  <c r="O15" i="19"/>
  <c r="Q49" i="19"/>
  <c r="Q53" i="19"/>
  <c r="Q57" i="19"/>
  <c r="Q88" i="19"/>
  <c r="O109" i="19"/>
  <c r="J100" i="11"/>
  <c r="J110" i="11"/>
  <c r="J113" i="11"/>
  <c r="L114" i="11"/>
  <c r="J19" i="44"/>
  <c r="L20" i="44"/>
  <c r="J25" i="44"/>
  <c r="L68" i="44"/>
  <c r="J70" i="44"/>
  <c r="L99" i="44"/>
  <c r="O36" i="19"/>
  <c r="O44" i="19"/>
  <c r="Q52" i="19"/>
  <c r="Q75" i="19"/>
  <c r="L51" i="11"/>
  <c r="L83" i="11"/>
  <c r="J95" i="11"/>
  <c r="L35" i="44"/>
  <c r="L44" i="44"/>
  <c r="L51" i="44"/>
  <c r="J63" i="44"/>
  <c r="L64" i="44"/>
  <c r="L73" i="44"/>
  <c r="Q73" i="44" s="1"/>
  <c r="J82" i="44"/>
  <c r="L105" i="44"/>
  <c r="L109" i="44"/>
  <c r="J113" i="44"/>
  <c r="J116" i="44"/>
  <c r="O9" i="19"/>
  <c r="O31" i="19"/>
  <c r="O47" i="19"/>
  <c r="O59" i="19"/>
  <c r="O77" i="19"/>
  <c r="O86" i="19"/>
  <c r="Q109" i="19"/>
  <c r="O116" i="19"/>
  <c r="O112" i="19"/>
  <c r="Q117" i="19"/>
  <c r="Q36" i="40"/>
  <c r="Q78" i="40"/>
  <c r="AF14" i="35"/>
  <c r="AW17" i="35"/>
  <c r="O12" i="40"/>
  <c r="Q25" i="40"/>
  <c r="O61" i="40"/>
  <c r="Q72" i="40"/>
  <c r="O18" i="40"/>
  <c r="AK13" i="35"/>
  <c r="AF15" i="35"/>
  <c r="AJ21" i="35"/>
  <c r="AW12" i="35"/>
  <c r="O79" i="19"/>
  <c r="Q90" i="19"/>
  <c r="O96" i="19"/>
  <c r="Q110" i="19"/>
  <c r="Q114" i="19"/>
  <c r="O124" i="19"/>
  <c r="O20" i="40"/>
  <c r="O40" i="40"/>
  <c r="Q42" i="40"/>
  <c r="Q45" i="40"/>
  <c r="O51" i="40"/>
  <c r="Q57" i="40"/>
  <c r="AJ14" i="35"/>
  <c r="AZ14" i="35"/>
  <c r="Q31" i="40"/>
  <c r="Q60" i="40"/>
  <c r="AL7" i="35"/>
  <c r="AY15" i="35"/>
  <c r="AW16" i="35"/>
  <c r="AJ18" i="35"/>
  <c r="AZ18" i="35"/>
  <c r="Q84" i="19"/>
  <c r="O88" i="19"/>
  <c r="Q89" i="19"/>
  <c r="O101" i="19"/>
  <c r="O105" i="19"/>
  <c r="O117" i="19"/>
  <c r="Q7" i="40"/>
  <c r="O9" i="40"/>
  <c r="Q14" i="40"/>
  <c r="Q23" i="40"/>
  <c r="Q40" i="40"/>
  <c r="AW9" i="35"/>
  <c r="AJ12" i="35"/>
  <c r="AZ12" i="35"/>
  <c r="AW13" i="35"/>
  <c r="AK21" i="35"/>
  <c r="AM24" i="35"/>
  <c r="AY19" i="35"/>
  <c r="AW32" i="35"/>
  <c r="AK36" i="35"/>
  <c r="AS36" i="35"/>
  <c r="AJ39" i="35"/>
  <c r="AW40" i="35"/>
  <c r="AJ42" i="35"/>
  <c r="AF43" i="35"/>
  <c r="AK44" i="35"/>
  <c r="AS44" i="35"/>
  <c r="AJ47" i="35"/>
  <c r="AZ47" i="35"/>
  <c r="AW48" i="35"/>
  <c r="AS54" i="35"/>
  <c r="AX61" i="35"/>
  <c r="AX64" i="35"/>
  <c r="AY68" i="35"/>
  <c r="AL69" i="35"/>
  <c r="AK76" i="35"/>
  <c r="AS76" i="35"/>
  <c r="AW24" i="35"/>
  <c r="AJ57" i="35"/>
  <c r="AX58" i="35"/>
  <c r="AL60" i="35"/>
  <c r="AJ67" i="35"/>
  <c r="AZ67" i="35"/>
  <c r="AM44" i="35"/>
  <c r="AJ45" i="35"/>
  <c r="AY48" i="35"/>
  <c r="AX55" i="35"/>
  <c r="AM60" i="35"/>
  <c r="AZ74" i="35"/>
  <c r="AF18" i="35"/>
  <c r="AZ22" i="35"/>
  <c r="AX33" i="35"/>
  <c r="AX41" i="35"/>
  <c r="AM47" i="35"/>
  <c r="AL57" i="35"/>
  <c r="AF66" i="35"/>
  <c r="AJ68" i="35"/>
  <c r="AZ68" i="35"/>
  <c r="AS74" i="35"/>
  <c r="AK77" i="35"/>
  <c r="AS77" i="35"/>
  <c r="AF79" i="35"/>
  <c r="AZ24" i="35"/>
  <c r="AX25" i="35"/>
  <c r="AW28" i="35"/>
  <c r="AL29" i="35"/>
  <c r="AW36" i="35"/>
  <c r="AL37" i="35"/>
  <c r="AW44" i="35"/>
  <c r="AL45" i="35"/>
  <c r="AY52" i="35"/>
  <c r="AM55" i="35"/>
  <c r="AJ55" i="35"/>
  <c r="AZ56" i="35"/>
  <c r="AJ62" i="35"/>
  <c r="AZ62" i="35"/>
  <c r="AX69" i="35"/>
  <c r="AS71" i="35"/>
  <c r="AW73" i="35"/>
  <c r="AJ78" i="35"/>
  <c r="AZ78" i="35"/>
  <c r="AL32" i="35"/>
  <c r="AX36" i="35"/>
  <c r="AL40" i="35"/>
  <c r="AX44" i="35"/>
  <c r="AL48" i="35"/>
  <c r="AJ50" i="35"/>
  <c r="AZ50" i="35"/>
  <c r="AJ52" i="35"/>
  <c r="AX56" i="35"/>
  <c r="AX66" i="35"/>
  <c r="AJ75" i="35"/>
  <c r="AZ75" i="35"/>
  <c r="AM23" i="35"/>
  <c r="AK33" i="35"/>
  <c r="AS33" i="35"/>
  <c r="AX35" i="35"/>
  <c r="AL35" i="35"/>
  <c r="AS38" i="35"/>
  <c r="AX39" i="35"/>
  <c r="AK41" i="35"/>
  <c r="AS41" i="35"/>
  <c r="AX43" i="35"/>
  <c r="AL43" i="35"/>
  <c r="AS46" i="35"/>
  <c r="AX47" i="35"/>
  <c r="AK49" i="35"/>
  <c r="AS49" i="35"/>
  <c r="AM59" i="35"/>
  <c r="AL62" i="35"/>
  <c r="AL65" i="35"/>
  <c r="AJ69" i="35"/>
  <c r="AZ69" i="35"/>
  <c r="AX70" i="35"/>
  <c r="AK72" i="35"/>
  <c r="AS72" i="35"/>
  <c r="AF74" i="35"/>
  <c r="L35" i="11"/>
  <c r="L36" i="11"/>
  <c r="O11" i="19"/>
  <c r="L84" i="44"/>
  <c r="L85" i="44"/>
  <c r="J73" i="44"/>
  <c r="Q81" i="19"/>
  <c r="O21" i="40"/>
  <c r="O10" i="19"/>
  <c r="J99" i="44"/>
  <c r="J98" i="44"/>
  <c r="L114" i="44"/>
  <c r="O14" i="19"/>
  <c r="O13" i="19"/>
  <c r="O63" i="19"/>
  <c r="J59" i="44"/>
  <c r="O12" i="19"/>
  <c r="O24" i="19"/>
  <c r="O23" i="19"/>
  <c r="J14" i="11"/>
  <c r="L16" i="11"/>
  <c r="L32" i="11"/>
  <c r="L33" i="11"/>
  <c r="L53" i="11"/>
  <c r="L86" i="11"/>
  <c r="J93" i="11"/>
  <c r="L107" i="11"/>
  <c r="L110" i="11"/>
  <c r="L115" i="11"/>
  <c r="L24" i="44"/>
  <c r="J38" i="44"/>
  <c r="L88" i="44"/>
  <c r="L108" i="44"/>
  <c r="L111" i="44"/>
  <c r="L115" i="44"/>
  <c r="O38" i="19"/>
  <c r="O37" i="19"/>
  <c r="O66" i="19"/>
  <c r="O10" i="40"/>
  <c r="L15" i="11"/>
  <c r="J27" i="11"/>
  <c r="J29" i="11"/>
  <c r="L31" i="11"/>
  <c r="L45" i="11"/>
  <c r="J51" i="11"/>
  <c r="L61" i="11"/>
  <c r="L69" i="11"/>
  <c r="J84" i="11"/>
  <c r="J101" i="11"/>
  <c r="L102" i="11"/>
  <c r="J109" i="11"/>
  <c r="J71" i="44"/>
  <c r="O7" i="19"/>
  <c r="Q24" i="40"/>
  <c r="J11" i="11"/>
  <c r="L40" i="11"/>
  <c r="J83" i="11"/>
  <c r="L93" i="11"/>
  <c r="L7" i="44"/>
  <c r="J10" i="44"/>
  <c r="L13" i="44"/>
  <c r="Q13" i="44" s="1"/>
  <c r="J46" i="44"/>
  <c r="L57" i="44"/>
  <c r="Q57" i="44" s="1"/>
  <c r="J62" i="44"/>
  <c r="L81" i="44"/>
  <c r="L97" i="44"/>
  <c r="O40" i="19"/>
  <c r="L24" i="11"/>
  <c r="L29" i="11"/>
  <c r="L41" i="11"/>
  <c r="L49" i="11"/>
  <c r="L56" i="11"/>
  <c r="L57" i="11"/>
  <c r="L64" i="11"/>
  <c r="L65" i="11"/>
  <c r="J91" i="11"/>
  <c r="J99" i="11"/>
  <c r="L101" i="11"/>
  <c r="J108" i="11"/>
  <c r="L109" i="11"/>
  <c r="J116" i="11"/>
  <c r="J15" i="44"/>
  <c r="J22" i="44"/>
  <c r="J26" i="44"/>
  <c r="L28" i="44"/>
  <c r="J31" i="44"/>
  <c r="L32" i="44"/>
  <c r="L41" i="44"/>
  <c r="J50" i="44"/>
  <c r="L52" i="44"/>
  <c r="J86" i="44"/>
  <c r="J90" i="44"/>
  <c r="L92" i="44"/>
  <c r="O29" i="19"/>
  <c r="O30" i="19"/>
  <c r="Q51" i="19"/>
  <c r="Q59" i="19"/>
  <c r="O17" i="40"/>
  <c r="O27" i="40"/>
  <c r="O26" i="40"/>
  <c r="L48" i="11"/>
  <c r="L73" i="11"/>
  <c r="L76" i="11"/>
  <c r="L81" i="11"/>
  <c r="L84" i="11"/>
  <c r="J107" i="11"/>
  <c r="J115" i="11"/>
  <c r="J55" i="44"/>
  <c r="J79" i="44"/>
  <c r="O20" i="19"/>
  <c r="O22" i="19"/>
  <c r="O64" i="19"/>
  <c r="Q92" i="19"/>
  <c r="Q93" i="19"/>
  <c r="L9" i="11"/>
  <c r="L22" i="11"/>
  <c r="J70" i="11"/>
  <c r="L89" i="11"/>
  <c r="L96" i="11"/>
  <c r="L97" i="11"/>
  <c r="J103" i="11"/>
  <c r="J111" i="11"/>
  <c r="L40" i="44"/>
  <c r="L65" i="44"/>
  <c r="Q65" i="44" s="1"/>
  <c r="L101" i="44"/>
  <c r="J107" i="44"/>
  <c r="L110" i="44"/>
  <c r="O21" i="19"/>
  <c r="O28" i="19"/>
  <c r="L7" i="11"/>
  <c r="J56" i="11"/>
  <c r="L104" i="11"/>
  <c r="L105" i="11"/>
  <c r="L112" i="11"/>
  <c r="L113" i="11"/>
  <c r="L9" i="44"/>
  <c r="J14" i="44"/>
  <c r="J34" i="44"/>
  <c r="L36" i="44"/>
  <c r="J75" i="44"/>
  <c r="J115" i="44"/>
  <c r="L117" i="44"/>
  <c r="Q7" i="19"/>
  <c r="O32" i="19"/>
  <c r="O39" i="19"/>
  <c r="O18" i="19"/>
  <c r="O26" i="19"/>
  <c r="O34" i="19"/>
  <c r="O41" i="19"/>
  <c r="O45" i="19"/>
  <c r="Q54" i="19"/>
  <c r="O62" i="19"/>
  <c r="O70" i="19"/>
  <c r="O78" i="19"/>
  <c r="O100" i="19"/>
  <c r="Q15" i="40"/>
  <c r="O42" i="40"/>
  <c r="O45" i="40"/>
  <c r="Q41" i="19"/>
  <c r="Q45" i="19"/>
  <c r="Q65" i="19"/>
  <c r="O68" i="19"/>
  <c r="Q119" i="19"/>
  <c r="Q18" i="40"/>
  <c r="Q86" i="40"/>
  <c r="Q85" i="40"/>
  <c r="O42" i="19"/>
  <c r="O46" i="19"/>
  <c r="O108" i="19"/>
  <c r="O13" i="40"/>
  <c r="S26" i="40"/>
  <c r="O29" i="40"/>
  <c r="O60" i="19"/>
  <c r="O95" i="19"/>
  <c r="O120" i="19"/>
  <c r="O121" i="19"/>
  <c r="O8" i="40"/>
  <c r="Q9" i="40"/>
  <c r="Q20" i="40"/>
  <c r="O66" i="40"/>
  <c r="Q61" i="19"/>
  <c r="Q85" i="19"/>
  <c r="O89" i="19"/>
  <c r="Q108" i="19"/>
  <c r="Q112" i="19"/>
  <c r="O19" i="40"/>
  <c r="O111" i="19"/>
  <c r="Q120" i="19"/>
  <c r="Q121" i="19"/>
  <c r="Q8" i="40"/>
  <c r="O72" i="40"/>
  <c r="O71" i="40"/>
  <c r="Q67" i="19"/>
  <c r="Q69" i="19"/>
  <c r="O72" i="19"/>
  <c r="O84" i="19"/>
  <c r="O85" i="19"/>
  <c r="O93" i="19"/>
  <c r="O97" i="19"/>
  <c r="O99" i="19"/>
  <c r="Q106" i="19"/>
  <c r="Q107" i="19"/>
  <c r="Q116" i="19"/>
  <c r="Q19" i="40"/>
  <c r="O43" i="40"/>
  <c r="AK9" i="35"/>
  <c r="AK8" i="35"/>
  <c r="AS8" i="35"/>
  <c r="AS9" i="35"/>
  <c r="O22" i="40"/>
  <c r="O23" i="40"/>
  <c r="Q30" i="40"/>
  <c r="O34" i="40"/>
  <c r="O38" i="40"/>
  <c r="O39" i="40"/>
  <c r="Q44" i="40"/>
  <c r="Q61" i="40"/>
  <c r="Q64" i="40"/>
  <c r="O75" i="40"/>
  <c r="J26" i="19"/>
  <c r="AK12" i="35"/>
  <c r="AS12" i="35"/>
  <c r="AK20" i="35"/>
  <c r="Q34" i="40"/>
  <c r="Q73" i="40"/>
  <c r="AS18" i="35"/>
  <c r="Q21" i="40"/>
  <c r="O25" i="40"/>
  <c r="Q32" i="40"/>
  <c r="O36" i="40"/>
  <c r="Q37" i="40"/>
  <c r="O63" i="40"/>
  <c r="Q80" i="40"/>
  <c r="Q81" i="40"/>
  <c r="AK16" i="35"/>
  <c r="AS16" i="35"/>
  <c r="Q48" i="40"/>
  <c r="Q52" i="40"/>
  <c r="Q53" i="40"/>
  <c r="Q56" i="40"/>
  <c r="AM7" i="35"/>
  <c r="AM8" i="35"/>
  <c r="AM11" i="35"/>
  <c r="AY12" i="35"/>
  <c r="AZ13" i="35"/>
  <c r="AM15" i="35"/>
  <c r="AZ15" i="35"/>
  <c r="AY16" i="35"/>
  <c r="AZ17" i="35"/>
  <c r="AM19" i="35"/>
  <c r="AW21" i="35"/>
  <c r="AF22" i="35"/>
  <c r="AF11" i="35"/>
  <c r="AX23" i="35"/>
  <c r="S19" i="40"/>
  <c r="S43" i="40"/>
  <c r="AJ10" i="35"/>
  <c r="AZ10" i="35"/>
  <c r="AJ11" i="35"/>
  <c r="AJ13" i="35"/>
  <c r="AJ15" i="35"/>
  <c r="AJ17" i="35"/>
  <c r="AJ19" i="35"/>
  <c r="AS20" i="35"/>
  <c r="AY20" i="35"/>
  <c r="S47" i="40"/>
  <c r="AX7" i="35"/>
  <c r="AX8" i="35"/>
  <c r="AJ23" i="35"/>
  <c r="AS7" i="35"/>
  <c r="AY7" i="35"/>
  <c r="AY8" i="35"/>
  <c r="AY11" i="35"/>
  <c r="AS21" i="35"/>
  <c r="AS22" i="35"/>
  <c r="AS23" i="35"/>
  <c r="AX29" i="35"/>
  <c r="AX37" i="35"/>
  <c r="AX45" i="35"/>
  <c r="AJ8" i="35"/>
  <c r="AZ8" i="35"/>
  <c r="AX9" i="35"/>
  <c r="AJ20" i="35"/>
  <c r="AZ20" i="35"/>
  <c r="AL33" i="35"/>
  <c r="AS34" i="35"/>
  <c r="AL41" i="35"/>
  <c r="AS42" i="35"/>
  <c r="AJ43" i="35"/>
  <c r="AZ43" i="35"/>
  <c r="AY44" i="35"/>
  <c r="AF47" i="35"/>
  <c r="AF51" i="35"/>
  <c r="AL53" i="35"/>
  <c r="AK24" i="35"/>
  <c r="AS24" i="35"/>
  <c r="AX30" i="35"/>
  <c r="AS37" i="35"/>
  <c r="AX38" i="35"/>
  <c r="AJ44" i="35"/>
  <c r="AZ44" i="35"/>
  <c r="AS45" i="35"/>
  <c r="AX46" i="35"/>
  <c r="AX51" i="35"/>
  <c r="AK52" i="35"/>
  <c r="AS52" i="35"/>
  <c r="AX54" i="35"/>
  <c r="AY56" i="35"/>
  <c r="AY55" i="35"/>
  <c r="AJ56" i="35"/>
  <c r="AZ57" i="35"/>
  <c r="AK28" i="35"/>
  <c r="AS28" i="35"/>
  <c r="AL52" i="35"/>
  <c r="AL22" i="35"/>
  <c r="AL24" i="35"/>
  <c r="AX32" i="35"/>
  <c r="AW33" i="35"/>
  <c r="AX40" i="35"/>
  <c r="AW41" i="35"/>
  <c r="AF42" i="35"/>
  <c r="AM43" i="35"/>
  <c r="AJ46" i="35"/>
  <c r="AX48" i="35"/>
  <c r="AZ52" i="35"/>
  <c r="AM52" i="35"/>
  <c r="AZ53" i="35"/>
  <c r="AJ54" i="35"/>
  <c r="AZ55" i="35"/>
  <c r="AL56" i="35"/>
  <c r="AL58" i="35"/>
  <c r="AL34" i="35"/>
  <c r="AL42" i="35"/>
  <c r="AW49" i="35"/>
  <c r="AX53" i="35"/>
  <c r="AL55" i="35"/>
  <c r="AM56" i="35"/>
  <c r="AL27" i="35"/>
  <c r="AX34" i="35"/>
  <c r="AJ40" i="35"/>
  <c r="AX42" i="35"/>
  <c r="AJ48" i="35"/>
  <c r="AZ48" i="35"/>
  <c r="AL54" i="35"/>
  <c r="AY60" i="35"/>
  <c r="AY59" i="35"/>
  <c r="AS26" i="35"/>
  <c r="AL28" i="35"/>
  <c r="AL31" i="35"/>
  <c r="AK32" i="35"/>
  <c r="AS32" i="35"/>
  <c r="AL36" i="35"/>
  <c r="AL39" i="35"/>
  <c r="AK40" i="35"/>
  <c r="AS40" i="35"/>
  <c r="AJ41" i="35"/>
  <c r="AZ42" i="35"/>
  <c r="AL44" i="35"/>
  <c r="AL47" i="35"/>
  <c r="AK48" i="35"/>
  <c r="AS48" i="35"/>
  <c r="AL50" i="35"/>
  <c r="AM51" i="35"/>
  <c r="AX52" i="35"/>
  <c r="AF55" i="35"/>
  <c r="AF71" i="35"/>
  <c r="AM76" i="35"/>
  <c r="AS79" i="35"/>
  <c r="AL59" i="35"/>
  <c r="AJ61" i="35"/>
  <c r="AZ61" i="35"/>
  <c r="AM63" i="35"/>
  <c r="AL67" i="35"/>
  <c r="AW68" i="35"/>
  <c r="AX71" i="35"/>
  <c r="AL72" i="35"/>
  <c r="AW76" i="35"/>
  <c r="AF78" i="35"/>
  <c r="AJ58" i="35"/>
  <c r="AZ58" i="35"/>
  <c r="AX60" i="35"/>
  <c r="AF62" i="35"/>
  <c r="AY64" i="35"/>
  <c r="AJ66" i="35"/>
  <c r="AZ66" i="35"/>
  <c r="AJ70" i="35"/>
  <c r="AZ70" i="35"/>
  <c r="AX57" i="35"/>
  <c r="AF59" i="35"/>
  <c r="AL61" i="35"/>
  <c r="AJ63" i="35"/>
  <c r="AZ63" i="35"/>
  <c r="AF67" i="35"/>
  <c r="AJ71" i="35"/>
  <c r="AZ71" i="35"/>
  <c r="AY75" i="35"/>
  <c r="AJ60" i="35"/>
  <c r="AZ60" i="35"/>
  <c r="AX62" i="35"/>
  <c r="AY67" i="35"/>
  <c r="AW72" i="35"/>
  <c r="AX59" i="35"/>
  <c r="AL63" i="35"/>
  <c r="AJ65" i="35"/>
  <c r="AZ65" i="35"/>
  <c r="AM71" i="35"/>
  <c r="AJ73" i="35"/>
  <c r="AZ73" i="35"/>
  <c r="AS75" i="35"/>
  <c r="AJ77" i="35"/>
  <c r="AZ77" i="35"/>
  <c r="AW77" i="35"/>
  <c r="AY79" i="35"/>
  <c r="AK73" i="35"/>
  <c r="AS73" i="35"/>
  <c r="L55" i="11"/>
  <c r="L17" i="11"/>
  <c r="L18" i="11"/>
  <c r="J53" i="11"/>
  <c r="L63" i="11"/>
  <c r="L79" i="11"/>
  <c r="L95" i="11"/>
  <c r="L111" i="11"/>
  <c r="L62" i="44"/>
  <c r="L63" i="44"/>
  <c r="O52" i="19"/>
  <c r="L10" i="11"/>
  <c r="J60" i="44"/>
  <c r="J61" i="44"/>
  <c r="L39" i="11"/>
  <c r="L71" i="11"/>
  <c r="L87" i="11"/>
  <c r="L103" i="11"/>
  <c r="L25" i="11"/>
  <c r="L26" i="11"/>
  <c r="J69" i="11"/>
  <c r="J85" i="11"/>
  <c r="L8" i="11"/>
  <c r="L23" i="11"/>
  <c r="L47" i="11"/>
  <c r="L17" i="44"/>
  <c r="J68" i="44"/>
  <c r="J69" i="44"/>
  <c r="L70" i="44"/>
  <c r="L71" i="44"/>
  <c r="J12" i="44"/>
  <c r="J13" i="44"/>
  <c r="L14" i="44"/>
  <c r="L15" i="44"/>
  <c r="J52" i="44"/>
  <c r="J53" i="44"/>
  <c r="L54" i="44"/>
  <c r="L55" i="44"/>
  <c r="J44" i="44"/>
  <c r="J45" i="44"/>
  <c r="L46" i="44"/>
  <c r="L47" i="44"/>
  <c r="Q9" i="19"/>
  <c r="Q17" i="19"/>
  <c r="Q25" i="19"/>
  <c r="J36" i="44"/>
  <c r="J37" i="44"/>
  <c r="L38" i="44"/>
  <c r="L39" i="44"/>
  <c r="J28" i="44"/>
  <c r="J29" i="44"/>
  <c r="L30" i="44"/>
  <c r="L31" i="44"/>
  <c r="J92" i="44"/>
  <c r="J93" i="44"/>
  <c r="L94" i="44"/>
  <c r="L95" i="44"/>
  <c r="J7" i="44"/>
  <c r="J20" i="44"/>
  <c r="J21" i="44"/>
  <c r="L22" i="44"/>
  <c r="L23" i="44"/>
  <c r="J84" i="44"/>
  <c r="J85" i="44"/>
  <c r="L86" i="44"/>
  <c r="L87" i="44"/>
  <c r="J76" i="44"/>
  <c r="J77" i="44"/>
  <c r="L78" i="44"/>
  <c r="L79" i="44"/>
  <c r="Q13" i="19"/>
  <c r="Q21" i="19"/>
  <c r="L103" i="44"/>
  <c r="J109" i="44"/>
  <c r="O48" i="19"/>
  <c r="O56" i="19"/>
  <c r="Q13" i="40"/>
  <c r="Q12" i="40"/>
  <c r="L10" i="44"/>
  <c r="J16" i="44"/>
  <c r="L18" i="44"/>
  <c r="J24" i="44"/>
  <c r="L26" i="44"/>
  <c r="J32" i="44"/>
  <c r="L34" i="44"/>
  <c r="J40" i="44"/>
  <c r="L42" i="44"/>
  <c r="J48" i="44"/>
  <c r="L50" i="44"/>
  <c r="J56" i="44"/>
  <c r="L58" i="44"/>
  <c r="J64" i="44"/>
  <c r="L66" i="44"/>
  <c r="J72" i="44"/>
  <c r="L74" i="44"/>
  <c r="J80" i="44"/>
  <c r="L82" i="44"/>
  <c r="J88" i="44"/>
  <c r="L90" i="44"/>
  <c r="J96" i="44"/>
  <c r="J101" i="44"/>
  <c r="O49" i="19"/>
  <c r="Q76" i="19"/>
  <c r="Q78" i="19"/>
  <c r="Q77" i="19"/>
  <c r="O114" i="19"/>
  <c r="Q10" i="19"/>
  <c r="Q14" i="19"/>
  <c r="Q18" i="19"/>
  <c r="Q22" i="19"/>
  <c r="Q26" i="19"/>
  <c r="O54" i="19"/>
  <c r="O53" i="19"/>
  <c r="O58" i="19"/>
  <c r="O57" i="19"/>
  <c r="O80" i="19"/>
  <c r="Q104" i="19"/>
  <c r="Q111" i="19"/>
  <c r="J102" i="44"/>
  <c r="Q11" i="19"/>
  <c r="Q15" i="19"/>
  <c r="Q19" i="19"/>
  <c r="Q23" i="19"/>
  <c r="Q27" i="19"/>
  <c r="O50" i="19"/>
  <c r="O51" i="19"/>
  <c r="O82" i="19"/>
  <c r="O81" i="19"/>
  <c r="J117" i="44"/>
  <c r="Q28" i="19"/>
  <c r="O52" i="40"/>
  <c r="O55" i="40"/>
  <c r="Q8" i="19"/>
  <c r="Q12" i="19"/>
  <c r="Q16" i="19"/>
  <c r="Q20" i="19"/>
  <c r="Q24" i="19"/>
  <c r="O55" i="19"/>
  <c r="Q124" i="19"/>
  <c r="Q123" i="19"/>
  <c r="O46" i="40"/>
  <c r="Q60" i="19"/>
  <c r="Q62" i="19"/>
  <c r="Q63" i="19"/>
  <c r="Q64" i="19"/>
  <c r="Q68" i="19"/>
  <c r="Q70" i="19"/>
  <c r="Q71" i="19"/>
  <c r="O74" i="19"/>
  <c r="O75" i="19"/>
  <c r="Q86" i="19"/>
  <c r="Q87" i="19"/>
  <c r="O90" i="19"/>
  <c r="O92" i="19"/>
  <c r="Q95" i="19"/>
  <c r="Q96" i="19"/>
  <c r="Q97" i="19"/>
  <c r="Q98" i="19"/>
  <c r="Q99" i="19"/>
  <c r="O102" i="19"/>
  <c r="O103" i="19"/>
  <c r="Q105" i="19"/>
  <c r="O30" i="40"/>
  <c r="Q62" i="40"/>
  <c r="O107" i="19"/>
  <c r="Q118" i="19"/>
  <c r="O14" i="40"/>
  <c r="O32" i="40"/>
  <c r="O31" i="40"/>
  <c r="Q49" i="40"/>
  <c r="Q50" i="40"/>
  <c r="Q29" i="19"/>
  <c r="Q30" i="19"/>
  <c r="Q31" i="19"/>
  <c r="Q32" i="19"/>
  <c r="Q33" i="19"/>
  <c r="Q34" i="19"/>
  <c r="Q35" i="19"/>
  <c r="Q36" i="19"/>
  <c r="Q37" i="19"/>
  <c r="Q38" i="19"/>
  <c r="Q39" i="19"/>
  <c r="O16" i="40"/>
  <c r="O15" i="40"/>
  <c r="Q26" i="40"/>
  <c r="Q54" i="40"/>
  <c r="Q55" i="19"/>
  <c r="O61" i="19"/>
  <c r="O65" i="19"/>
  <c r="O115" i="19"/>
  <c r="Q82" i="19"/>
  <c r="O106" i="19"/>
  <c r="O119" i="19"/>
  <c r="Q27" i="40"/>
  <c r="Q115" i="19"/>
  <c r="O7" i="40"/>
  <c r="O59" i="40"/>
  <c r="O58" i="40"/>
  <c r="O11" i="40"/>
  <c r="S22" i="40"/>
  <c r="Q55" i="40"/>
  <c r="O60" i="40"/>
  <c r="O48" i="40"/>
  <c r="Q71" i="40"/>
  <c r="Q79" i="40"/>
  <c r="Q46" i="40"/>
  <c r="O56" i="40"/>
  <c r="Q58" i="40"/>
  <c r="O65" i="40"/>
  <c r="O73" i="40"/>
  <c r="O81" i="40"/>
  <c r="Q28" i="40"/>
  <c r="Q29" i="40"/>
  <c r="O53" i="40"/>
  <c r="Q59" i="40"/>
  <c r="O67" i="40"/>
  <c r="O69" i="40"/>
  <c r="O68" i="40"/>
  <c r="O77" i="40"/>
  <c r="O76" i="40"/>
  <c r="O85" i="40"/>
  <c r="O84" i="40"/>
  <c r="O44" i="40"/>
  <c r="O54" i="40"/>
  <c r="Q65" i="40"/>
  <c r="O41" i="40"/>
  <c r="O47" i="40"/>
  <c r="S50" i="40"/>
  <c r="O49" i="40"/>
  <c r="Q67" i="40"/>
  <c r="Q66" i="40"/>
  <c r="Q75" i="40"/>
  <c r="Q74" i="40"/>
  <c r="Q83" i="40"/>
  <c r="Q82" i="40"/>
  <c r="Q47" i="40"/>
  <c r="Q63" i="40"/>
  <c r="S58" i="40"/>
  <c r="Q68" i="40"/>
  <c r="O70" i="40"/>
  <c r="S76" i="40"/>
  <c r="Q76" i="40"/>
  <c r="O78" i="40"/>
  <c r="S84" i="40"/>
  <c r="Q84" i="40"/>
  <c r="O86" i="40"/>
  <c r="AL8" i="35"/>
  <c r="AL12" i="35"/>
  <c r="AL11" i="35"/>
  <c r="AX13" i="35"/>
  <c r="AX12" i="35"/>
  <c r="AL14" i="35"/>
  <c r="AL13" i="35"/>
  <c r="AX15" i="35"/>
  <c r="AX14" i="35"/>
  <c r="AL16" i="35"/>
  <c r="AL15" i="35"/>
  <c r="AX17" i="35"/>
  <c r="AX16" i="35"/>
  <c r="AL18" i="35"/>
  <c r="AL17" i="35"/>
  <c r="AX19" i="35"/>
  <c r="AX18" i="35"/>
  <c r="AL20" i="35"/>
  <c r="AL19" i="35"/>
  <c r="AX20" i="35"/>
  <c r="AX21" i="35"/>
  <c r="AL25" i="35"/>
  <c r="AL26" i="35"/>
  <c r="AX11" i="35"/>
  <c r="AX10" i="35"/>
  <c r="AF7" i="35"/>
  <c r="AJ32" i="35"/>
  <c r="AJ31" i="35"/>
  <c r="AZ32" i="35"/>
  <c r="AZ31" i="35"/>
  <c r="AY32" i="35"/>
  <c r="AY40" i="35"/>
  <c r="J109" i="19"/>
  <c r="AY24" i="35"/>
  <c r="AL10" i="35"/>
  <c r="AY23" i="35"/>
  <c r="AX24" i="35"/>
  <c r="AM28" i="35"/>
  <c r="AM27" i="35"/>
  <c r="AF35" i="35"/>
  <c r="AF34" i="35"/>
  <c r="AM36" i="35"/>
  <c r="AM35" i="35"/>
  <c r="AY47" i="35"/>
  <c r="AX22" i="35"/>
  <c r="AJ24" i="35"/>
  <c r="AS25" i="35"/>
  <c r="AF27" i="35"/>
  <c r="AF26" i="35"/>
  <c r="AJ34" i="35"/>
  <c r="AJ33" i="35"/>
  <c r="AZ34" i="35"/>
  <c r="AZ33" i="35"/>
  <c r="AY35" i="35"/>
  <c r="AY43" i="35"/>
  <c r="AK64" i="35"/>
  <c r="AS64" i="35"/>
  <c r="AS63" i="35"/>
  <c r="AW25" i="35"/>
  <c r="AX26" i="35"/>
  <c r="AS27" i="35"/>
  <c r="AF31" i="35"/>
  <c r="AF30" i="35"/>
  <c r="AM32" i="35"/>
  <c r="AM31" i="35"/>
  <c r="AM40" i="35"/>
  <c r="AM39" i="35"/>
  <c r="AJ28" i="35"/>
  <c r="AJ27" i="35"/>
  <c r="AZ28" i="35"/>
  <c r="AZ27" i="35"/>
  <c r="AY28" i="35"/>
  <c r="AJ36" i="35"/>
  <c r="AJ35" i="35"/>
  <c r="AZ36" i="35"/>
  <c r="AZ35" i="35"/>
  <c r="AY36" i="35"/>
  <c r="AM48" i="35"/>
  <c r="AK25" i="35"/>
  <c r="AL23" i="35"/>
  <c r="AJ26" i="35"/>
  <c r="AJ25" i="35"/>
  <c r="AZ26" i="35"/>
  <c r="AZ25" i="35"/>
  <c r="AJ30" i="35"/>
  <c r="AJ29" i="35"/>
  <c r="AZ30" i="35"/>
  <c r="AZ29" i="35"/>
  <c r="AY31" i="35"/>
  <c r="AY39" i="35"/>
  <c r="AJ37" i="35"/>
  <c r="AZ37" i="35"/>
  <c r="AF38" i="35"/>
  <c r="AZ39" i="35"/>
  <c r="AZ41" i="35"/>
  <c r="AZ45" i="35"/>
  <c r="AL49" i="35"/>
  <c r="AL51" i="35"/>
  <c r="AK53" i="35"/>
  <c r="AS53" i="35"/>
  <c r="AW69" i="35"/>
  <c r="AX50" i="35"/>
  <c r="AW57" i="35"/>
  <c r="AW56" i="35"/>
  <c r="AW65" i="35"/>
  <c r="AW64" i="35"/>
  <c r="AK68" i="35"/>
  <c r="AS68" i="35"/>
  <c r="AZ49" i="35"/>
  <c r="AK57" i="35"/>
  <c r="AS58" i="35"/>
  <c r="AS57" i="35"/>
  <c r="AK65" i="35"/>
  <c r="AS66" i="35"/>
  <c r="AS65" i="35"/>
  <c r="AX49" i="35"/>
  <c r="AK60" i="35"/>
  <c r="AS60" i="35"/>
  <c r="AS59" i="35"/>
  <c r="AF70" i="35"/>
  <c r="AK56" i="35"/>
  <c r="AS56" i="35"/>
  <c r="AS55" i="35"/>
  <c r="AW61" i="35"/>
  <c r="AW60" i="35"/>
  <c r="AL79" i="35"/>
  <c r="AL78" i="35"/>
  <c r="AJ49" i="35"/>
  <c r="AS51" i="35"/>
  <c r="AW52" i="35"/>
  <c r="AK61" i="35"/>
  <c r="AS62" i="35"/>
  <c r="AS61" i="35"/>
  <c r="AX63" i="35"/>
  <c r="AL64" i="35"/>
  <c r="AX65" i="35"/>
  <c r="AL66" i="35"/>
  <c r="AX67" i="35"/>
  <c r="AM68" i="35"/>
  <c r="AY71" i="35"/>
  <c r="AY72" i="35"/>
  <c r="AM72" i="35"/>
  <c r="AL77" i="35"/>
  <c r="AL76" i="35"/>
  <c r="AJ53" i="35"/>
  <c r="AF54" i="35"/>
  <c r="AZ59" i="35"/>
  <c r="AX76" i="35"/>
  <c r="AX75" i="35"/>
  <c r="AX78" i="35"/>
  <c r="AX77" i="35"/>
  <c r="AK69" i="35"/>
  <c r="AS69" i="35"/>
  <c r="AX79" i="35"/>
  <c r="AL70" i="35"/>
  <c r="AX72" i="35"/>
  <c r="AX74" i="35"/>
  <c r="AX73" i="35"/>
  <c r="AL73" i="35"/>
  <c r="AL75" i="35"/>
  <c r="AL74" i="35"/>
  <c r="AM75" i="35"/>
  <c r="AY76" i="35"/>
  <c r="AM79" i="35"/>
  <c r="S117" i="40"/>
  <c r="J34" i="40"/>
  <c r="J73" i="40"/>
  <c r="J18" i="40"/>
  <c r="S78" i="40"/>
  <c r="S46" i="40"/>
  <c r="S51" i="40"/>
  <c r="J73" i="19"/>
  <c r="J83" i="40"/>
  <c r="S7" i="40"/>
  <c r="J69" i="40"/>
  <c r="J39" i="40"/>
  <c r="J38" i="19"/>
  <c r="J95" i="19"/>
  <c r="J24" i="19"/>
  <c r="J75" i="19"/>
  <c r="J6" i="19"/>
  <c r="J26" i="40"/>
  <c r="J48" i="40"/>
  <c r="J63" i="19"/>
  <c r="J13" i="19"/>
  <c r="J28" i="19"/>
  <c r="J100" i="19"/>
  <c r="S102" i="40"/>
  <c r="S31" i="40"/>
  <c r="S15" i="40"/>
  <c r="J45" i="19"/>
  <c r="U38" i="42"/>
  <c r="S111" i="40"/>
  <c r="J113" i="19"/>
  <c r="S116" i="40"/>
  <c r="AG27" i="42"/>
  <c r="U27" i="42"/>
  <c r="O73" i="44"/>
  <c r="U32" i="42"/>
  <c r="AG32" i="42"/>
  <c r="U23" i="42"/>
  <c r="AG23" i="42"/>
  <c r="AG47" i="42"/>
  <c r="AG35" i="42"/>
  <c r="U35" i="42"/>
  <c r="U43" i="42"/>
  <c r="AG43" i="42"/>
  <c r="U15" i="42"/>
  <c r="AG15" i="42"/>
  <c r="AG19" i="42"/>
  <c r="U19" i="42"/>
  <c r="U11" i="42"/>
  <c r="U44" i="42"/>
  <c r="Q49" i="44"/>
  <c r="J47" i="40"/>
  <c r="U46" i="42"/>
  <c r="U42" i="42"/>
  <c r="AH43" i="42"/>
  <c r="O112" i="11"/>
  <c r="AW80" i="35"/>
  <c r="AL80" i="35"/>
  <c r="AM80" i="35"/>
  <c r="AK80" i="35"/>
  <c r="AJ80" i="35"/>
  <c r="AF80" i="35"/>
  <c r="B8" i="55" l="1"/>
  <c r="P7" i="55"/>
  <c r="O7" i="55"/>
  <c r="V7" i="55"/>
  <c r="N7" i="55"/>
  <c r="M7" i="55"/>
  <c r="Q7" i="55"/>
  <c r="J118" i="11"/>
  <c r="B120" i="11"/>
  <c r="S69" i="40"/>
  <c r="S28" i="40"/>
  <c r="P7" i="57"/>
  <c r="V7" i="57"/>
  <c r="M7" i="57"/>
  <c r="Q7" i="57"/>
  <c r="O7" i="57"/>
  <c r="N7" i="57"/>
  <c r="B8" i="56"/>
  <c r="O7" i="56"/>
  <c r="M7" i="56"/>
  <c r="Q7" i="56"/>
  <c r="V7" i="56"/>
  <c r="P7" i="56"/>
  <c r="N7" i="56"/>
  <c r="S68" i="40"/>
  <c r="S8" i="40"/>
  <c r="O57" i="44"/>
  <c r="S27" i="40"/>
  <c r="O25" i="44"/>
  <c r="O112" i="44"/>
  <c r="O110" i="44"/>
  <c r="O45" i="11"/>
  <c r="AG40" i="42"/>
  <c r="J90" i="19"/>
  <c r="Q53" i="44"/>
  <c r="Q29" i="11"/>
  <c r="S93" i="40"/>
  <c r="S66" i="40"/>
  <c r="U40" i="42"/>
  <c r="S96" i="40"/>
  <c r="Q61" i="11"/>
  <c r="O13" i="44"/>
  <c r="O69" i="11"/>
  <c r="AG46" i="42"/>
  <c r="S54" i="40"/>
  <c r="S80" i="40"/>
  <c r="S87" i="40"/>
  <c r="S42" i="40"/>
  <c r="S65" i="40"/>
  <c r="S101" i="40"/>
  <c r="I11" i="41"/>
  <c r="O37" i="44"/>
  <c r="AG11" i="42"/>
  <c r="U30" i="42"/>
  <c r="J58" i="19"/>
  <c r="O53" i="44"/>
  <c r="S41" i="40"/>
  <c r="V40" i="42"/>
  <c r="S114" i="40"/>
  <c r="S71" i="40"/>
  <c r="J71" i="40"/>
  <c r="J36" i="40"/>
  <c r="I11" i="42"/>
  <c r="S70" i="40"/>
  <c r="O110" i="11"/>
  <c r="O81" i="11"/>
  <c r="AH11" i="42"/>
  <c r="O81" i="44"/>
  <c r="O113" i="11"/>
  <c r="I46" i="41"/>
  <c r="J33" i="19"/>
  <c r="S35" i="40"/>
  <c r="O116" i="11"/>
  <c r="Q25" i="11"/>
  <c r="O34" i="44"/>
  <c r="O50" i="44"/>
  <c r="J88" i="19"/>
  <c r="S45" i="40"/>
  <c r="AG7" i="42"/>
  <c r="O10" i="44"/>
  <c r="Q22" i="44"/>
  <c r="O66" i="44"/>
  <c r="I39" i="41"/>
  <c r="O42" i="44"/>
  <c r="S92" i="40"/>
  <c r="AG28" i="42"/>
  <c r="AG39" i="42"/>
  <c r="Q50" i="44"/>
  <c r="O58" i="44"/>
  <c r="Q18" i="11"/>
  <c r="Q74" i="11"/>
  <c r="Q34" i="44"/>
  <c r="U39" i="42"/>
  <c r="S118" i="40"/>
  <c r="AG36" i="42"/>
  <c r="I38" i="42"/>
  <c r="O105" i="11"/>
  <c r="U28" i="42"/>
  <c r="O113" i="44"/>
  <c r="Q26" i="44"/>
  <c r="U7" i="42"/>
  <c r="AH15" i="42"/>
  <c r="O85" i="11"/>
  <c r="O85" i="44"/>
  <c r="AH23" i="42"/>
  <c r="O93" i="44"/>
  <c r="O93" i="11"/>
  <c r="V11" i="42"/>
  <c r="V35" i="42"/>
  <c r="V43" i="42"/>
  <c r="AH42" i="42"/>
  <c r="I35" i="41"/>
  <c r="J38" i="40"/>
  <c r="T39" i="40" s="1"/>
  <c r="J62" i="40"/>
  <c r="O21" i="44"/>
  <c r="O61" i="44"/>
  <c r="J36" i="19"/>
  <c r="V15" i="42"/>
  <c r="V23" i="42"/>
  <c r="O108" i="11"/>
  <c r="S94" i="40"/>
  <c r="I23" i="41"/>
  <c r="I38" i="41"/>
  <c r="AH31" i="42"/>
  <c r="O101" i="11"/>
  <c r="J17" i="19"/>
  <c r="J24" i="41"/>
  <c r="AF34" i="43" s="1"/>
  <c r="I34" i="42"/>
  <c r="J101" i="19"/>
  <c r="O49" i="44"/>
  <c r="J35" i="40"/>
  <c r="T35" i="40" s="1"/>
  <c r="I36" i="41"/>
  <c r="J19" i="40"/>
  <c r="T19" i="40" s="1"/>
  <c r="S95" i="40"/>
  <c r="J36" i="41"/>
  <c r="AF46" i="43" s="1"/>
  <c r="I31" i="42"/>
  <c r="O101" i="44"/>
  <c r="U34" i="42"/>
  <c r="AG31" i="42"/>
  <c r="V31" i="42"/>
  <c r="I34" i="41"/>
  <c r="U24" i="42"/>
  <c r="U31" i="42"/>
  <c r="J56" i="19"/>
  <c r="S90" i="40"/>
  <c r="I31" i="41"/>
  <c r="O104" i="44"/>
  <c r="I24" i="42"/>
  <c r="I36" i="42"/>
  <c r="I44" i="42"/>
  <c r="U36" i="42"/>
  <c r="AG34" i="42"/>
  <c r="I24" i="41"/>
  <c r="B9" i="56"/>
  <c r="B9" i="55"/>
  <c r="Q17" i="11"/>
  <c r="AG48" i="42"/>
  <c r="T48" i="40"/>
  <c r="S67" i="40"/>
  <c r="J60" i="40"/>
  <c r="B8" i="57"/>
  <c r="B121" i="11"/>
  <c r="U48" i="42"/>
  <c r="I48" i="41"/>
  <c r="Q37" i="11"/>
  <c r="S113" i="40"/>
  <c r="J67" i="40"/>
  <c r="S29" i="40"/>
  <c r="B50" i="41"/>
  <c r="B119" i="44"/>
  <c r="B119" i="15"/>
  <c r="J75" i="40"/>
  <c r="J49" i="19"/>
  <c r="K118" i="11"/>
  <c r="L118" i="11"/>
  <c r="Q18" i="44"/>
  <c r="J84" i="19"/>
  <c r="J76" i="19"/>
  <c r="T76" i="19" s="1"/>
  <c r="O29" i="44"/>
  <c r="B50" i="42"/>
  <c r="L119" i="11"/>
  <c r="I19" i="41"/>
  <c r="O65" i="44"/>
  <c r="Q55" i="44"/>
  <c r="O71" i="44"/>
  <c r="S109" i="40"/>
  <c r="S61" i="40"/>
  <c r="S59" i="40"/>
  <c r="O105" i="44"/>
  <c r="AH38" i="42"/>
  <c r="AH47" i="42"/>
  <c r="AH35" i="42"/>
  <c r="U47" i="42"/>
  <c r="Q66" i="11"/>
  <c r="S30" i="40"/>
  <c r="O108" i="44"/>
  <c r="V38" i="42"/>
  <c r="J62" i="19"/>
  <c r="T63" i="19" s="1"/>
  <c r="S60" i="40"/>
  <c r="S13" i="40"/>
  <c r="I12" i="41"/>
  <c r="I30" i="41"/>
  <c r="I27" i="42"/>
  <c r="I47" i="42"/>
  <c r="O117" i="44"/>
  <c r="J61" i="19"/>
  <c r="U12" i="42"/>
  <c r="V47" i="42"/>
  <c r="O117" i="11"/>
  <c r="I12" i="42"/>
  <c r="J99" i="19"/>
  <c r="T100" i="19" s="1"/>
  <c r="J63" i="40"/>
  <c r="AG12" i="42"/>
  <c r="S110" i="40"/>
  <c r="S77" i="40"/>
  <c r="S57" i="40"/>
  <c r="S44" i="40"/>
  <c r="I47" i="41"/>
  <c r="S79" i="40"/>
  <c r="S37" i="40"/>
  <c r="O26" i="44"/>
  <c r="S56" i="40"/>
  <c r="S24" i="40"/>
  <c r="S16" i="40"/>
  <c r="J111" i="19"/>
  <c r="J59" i="19"/>
  <c r="J41" i="19"/>
  <c r="O46" i="44"/>
  <c r="O22" i="11"/>
  <c r="S107" i="40"/>
  <c r="Q30" i="11"/>
  <c r="J20" i="19"/>
  <c r="J7" i="40"/>
  <c r="J54" i="19"/>
  <c r="J69" i="19"/>
  <c r="J52" i="19"/>
  <c r="J53" i="19"/>
  <c r="J42" i="40"/>
  <c r="J37" i="19"/>
  <c r="T38" i="19" s="1"/>
  <c r="J46" i="19"/>
  <c r="T46" i="19" s="1"/>
  <c r="J71" i="19"/>
  <c r="J106" i="19"/>
  <c r="J43" i="19"/>
  <c r="J77" i="19"/>
  <c r="J77" i="40"/>
  <c r="J56" i="40"/>
  <c r="S91" i="40"/>
  <c r="J54" i="40"/>
  <c r="J81" i="40"/>
  <c r="J46" i="40"/>
  <c r="T47" i="40" s="1"/>
  <c r="Q62" i="44"/>
  <c r="S55" i="40"/>
  <c r="J57" i="19"/>
  <c r="O89" i="11"/>
  <c r="J89" i="19"/>
  <c r="S64" i="40"/>
  <c r="O30" i="44"/>
  <c r="J66" i="19"/>
  <c r="J13" i="40"/>
  <c r="J44" i="40"/>
  <c r="J64" i="19"/>
  <c r="J7" i="19"/>
  <c r="T7" i="19" s="1"/>
  <c r="J34" i="19"/>
  <c r="J17" i="40"/>
  <c r="T18" i="40" s="1"/>
  <c r="J8" i="19"/>
  <c r="J37" i="40"/>
  <c r="J96" i="19"/>
  <c r="T96" i="19" s="1"/>
  <c r="J86" i="19"/>
  <c r="J79" i="40"/>
  <c r="Q70" i="11"/>
  <c r="O70" i="44"/>
  <c r="J30" i="40"/>
  <c r="J15" i="40"/>
  <c r="J70" i="40"/>
  <c r="T70" i="40" s="1"/>
  <c r="Q69" i="44"/>
  <c r="S14" i="40"/>
  <c r="J114" i="19"/>
  <c r="T114" i="19" s="1"/>
  <c r="J66" i="40"/>
  <c r="J9" i="19"/>
  <c r="J102" i="19"/>
  <c r="J50" i="40"/>
  <c r="J65" i="19"/>
  <c r="J12" i="19"/>
  <c r="J12" i="40"/>
  <c r="J29" i="19"/>
  <c r="J32" i="19"/>
  <c r="J68" i="19"/>
  <c r="J98" i="19"/>
  <c r="J107" i="19"/>
  <c r="J31" i="40"/>
  <c r="J86" i="40"/>
  <c r="J72" i="19"/>
  <c r="T73" i="19" s="1"/>
  <c r="O41" i="44"/>
  <c r="S89" i="40"/>
  <c r="J105" i="19"/>
  <c r="S72" i="40"/>
  <c r="O54" i="44"/>
  <c r="Q14" i="44"/>
  <c r="J43" i="40"/>
  <c r="Q38" i="11"/>
  <c r="S106" i="40"/>
  <c r="J48" i="19"/>
  <c r="J85" i="19"/>
  <c r="J24" i="40"/>
  <c r="J21" i="40"/>
  <c r="J11" i="19"/>
  <c r="J15" i="19"/>
  <c r="J22" i="40"/>
  <c r="J40" i="19"/>
  <c r="J40" i="40"/>
  <c r="T40" i="40" s="1"/>
  <c r="J81" i="19"/>
  <c r="J60" i="19"/>
  <c r="J65" i="40"/>
  <c r="J80" i="19"/>
  <c r="J55" i="40"/>
  <c r="K76" i="40"/>
  <c r="J68" i="40"/>
  <c r="T69" i="40" s="1"/>
  <c r="Q55" i="11"/>
  <c r="Q54" i="44"/>
  <c r="J76" i="40"/>
  <c r="I28" i="41"/>
  <c r="I19" i="42"/>
  <c r="J51" i="40"/>
  <c r="J78" i="19"/>
  <c r="T78" i="19" s="1"/>
  <c r="J64" i="40"/>
  <c r="J110" i="19"/>
  <c r="T110" i="19" s="1"/>
  <c r="J53" i="40"/>
  <c r="J45" i="40"/>
  <c r="J83" i="19"/>
  <c r="J29" i="40"/>
  <c r="J92" i="19"/>
  <c r="J82" i="40"/>
  <c r="T83" i="40" s="1"/>
  <c r="J79" i="19"/>
  <c r="J22" i="19"/>
  <c r="J44" i="19"/>
  <c r="T45" i="19" s="1"/>
  <c r="J59" i="40"/>
  <c r="J78" i="40"/>
  <c r="J14" i="40"/>
  <c r="S25" i="40"/>
  <c r="J28" i="41"/>
  <c r="AF38" i="43" s="1"/>
  <c r="J61" i="40"/>
  <c r="J93" i="19"/>
  <c r="J74" i="19"/>
  <c r="T74" i="19" s="1"/>
  <c r="J74" i="40"/>
  <c r="T74" i="40" s="1"/>
  <c r="J19" i="19"/>
  <c r="J28" i="40"/>
  <c r="J9" i="40"/>
  <c r="J11" i="40"/>
  <c r="J115" i="19"/>
  <c r="J35" i="19"/>
  <c r="J16" i="19"/>
  <c r="J30" i="19"/>
  <c r="J51" i="19"/>
  <c r="J58" i="40"/>
  <c r="Q21" i="11"/>
  <c r="S23" i="40"/>
  <c r="I28" i="42"/>
  <c r="J38" i="41"/>
  <c r="AF48" i="43" s="1"/>
  <c r="J15" i="41"/>
  <c r="AF25" i="43" s="1"/>
  <c r="J46" i="41"/>
  <c r="AF56" i="43" s="1"/>
  <c r="K19" i="41"/>
  <c r="AH29" i="43" s="1"/>
  <c r="K28" i="41"/>
  <c r="AH38" i="43" s="1"/>
  <c r="S52" i="40"/>
  <c r="Q65" i="11"/>
  <c r="S73" i="40"/>
  <c r="Q53" i="11"/>
  <c r="O13" i="11"/>
  <c r="Q47" i="11"/>
  <c r="O55" i="11"/>
  <c r="Q71" i="44"/>
  <c r="J43" i="41"/>
  <c r="AF53" i="43" s="1"/>
  <c r="K15" i="41"/>
  <c r="AH25" i="43" s="1"/>
  <c r="K35" i="41"/>
  <c r="AH45" i="43" s="1"/>
  <c r="K40" i="41"/>
  <c r="AH50" i="43" s="1"/>
  <c r="S21" i="40"/>
  <c r="J35" i="41"/>
  <c r="AF45" i="43" s="1"/>
  <c r="P117" i="44"/>
  <c r="O33" i="44"/>
  <c r="O74" i="44"/>
  <c r="S11" i="40"/>
  <c r="Q49" i="11"/>
  <c r="S34" i="40"/>
  <c r="J11" i="42"/>
  <c r="AM21" i="43" s="1"/>
  <c r="O68" i="44"/>
  <c r="AI34" i="42"/>
  <c r="K36" i="41"/>
  <c r="AH46" i="43" s="1"/>
  <c r="J11" i="41"/>
  <c r="AF21" i="43" s="1"/>
  <c r="J34" i="41"/>
  <c r="AF44" i="43" s="1"/>
  <c r="K43" i="41"/>
  <c r="AH53" i="43" s="1"/>
  <c r="J84" i="40"/>
  <c r="T84" i="40" s="1"/>
  <c r="J82" i="19"/>
  <c r="J23" i="40"/>
  <c r="J21" i="19"/>
  <c r="J91" i="19"/>
  <c r="O7" i="44"/>
  <c r="Q15" i="11"/>
  <c r="Q23" i="11"/>
  <c r="O31" i="44"/>
  <c r="Q31" i="11"/>
  <c r="Q39" i="11"/>
  <c r="O39" i="44"/>
  <c r="Q10" i="44"/>
  <c r="Q10" i="11"/>
  <c r="S53" i="40"/>
  <c r="J6" i="40"/>
  <c r="J16" i="40"/>
  <c r="J14" i="19"/>
  <c r="J39" i="19"/>
  <c r="T39" i="19" s="1"/>
  <c r="J41" i="40"/>
  <c r="J112" i="19"/>
  <c r="Q7" i="11"/>
  <c r="Q7" i="44"/>
  <c r="Q57" i="11"/>
  <c r="J27" i="40"/>
  <c r="T27" i="40" s="1"/>
  <c r="J25" i="19"/>
  <c r="J10" i="40"/>
  <c r="J32" i="40"/>
  <c r="Q66" i="44"/>
  <c r="Q22" i="11"/>
  <c r="Q73" i="11"/>
  <c r="Q42" i="11"/>
  <c r="Q42" i="44"/>
  <c r="J80" i="40"/>
  <c r="S88" i="40"/>
  <c r="J67" i="19"/>
  <c r="Q11" i="11"/>
  <c r="O19" i="44"/>
  <c r="Q19" i="11"/>
  <c r="Q27" i="11"/>
  <c r="O27" i="44"/>
  <c r="Q35" i="11"/>
  <c r="O35" i="44"/>
  <c r="Q43" i="11"/>
  <c r="O43" i="44"/>
  <c r="O51" i="44"/>
  <c r="Q51" i="44"/>
  <c r="O59" i="44"/>
  <c r="Q59" i="11"/>
  <c r="O67" i="44"/>
  <c r="O75" i="44"/>
  <c r="S85" i="40"/>
  <c r="S86" i="40"/>
  <c r="T101" i="19"/>
  <c r="J97" i="19"/>
  <c r="S48" i="40"/>
  <c r="S49" i="40"/>
  <c r="S36" i="40"/>
  <c r="J20" i="40"/>
  <c r="J18" i="19"/>
  <c r="T18" i="19" s="1"/>
  <c r="O63" i="44"/>
  <c r="S81" i="40"/>
  <c r="S62" i="40"/>
  <c r="S63" i="40"/>
  <c r="J25" i="40"/>
  <c r="T26" i="40" s="1"/>
  <c r="J23" i="19"/>
  <c r="T24" i="19" s="1"/>
  <c r="J42" i="19"/>
  <c r="J55" i="19"/>
  <c r="J57" i="40"/>
  <c r="J104" i="19"/>
  <c r="O47" i="11"/>
  <c r="J10" i="19"/>
  <c r="J27" i="19"/>
  <c r="T27" i="19" s="1"/>
  <c r="J47" i="19"/>
  <c r="J49" i="40"/>
  <c r="J87" i="19"/>
  <c r="S99" i="40"/>
  <c r="S100" i="40"/>
  <c r="J8" i="40"/>
  <c r="O45" i="44"/>
  <c r="Q13" i="11"/>
  <c r="I44" i="41"/>
  <c r="Q9" i="44"/>
  <c r="O53" i="11"/>
  <c r="O62" i="44"/>
  <c r="I27" i="41"/>
  <c r="J27" i="41"/>
  <c r="AF37" i="43" s="1"/>
  <c r="P100" i="44"/>
  <c r="K32" i="41"/>
  <c r="AH42" i="43" s="1"/>
  <c r="K7" i="41"/>
  <c r="J39" i="42"/>
  <c r="AM49" i="43" s="1"/>
  <c r="K44" i="41"/>
  <c r="AH54" i="43" s="1"/>
  <c r="O50" i="11"/>
  <c r="Q33" i="11"/>
  <c r="S74" i="40"/>
  <c r="O29" i="11"/>
  <c r="O49" i="11"/>
  <c r="I32" i="41"/>
  <c r="O11" i="11"/>
  <c r="S115" i="40"/>
  <c r="S12" i="40"/>
  <c r="I30" i="42"/>
  <c r="I7" i="41"/>
  <c r="I23" i="42"/>
  <c r="J42" i="41"/>
  <c r="AF52" i="43" s="1"/>
  <c r="I42" i="42"/>
  <c r="I7" i="42"/>
  <c r="I39" i="42"/>
  <c r="J23" i="41"/>
  <c r="AF33" i="43" s="1"/>
  <c r="J40" i="41"/>
  <c r="AF50" i="43" s="1"/>
  <c r="I15" i="42"/>
  <c r="I32" i="42"/>
  <c r="K13" i="11"/>
  <c r="P13" i="11" s="1"/>
  <c r="K14" i="11"/>
  <c r="K27" i="11"/>
  <c r="K28" i="11"/>
  <c r="K47" i="11"/>
  <c r="P47" i="11" s="1"/>
  <c r="K48" i="11"/>
  <c r="K61" i="11"/>
  <c r="K62" i="11"/>
  <c r="K73" i="11"/>
  <c r="P73" i="11" s="1"/>
  <c r="K74" i="11"/>
  <c r="P74" i="11" s="1"/>
  <c r="K89" i="11"/>
  <c r="P89" i="11" s="1"/>
  <c r="K90" i="11"/>
  <c r="K104" i="11"/>
  <c r="K103" i="11"/>
  <c r="K116" i="11"/>
  <c r="K115" i="11"/>
  <c r="K24" i="44"/>
  <c r="K23" i="44"/>
  <c r="K36" i="44"/>
  <c r="K35" i="44"/>
  <c r="K50" i="44"/>
  <c r="K49" i="44"/>
  <c r="P49" i="44" s="1"/>
  <c r="K63" i="44"/>
  <c r="P63" i="44" s="1"/>
  <c r="K64" i="44"/>
  <c r="K92" i="44"/>
  <c r="K91" i="44"/>
  <c r="P15" i="19"/>
  <c r="P16" i="19"/>
  <c r="P26" i="19"/>
  <c r="P25" i="19"/>
  <c r="P39" i="19"/>
  <c r="P40" i="19"/>
  <c r="P60" i="19"/>
  <c r="P59" i="19"/>
  <c r="P72" i="19"/>
  <c r="P71" i="19"/>
  <c r="P80" i="19"/>
  <c r="P79" i="19"/>
  <c r="P93" i="19"/>
  <c r="P94" i="19"/>
  <c r="P109" i="19"/>
  <c r="P110" i="19"/>
  <c r="P121" i="19"/>
  <c r="P122" i="19"/>
  <c r="P14" i="40"/>
  <c r="P32" i="40"/>
  <c r="P31" i="40"/>
  <c r="P48" i="40"/>
  <c r="P47" i="40"/>
  <c r="P59" i="40"/>
  <c r="P60" i="40"/>
  <c r="P76" i="40"/>
  <c r="P75" i="40"/>
  <c r="AY10" i="35"/>
  <c r="AY9" i="35"/>
  <c r="AW18" i="35"/>
  <c r="AW19" i="35"/>
  <c r="AF24" i="35"/>
  <c r="AF25" i="35"/>
  <c r="AF33" i="35"/>
  <c r="AF32" i="35"/>
  <c r="AW38" i="35"/>
  <c r="AW39" i="35"/>
  <c r="AM42" i="35"/>
  <c r="AM41" i="35"/>
  <c r="AW50" i="35"/>
  <c r="AW51" i="35"/>
  <c r="AK54" i="35"/>
  <c r="AK55" i="35"/>
  <c r="AK58" i="35"/>
  <c r="AK59" i="35"/>
  <c r="AK62" i="35"/>
  <c r="AK63" i="35"/>
  <c r="AY66" i="35"/>
  <c r="AY65" i="35"/>
  <c r="AY70" i="35"/>
  <c r="AY69" i="35"/>
  <c r="AK74" i="35"/>
  <c r="AK75" i="35"/>
  <c r="AM78" i="35"/>
  <c r="AM77" i="35"/>
  <c r="O44" i="44"/>
  <c r="S83" i="40"/>
  <c r="S82" i="40"/>
  <c r="K81" i="44"/>
  <c r="AK35" i="35"/>
  <c r="K10" i="11"/>
  <c r="P10" i="11" s="1"/>
  <c r="K9" i="11"/>
  <c r="P9" i="11" s="1"/>
  <c r="K46" i="11"/>
  <c r="P46" i="11" s="1"/>
  <c r="K45" i="11"/>
  <c r="P45" i="11" s="1"/>
  <c r="K59" i="11"/>
  <c r="K60" i="11"/>
  <c r="K75" i="11"/>
  <c r="K76" i="11"/>
  <c r="K88" i="11"/>
  <c r="K87" i="11"/>
  <c r="K101" i="11"/>
  <c r="K102" i="11"/>
  <c r="K111" i="11"/>
  <c r="K112" i="11"/>
  <c r="K10" i="44"/>
  <c r="P10" i="44" s="1"/>
  <c r="K9" i="44"/>
  <c r="P9" i="44" s="1"/>
  <c r="K26" i="44"/>
  <c r="K25" i="44"/>
  <c r="P25" i="44" s="1"/>
  <c r="K42" i="44"/>
  <c r="P42" i="44" s="1"/>
  <c r="K41" i="44"/>
  <c r="P41" i="44" s="1"/>
  <c r="K55" i="44"/>
  <c r="P55" i="44" s="1"/>
  <c r="K56" i="44"/>
  <c r="K66" i="44"/>
  <c r="P66" i="44" s="1"/>
  <c r="K65" i="44"/>
  <c r="P65" i="44" s="1"/>
  <c r="K79" i="44"/>
  <c r="K80" i="44"/>
  <c r="K109" i="44"/>
  <c r="K110" i="44"/>
  <c r="P110" i="44" s="1"/>
  <c r="P9" i="19"/>
  <c r="P10" i="19"/>
  <c r="P24" i="19"/>
  <c r="P23" i="19"/>
  <c r="P46" i="19"/>
  <c r="P45" i="19"/>
  <c r="P58" i="19"/>
  <c r="P57" i="19"/>
  <c r="P67" i="19"/>
  <c r="P68" i="19"/>
  <c r="P82" i="19"/>
  <c r="P81" i="19"/>
  <c r="P96" i="19"/>
  <c r="P95" i="19"/>
  <c r="K107" i="19"/>
  <c r="P107" i="19"/>
  <c r="P108" i="19"/>
  <c r="P123" i="19"/>
  <c r="P124" i="19"/>
  <c r="P15" i="40"/>
  <c r="P16" i="40"/>
  <c r="P30" i="40"/>
  <c r="P29" i="40"/>
  <c r="P45" i="40"/>
  <c r="P46" i="40"/>
  <c r="P61" i="40"/>
  <c r="P62" i="40"/>
  <c r="P74" i="40"/>
  <c r="P73" i="40"/>
  <c r="AW14" i="35"/>
  <c r="AW15" i="35"/>
  <c r="AF21" i="35"/>
  <c r="AF20" i="35"/>
  <c r="AF29" i="35"/>
  <c r="AF28" i="35"/>
  <c r="AM34" i="35"/>
  <c r="AM33" i="35"/>
  <c r="AW42" i="35"/>
  <c r="AW43" i="35"/>
  <c r="AK47" i="35"/>
  <c r="AK46" i="35"/>
  <c r="AM50" i="35"/>
  <c r="AM49" i="35"/>
  <c r="AW59" i="35"/>
  <c r="AW58" i="35"/>
  <c r="AM61" i="35"/>
  <c r="AM62" i="35"/>
  <c r="AF68" i="35"/>
  <c r="AF69" i="35"/>
  <c r="AW74" i="35"/>
  <c r="AW75" i="35"/>
  <c r="O40" i="44"/>
  <c r="AY26" i="35"/>
  <c r="P13" i="40"/>
  <c r="K12" i="11"/>
  <c r="K11" i="11"/>
  <c r="K23" i="11"/>
  <c r="K24" i="11"/>
  <c r="K43" i="11"/>
  <c r="K44" i="11"/>
  <c r="K57" i="11"/>
  <c r="P57" i="11" s="1"/>
  <c r="K58" i="11"/>
  <c r="P58" i="11" s="1"/>
  <c r="K67" i="11"/>
  <c r="P67" i="11" s="1"/>
  <c r="K68" i="11"/>
  <c r="K79" i="11"/>
  <c r="K80" i="11"/>
  <c r="K96" i="11"/>
  <c r="K95" i="11"/>
  <c r="K8" i="44"/>
  <c r="K7" i="44"/>
  <c r="P7" i="44" s="1"/>
  <c r="K21" i="44"/>
  <c r="P21" i="44" s="1"/>
  <c r="K22" i="44"/>
  <c r="P22" i="44" s="1"/>
  <c r="K37" i="44"/>
  <c r="P37" i="44" s="1"/>
  <c r="K38" i="44"/>
  <c r="P38" i="44" s="1"/>
  <c r="K52" i="44"/>
  <c r="K51" i="44"/>
  <c r="K69" i="44"/>
  <c r="P69" i="44" s="1"/>
  <c r="K70" i="44"/>
  <c r="K98" i="44"/>
  <c r="K97" i="44"/>
  <c r="K114" i="44"/>
  <c r="K113" i="44"/>
  <c r="P7" i="19"/>
  <c r="P8" i="19"/>
  <c r="P22" i="19"/>
  <c r="K21" i="19"/>
  <c r="P21" i="19"/>
  <c r="P35" i="19"/>
  <c r="P36" i="19"/>
  <c r="P53" i="19"/>
  <c r="P54" i="19"/>
  <c r="P73" i="19"/>
  <c r="P74" i="19"/>
  <c r="P90" i="19"/>
  <c r="P89" i="19"/>
  <c r="P104" i="19"/>
  <c r="P103" i="19"/>
  <c r="P117" i="19"/>
  <c r="P118" i="19"/>
  <c r="P17" i="40"/>
  <c r="P18" i="40"/>
  <c r="P27" i="40"/>
  <c r="P28" i="40"/>
  <c r="P37" i="40"/>
  <c r="K37" i="40"/>
  <c r="P52" i="40"/>
  <c r="P51" i="40"/>
  <c r="P65" i="40"/>
  <c r="P66" i="40"/>
  <c r="P79" i="40"/>
  <c r="P80" i="40"/>
  <c r="AM10" i="35"/>
  <c r="AM9" i="35"/>
  <c r="AY13" i="35"/>
  <c r="AY14" i="35"/>
  <c r="AW23" i="35"/>
  <c r="AW22" i="35"/>
  <c r="AM25" i="35"/>
  <c r="AM26" i="35"/>
  <c r="AY30" i="35"/>
  <c r="AY29" i="35"/>
  <c r="AK38" i="35"/>
  <c r="AK39" i="35"/>
  <c r="AK42" i="35"/>
  <c r="AK43" i="35"/>
  <c r="AM45" i="35"/>
  <c r="AM46" i="35"/>
  <c r="AW55" i="35"/>
  <c r="AW54" i="35"/>
  <c r="AM58" i="35"/>
  <c r="AM57" i="35"/>
  <c r="AY62" i="35"/>
  <c r="AY61" i="35"/>
  <c r="AK71" i="35"/>
  <c r="AK70" i="35"/>
  <c r="AY77" i="35"/>
  <c r="AY78" i="35"/>
  <c r="O32" i="44"/>
  <c r="K18" i="11"/>
  <c r="P18" i="11" s="1"/>
  <c r="K17" i="11"/>
  <c r="P17" i="11" s="1"/>
  <c r="K32" i="11"/>
  <c r="K31" i="11"/>
  <c r="K38" i="11"/>
  <c r="P38" i="11" s="1"/>
  <c r="K37" i="11"/>
  <c r="P37" i="11" s="1"/>
  <c r="K51" i="11"/>
  <c r="K52" i="11"/>
  <c r="K66" i="11"/>
  <c r="P66" i="11" s="1"/>
  <c r="K65" i="11"/>
  <c r="P65" i="11" s="1"/>
  <c r="K85" i="11"/>
  <c r="K86" i="11"/>
  <c r="K99" i="11"/>
  <c r="K100" i="11"/>
  <c r="P100" i="11" s="1"/>
  <c r="K114" i="11"/>
  <c r="K113" i="11"/>
  <c r="K18" i="44"/>
  <c r="P18" i="44" s="1"/>
  <c r="K17" i="44"/>
  <c r="P17" i="44" s="1"/>
  <c r="K33" i="44"/>
  <c r="P33" i="44" s="1"/>
  <c r="K34" i="44"/>
  <c r="K45" i="44"/>
  <c r="P45" i="44" s="1"/>
  <c r="K46" i="44"/>
  <c r="P46" i="44" s="1"/>
  <c r="K59" i="44"/>
  <c r="K60" i="44"/>
  <c r="K75" i="44"/>
  <c r="K76" i="44"/>
  <c r="K83" i="44"/>
  <c r="K84" i="44"/>
  <c r="K95" i="44"/>
  <c r="K96" i="44"/>
  <c r="K112" i="44"/>
  <c r="K111" i="44"/>
  <c r="P20" i="19"/>
  <c r="P19" i="19"/>
  <c r="P34" i="19"/>
  <c r="P33" i="19"/>
  <c r="P48" i="19"/>
  <c r="P47" i="19"/>
  <c r="P62" i="19"/>
  <c r="P61" i="19"/>
  <c r="P75" i="19"/>
  <c r="P76" i="19"/>
  <c r="P87" i="19"/>
  <c r="P88" i="19"/>
  <c r="P99" i="19"/>
  <c r="P100" i="19"/>
  <c r="P115" i="19"/>
  <c r="P116" i="19"/>
  <c r="P22" i="40"/>
  <c r="P21" i="40"/>
  <c r="P36" i="40"/>
  <c r="P35" i="40"/>
  <c r="P49" i="40"/>
  <c r="P50" i="40"/>
  <c r="P63" i="40"/>
  <c r="P64" i="40"/>
  <c r="P78" i="40"/>
  <c r="P77" i="40"/>
  <c r="AF9" i="35"/>
  <c r="AF8" i="35"/>
  <c r="AF17" i="35"/>
  <c r="AF16" i="35"/>
  <c r="AM21" i="35"/>
  <c r="AM22" i="35"/>
  <c r="AW34" i="35"/>
  <c r="AW35" i="35"/>
  <c r="AM38" i="35"/>
  <c r="AM37" i="35"/>
  <c r="AW46" i="35"/>
  <c r="AW47" i="35"/>
  <c r="AF52" i="35"/>
  <c r="AF53" i="35"/>
  <c r="AF61" i="35"/>
  <c r="AF60" i="35"/>
  <c r="AK67" i="35"/>
  <c r="AK66" i="35"/>
  <c r="AW71" i="35"/>
  <c r="AW70" i="35"/>
  <c r="AM74" i="35"/>
  <c r="AM73" i="35"/>
  <c r="AF77" i="35"/>
  <c r="AF76" i="35"/>
  <c r="AW79" i="35"/>
  <c r="AW78" i="35"/>
  <c r="Q8" i="11"/>
  <c r="O8" i="11"/>
  <c r="O20" i="44"/>
  <c r="O48" i="44"/>
  <c r="O60" i="44"/>
  <c r="Q32" i="44"/>
  <c r="K87" i="44"/>
  <c r="K19" i="11"/>
  <c r="K20" i="11"/>
  <c r="K29" i="11"/>
  <c r="P29" i="11" s="1"/>
  <c r="K30" i="11"/>
  <c r="K42" i="11"/>
  <c r="P42" i="11" s="1"/>
  <c r="K41" i="11"/>
  <c r="P41" i="11" s="1"/>
  <c r="K55" i="11"/>
  <c r="P55" i="11" s="1"/>
  <c r="K56" i="11"/>
  <c r="K71" i="11"/>
  <c r="P71" i="11" s="1"/>
  <c r="K72" i="11"/>
  <c r="K83" i="11"/>
  <c r="K84" i="11"/>
  <c r="K97" i="11"/>
  <c r="K98" i="11"/>
  <c r="K109" i="11"/>
  <c r="K110" i="11"/>
  <c r="P110" i="11" s="1"/>
  <c r="K14" i="44"/>
  <c r="K13" i="44"/>
  <c r="P13" i="44" s="1"/>
  <c r="K28" i="44"/>
  <c r="K27" i="44"/>
  <c r="P27" i="44" s="1"/>
  <c r="K40" i="44"/>
  <c r="K39" i="44"/>
  <c r="K54" i="44"/>
  <c r="P54" i="44" s="1"/>
  <c r="K53" i="44"/>
  <c r="P53" i="44" s="1"/>
  <c r="K68" i="44"/>
  <c r="K67" i="44"/>
  <c r="P67" i="44" s="1"/>
  <c r="K103" i="44"/>
  <c r="K104" i="44"/>
  <c r="K106" i="44"/>
  <c r="K105" i="44"/>
  <c r="P12" i="19"/>
  <c r="P27" i="19"/>
  <c r="P28" i="19"/>
  <c r="P44" i="19"/>
  <c r="P43" i="19"/>
  <c r="P52" i="19"/>
  <c r="P51" i="19"/>
  <c r="P69" i="19"/>
  <c r="P70" i="19"/>
  <c r="P83" i="19"/>
  <c r="P84" i="19"/>
  <c r="P98" i="19"/>
  <c r="P97" i="19"/>
  <c r="P111" i="19"/>
  <c r="P112" i="19"/>
  <c r="P125" i="19"/>
  <c r="P9" i="40"/>
  <c r="P10" i="40"/>
  <c r="P23" i="40"/>
  <c r="P24" i="40"/>
  <c r="P42" i="40"/>
  <c r="P41" i="40"/>
  <c r="P55" i="40"/>
  <c r="P56" i="40"/>
  <c r="P70" i="40"/>
  <c r="P69" i="40"/>
  <c r="P84" i="40"/>
  <c r="P83" i="40"/>
  <c r="AW10" i="35"/>
  <c r="AW11" i="35"/>
  <c r="AK14" i="35"/>
  <c r="AK15" i="35"/>
  <c r="AK19" i="35"/>
  <c r="AK18" i="35"/>
  <c r="AK22" i="35"/>
  <c r="AK23" i="35"/>
  <c r="AK26" i="35"/>
  <c r="AK27" i="35"/>
  <c r="AK30" i="35"/>
  <c r="AK31" i="35"/>
  <c r="AY34" i="35"/>
  <c r="AY33" i="35"/>
  <c r="AY37" i="35"/>
  <c r="AY38" i="35"/>
  <c r="AY41" i="35"/>
  <c r="AY42" i="35"/>
  <c r="AY46" i="35"/>
  <c r="AY45" i="35"/>
  <c r="AY50" i="35"/>
  <c r="AY49" i="35"/>
  <c r="AY54" i="35"/>
  <c r="AY53" i="35"/>
  <c r="AY58" i="35"/>
  <c r="AY57" i="35"/>
  <c r="AW67" i="35"/>
  <c r="AW66" i="35"/>
  <c r="AY74" i="35"/>
  <c r="AY73" i="35"/>
  <c r="O56" i="44"/>
  <c r="K93" i="19"/>
  <c r="K77" i="44"/>
  <c r="K16" i="44"/>
  <c r="P38" i="40"/>
  <c r="K117" i="11"/>
  <c r="P117" i="11" s="1"/>
  <c r="K15" i="11"/>
  <c r="P15" i="11" s="1"/>
  <c r="K16" i="11"/>
  <c r="K25" i="11"/>
  <c r="P25" i="11" s="1"/>
  <c r="K26" i="11"/>
  <c r="K39" i="11"/>
  <c r="K40" i="11"/>
  <c r="K53" i="11"/>
  <c r="P53" i="11" s="1"/>
  <c r="K54" i="11"/>
  <c r="P54" i="11" s="1"/>
  <c r="K69" i="11"/>
  <c r="P69" i="11" s="1"/>
  <c r="K70" i="11"/>
  <c r="K82" i="11"/>
  <c r="K81" i="11"/>
  <c r="K93" i="11"/>
  <c r="K94" i="11"/>
  <c r="K108" i="11"/>
  <c r="P108" i="11" s="1"/>
  <c r="K107" i="11"/>
  <c r="K20" i="44"/>
  <c r="K19" i="44"/>
  <c r="K32" i="44"/>
  <c r="K31" i="44"/>
  <c r="K48" i="44"/>
  <c r="K47" i="44"/>
  <c r="P47" i="44" s="1"/>
  <c r="K61" i="44"/>
  <c r="K62" i="44"/>
  <c r="K71" i="44"/>
  <c r="P71" i="44" s="1"/>
  <c r="K72" i="44"/>
  <c r="K85" i="44"/>
  <c r="K86" i="44"/>
  <c r="K93" i="44"/>
  <c r="K94" i="44"/>
  <c r="K115" i="44"/>
  <c r="K116" i="44"/>
  <c r="P18" i="19"/>
  <c r="P17" i="19"/>
  <c r="P29" i="19"/>
  <c r="P30" i="19"/>
  <c r="P37" i="19"/>
  <c r="K37" i="19"/>
  <c r="P38" i="19"/>
  <c r="P50" i="19"/>
  <c r="P49" i="19"/>
  <c r="P63" i="19"/>
  <c r="P64" i="19"/>
  <c r="P77" i="19"/>
  <c r="P78" i="19"/>
  <c r="P91" i="19"/>
  <c r="P92" i="19"/>
  <c r="P105" i="19"/>
  <c r="P106" i="19"/>
  <c r="P119" i="19"/>
  <c r="P120" i="19"/>
  <c r="P8" i="40"/>
  <c r="P7" i="40"/>
  <c r="P19" i="40"/>
  <c r="P20" i="40"/>
  <c r="P33" i="40"/>
  <c r="P34" i="40"/>
  <c r="P43" i="40"/>
  <c r="P44" i="40"/>
  <c r="P57" i="40"/>
  <c r="P58" i="40"/>
  <c r="P67" i="40"/>
  <c r="P68" i="40"/>
  <c r="P82" i="40"/>
  <c r="P81" i="40"/>
  <c r="AK11" i="35"/>
  <c r="AK10" i="35"/>
  <c r="AM14" i="35"/>
  <c r="AM13" i="35"/>
  <c r="AY18" i="35"/>
  <c r="AY17" i="35"/>
  <c r="AY21" i="35"/>
  <c r="AY22" i="35"/>
  <c r="AM30" i="35"/>
  <c r="AM29" i="35"/>
  <c r="AF40" i="35"/>
  <c r="AF41" i="35"/>
  <c r="AF49" i="35"/>
  <c r="AF48" i="35"/>
  <c r="AM53" i="35"/>
  <c r="AM54" i="35"/>
  <c r="AW63" i="35"/>
  <c r="AW62" i="35"/>
  <c r="AM66" i="35"/>
  <c r="AM65" i="35"/>
  <c r="O16" i="44"/>
  <c r="Q16" i="11"/>
  <c r="O36" i="44"/>
  <c r="K99" i="44"/>
  <c r="K7" i="11"/>
  <c r="P7" i="11" s="1"/>
  <c r="K8" i="11"/>
  <c r="K22" i="11"/>
  <c r="P22" i="11" s="1"/>
  <c r="K21" i="11"/>
  <c r="P21" i="11" s="1"/>
  <c r="K36" i="11"/>
  <c r="K35" i="11"/>
  <c r="K49" i="11"/>
  <c r="P49" i="11" s="1"/>
  <c r="K50" i="11"/>
  <c r="K64" i="11"/>
  <c r="K63" i="11"/>
  <c r="P63" i="11" s="1"/>
  <c r="K78" i="11"/>
  <c r="K77" i="11"/>
  <c r="K91" i="11"/>
  <c r="K92" i="11"/>
  <c r="K105" i="11"/>
  <c r="K106" i="11"/>
  <c r="K119" i="11"/>
  <c r="K12" i="44"/>
  <c r="K11" i="44"/>
  <c r="K29" i="44"/>
  <c r="P29" i="44" s="1"/>
  <c r="K30" i="44"/>
  <c r="K43" i="44"/>
  <c r="K44" i="44"/>
  <c r="K58" i="44"/>
  <c r="P58" i="44" s="1"/>
  <c r="K57" i="44"/>
  <c r="P57" i="44" s="1"/>
  <c r="K73" i="44"/>
  <c r="P73" i="44" s="1"/>
  <c r="K74" i="44"/>
  <c r="P74" i="44" s="1"/>
  <c r="K90" i="44"/>
  <c r="K89" i="44"/>
  <c r="K101" i="44"/>
  <c r="K102" i="44"/>
  <c r="K107" i="44"/>
  <c r="K108" i="44"/>
  <c r="P108" i="44" s="1"/>
  <c r="P13" i="19"/>
  <c r="P14" i="19"/>
  <c r="P31" i="19"/>
  <c r="P41" i="19"/>
  <c r="P42" i="19"/>
  <c r="P56" i="19"/>
  <c r="P55" i="19"/>
  <c r="P66" i="19"/>
  <c r="P65" i="19"/>
  <c r="P86" i="19"/>
  <c r="P85" i="19"/>
  <c r="P102" i="19"/>
  <c r="P101" i="19"/>
  <c r="P114" i="19"/>
  <c r="P113" i="19"/>
  <c r="P11" i="40"/>
  <c r="P12" i="40"/>
  <c r="P26" i="40"/>
  <c r="P25" i="40"/>
  <c r="P39" i="40"/>
  <c r="P40" i="40"/>
  <c r="P53" i="40"/>
  <c r="P54" i="40"/>
  <c r="P71" i="40"/>
  <c r="P72" i="40"/>
  <c r="P86" i="40"/>
  <c r="P85" i="40"/>
  <c r="AF12" i="35"/>
  <c r="AF13" i="35"/>
  <c r="AM18" i="35"/>
  <c r="AM17" i="35"/>
  <c r="AW27" i="35"/>
  <c r="AW26" i="35"/>
  <c r="AW30" i="35"/>
  <c r="AW31" i="35"/>
  <c r="AF37" i="35"/>
  <c r="AF36" i="35"/>
  <c r="AF44" i="35"/>
  <c r="AF45" i="35"/>
  <c r="AK51" i="35"/>
  <c r="AK50" i="35"/>
  <c r="AF56" i="35"/>
  <c r="AF57" i="35"/>
  <c r="AF65" i="35"/>
  <c r="AF64" i="35"/>
  <c r="AM69" i="35"/>
  <c r="AM70" i="35"/>
  <c r="AF72" i="35"/>
  <c r="AF73" i="35"/>
  <c r="AK78" i="35"/>
  <c r="AK79" i="35"/>
  <c r="Q12" i="11"/>
  <c r="O24" i="11"/>
  <c r="O64" i="44"/>
  <c r="Q64" i="44"/>
  <c r="Q26" i="11"/>
  <c r="S103" i="40"/>
  <c r="S104" i="40"/>
  <c r="Q15" i="44"/>
  <c r="K33" i="11"/>
  <c r="P33" i="11" s="1"/>
  <c r="Q41" i="11"/>
  <c r="Q41" i="44"/>
  <c r="Q17" i="44"/>
  <c r="J52" i="40"/>
  <c r="J50" i="19"/>
  <c r="T50" i="19" s="1"/>
  <c r="Q69" i="11"/>
  <c r="J103" i="19"/>
  <c r="Q63" i="44"/>
  <c r="Q63" i="11"/>
  <c r="Q58" i="44"/>
  <c r="Q58" i="11"/>
  <c r="Q46" i="11"/>
  <c r="Q46" i="44"/>
  <c r="S38" i="40"/>
  <c r="J31" i="19"/>
  <c r="J33" i="40"/>
  <c r="S112" i="40"/>
  <c r="S105" i="40"/>
  <c r="S39" i="40"/>
  <c r="S40" i="40"/>
  <c r="J108" i="19"/>
  <c r="Q54" i="11"/>
  <c r="S18" i="40"/>
  <c r="S17" i="40"/>
  <c r="Q9" i="11"/>
  <c r="S97" i="40"/>
  <c r="S98" i="40"/>
  <c r="J94" i="19"/>
  <c r="T94" i="19" s="1"/>
  <c r="Q45" i="11"/>
  <c r="Q45" i="44"/>
  <c r="S9" i="40"/>
  <c r="S10" i="40"/>
  <c r="S32" i="40"/>
  <c r="S33" i="40"/>
  <c r="J85" i="40"/>
  <c r="T85" i="40" s="1"/>
  <c r="K60" i="40"/>
  <c r="S75" i="40"/>
  <c r="O47" i="44"/>
  <c r="J72" i="40"/>
  <c r="J48" i="11"/>
  <c r="J46" i="11"/>
  <c r="J75" i="11"/>
  <c r="J67" i="11"/>
  <c r="J23" i="11"/>
  <c r="S108" i="40"/>
  <c r="J16" i="11"/>
  <c r="J40" i="11"/>
  <c r="J63" i="11"/>
  <c r="J32" i="11"/>
  <c r="J62" i="11"/>
  <c r="O62" i="11" s="1"/>
  <c r="J71" i="11"/>
  <c r="O71" i="11" s="1"/>
  <c r="J44" i="11"/>
  <c r="J35" i="11"/>
  <c r="J88" i="11"/>
  <c r="J70" i="19"/>
  <c r="J59" i="11"/>
  <c r="J98" i="11"/>
  <c r="J9" i="11"/>
  <c r="O9" i="11" s="1"/>
  <c r="S20" i="40"/>
  <c r="J21" i="11"/>
  <c r="O21" i="11" s="1"/>
  <c r="J7" i="11"/>
  <c r="O7" i="11" s="1"/>
  <c r="J77" i="11"/>
  <c r="J82" i="11"/>
  <c r="J18" i="11"/>
  <c r="O18" i="11" s="1"/>
  <c r="J17" i="11"/>
  <c r="O17" i="11" s="1"/>
  <c r="J20" i="11"/>
  <c r="J19" i="11"/>
  <c r="J26" i="11"/>
  <c r="O26" i="11" s="1"/>
  <c r="J25" i="11"/>
  <c r="O25" i="11" s="1"/>
  <c r="J33" i="11"/>
  <c r="O33" i="11" s="1"/>
  <c r="J34" i="11"/>
  <c r="O34" i="11" s="1"/>
  <c r="J42" i="11"/>
  <c r="J41" i="11"/>
  <c r="O41" i="11" s="1"/>
  <c r="J58" i="11"/>
  <c r="O58" i="11" s="1"/>
  <c r="J57" i="11"/>
  <c r="O57" i="11" s="1"/>
  <c r="J65" i="11"/>
  <c r="O65" i="11" s="1"/>
  <c r="J66" i="11"/>
  <c r="J74" i="11"/>
  <c r="O74" i="11" s="1"/>
  <c r="J73" i="11"/>
  <c r="O73" i="11" s="1"/>
  <c r="J79" i="11"/>
  <c r="J80" i="11"/>
  <c r="AH48" i="42"/>
  <c r="J39" i="41"/>
  <c r="AF49" i="43" s="1"/>
  <c r="K27" i="41"/>
  <c r="AH37" i="43" s="1"/>
  <c r="J31" i="41"/>
  <c r="AF41" i="43" s="1"/>
  <c r="J47" i="41"/>
  <c r="AF57" i="43" s="1"/>
  <c r="I40" i="42"/>
  <c r="J44" i="42"/>
  <c r="AM54" i="43" s="1"/>
  <c r="J19" i="42"/>
  <c r="AM29" i="43" s="1"/>
  <c r="J40" i="42"/>
  <c r="AM50" i="43" s="1"/>
  <c r="J27" i="42"/>
  <c r="AM37" i="43" s="1"/>
  <c r="I48" i="42"/>
  <c r="L118" i="44"/>
  <c r="L25" i="44"/>
  <c r="Q25" i="44" s="1"/>
  <c r="L33" i="44"/>
  <c r="Q33" i="44" s="1"/>
  <c r="L12" i="44"/>
  <c r="L21" i="44"/>
  <c r="Q21" i="44" s="1"/>
  <c r="L8" i="44"/>
  <c r="Q8" i="44" s="1"/>
  <c r="L29" i="44"/>
  <c r="Q29" i="44" s="1"/>
  <c r="J17" i="44"/>
  <c r="O17" i="44" s="1"/>
  <c r="J11" i="44"/>
  <c r="O11" i="44" s="1"/>
  <c r="J8" i="44"/>
  <c r="O8" i="44" s="1"/>
  <c r="J9" i="44"/>
  <c r="O9" i="44" s="1"/>
  <c r="L16" i="44"/>
  <c r="J18" i="44"/>
  <c r="O18" i="44" s="1"/>
  <c r="L11" i="44"/>
  <c r="Q11" i="44" s="1"/>
  <c r="J23" i="44"/>
  <c r="T50" i="40" l="1"/>
  <c r="T20" i="40"/>
  <c r="T62" i="40"/>
  <c r="T63" i="40"/>
  <c r="T56" i="40"/>
  <c r="T59" i="19"/>
  <c r="T22" i="19"/>
  <c r="T21" i="40"/>
  <c r="T67" i="40"/>
  <c r="T45" i="40"/>
  <c r="T87" i="19"/>
  <c r="T34" i="19"/>
  <c r="N9" i="55"/>
  <c r="Q9" i="55"/>
  <c r="P9" i="55"/>
  <c r="O9" i="55"/>
  <c r="M9" i="55"/>
  <c r="Q8" i="55"/>
  <c r="P8" i="55"/>
  <c r="O8" i="55"/>
  <c r="V8" i="55"/>
  <c r="N8" i="55"/>
  <c r="M8" i="55"/>
  <c r="J119" i="44"/>
  <c r="J121" i="11"/>
  <c r="K120" i="11"/>
  <c r="K121" i="11"/>
  <c r="T36" i="40"/>
  <c r="T69" i="19"/>
  <c r="V8" i="57"/>
  <c r="N8" i="57"/>
  <c r="P8" i="57"/>
  <c r="Q8" i="57"/>
  <c r="O8" i="57"/>
  <c r="M8" i="57"/>
  <c r="Q9" i="56"/>
  <c r="P9" i="56"/>
  <c r="O9" i="56"/>
  <c r="N9" i="56"/>
  <c r="M9" i="56"/>
  <c r="Q8" i="56"/>
  <c r="O8" i="56"/>
  <c r="V8" i="56"/>
  <c r="N8" i="56"/>
  <c r="M8" i="56"/>
  <c r="P8" i="56"/>
  <c r="T23" i="19"/>
  <c r="T84" i="19"/>
  <c r="T37" i="40"/>
  <c r="T14" i="40"/>
  <c r="O63" i="11"/>
  <c r="O46" i="11"/>
  <c r="P89" i="44"/>
  <c r="P19" i="11"/>
  <c r="P11" i="11"/>
  <c r="Q47" i="44"/>
  <c r="P11" i="44"/>
  <c r="P93" i="44"/>
  <c r="P34" i="11"/>
  <c r="Q50" i="11"/>
  <c r="O69" i="44"/>
  <c r="P26" i="11"/>
  <c r="O66" i="11"/>
  <c r="O77" i="11"/>
  <c r="O60" i="11"/>
  <c r="P26" i="44"/>
  <c r="O68" i="11"/>
  <c r="T88" i="19"/>
  <c r="K41" i="19"/>
  <c r="P39" i="11"/>
  <c r="K21" i="40"/>
  <c r="K13" i="40"/>
  <c r="K79" i="19"/>
  <c r="P116" i="11"/>
  <c r="P61" i="11"/>
  <c r="J19" i="41"/>
  <c r="AF29" i="43" s="1"/>
  <c r="O37" i="11"/>
  <c r="T90" i="19"/>
  <c r="O10" i="11"/>
  <c r="K85" i="19"/>
  <c r="K99" i="19"/>
  <c r="J28" i="42"/>
  <c r="AM38" i="43" s="1"/>
  <c r="O67" i="11"/>
  <c r="K24" i="19"/>
  <c r="P101" i="44"/>
  <c r="P105" i="11"/>
  <c r="K19" i="40"/>
  <c r="P109" i="11"/>
  <c r="K59" i="40"/>
  <c r="T76" i="40"/>
  <c r="K56" i="40"/>
  <c r="J7" i="42"/>
  <c r="O75" i="11"/>
  <c r="K8" i="40"/>
  <c r="K105" i="19"/>
  <c r="K23" i="40"/>
  <c r="P39" i="44"/>
  <c r="K103" i="19"/>
  <c r="T11" i="40"/>
  <c r="T91" i="19"/>
  <c r="T33" i="19"/>
  <c r="T61" i="40"/>
  <c r="K95" i="19"/>
  <c r="K19" i="19"/>
  <c r="O42" i="11"/>
  <c r="K50" i="40"/>
  <c r="Q61" i="44"/>
  <c r="P116" i="44"/>
  <c r="P62" i="44"/>
  <c r="K9" i="40"/>
  <c r="T57" i="19"/>
  <c r="K63" i="40"/>
  <c r="K48" i="19"/>
  <c r="K55" i="19"/>
  <c r="K13" i="19"/>
  <c r="P61" i="44"/>
  <c r="P98" i="44"/>
  <c r="K9" i="19"/>
  <c r="O70" i="11"/>
  <c r="K71" i="40"/>
  <c r="K25" i="40"/>
  <c r="P8" i="11"/>
  <c r="P77" i="44"/>
  <c r="K111" i="19"/>
  <c r="K69" i="19"/>
  <c r="K61" i="19"/>
  <c r="K79" i="40"/>
  <c r="K51" i="40"/>
  <c r="K53" i="19"/>
  <c r="K57" i="19"/>
  <c r="K47" i="40"/>
  <c r="P62" i="11"/>
  <c r="P94" i="11"/>
  <c r="Q31" i="44"/>
  <c r="K38" i="19"/>
  <c r="U38" i="19" s="1"/>
  <c r="Q62" i="11"/>
  <c r="K74" i="19"/>
  <c r="K53" i="40"/>
  <c r="K113" i="19"/>
  <c r="P50" i="11"/>
  <c r="K7" i="40"/>
  <c r="K55" i="40"/>
  <c r="P113" i="11"/>
  <c r="K6" i="40"/>
  <c r="K89" i="19"/>
  <c r="K7" i="19"/>
  <c r="P51" i="44"/>
  <c r="K108" i="19"/>
  <c r="U108" i="19" s="1"/>
  <c r="K76" i="19"/>
  <c r="K36" i="40"/>
  <c r="U37" i="40" s="1"/>
  <c r="Q74" i="44"/>
  <c r="P94" i="44"/>
  <c r="O24" i="44"/>
  <c r="K70" i="19"/>
  <c r="K11" i="40"/>
  <c r="K81" i="40"/>
  <c r="K43" i="40"/>
  <c r="K63" i="19"/>
  <c r="K29" i="19"/>
  <c r="P31" i="44"/>
  <c r="K97" i="19"/>
  <c r="K51" i="19"/>
  <c r="K11" i="19"/>
  <c r="K77" i="40"/>
  <c r="K35" i="40"/>
  <c r="P51" i="11"/>
  <c r="K27" i="40"/>
  <c r="K35" i="19"/>
  <c r="K45" i="40"/>
  <c r="K81" i="19"/>
  <c r="K45" i="19"/>
  <c r="K31" i="40"/>
  <c r="K15" i="19"/>
  <c r="P50" i="44"/>
  <c r="K34" i="19"/>
  <c r="K18" i="40"/>
  <c r="T60" i="40"/>
  <c r="T61" i="19"/>
  <c r="K17" i="19"/>
  <c r="K83" i="40"/>
  <c r="K115" i="19"/>
  <c r="P113" i="44"/>
  <c r="K75" i="40"/>
  <c r="K59" i="19"/>
  <c r="O82" i="11"/>
  <c r="K39" i="40"/>
  <c r="K101" i="19"/>
  <c r="K65" i="19"/>
  <c r="P98" i="11"/>
  <c r="K75" i="19"/>
  <c r="K65" i="40"/>
  <c r="K73" i="19"/>
  <c r="K71" i="19"/>
  <c r="K73" i="40"/>
  <c r="K106" i="19"/>
  <c r="U107" i="19" s="1"/>
  <c r="Q34" i="11"/>
  <c r="K58" i="19"/>
  <c r="K26" i="40"/>
  <c r="K67" i="40"/>
  <c r="K77" i="19"/>
  <c r="K43" i="19"/>
  <c r="K33" i="19"/>
  <c r="P34" i="44"/>
  <c r="P31" i="11"/>
  <c r="K17" i="40"/>
  <c r="K61" i="40"/>
  <c r="U61" i="40" s="1"/>
  <c r="K15" i="40"/>
  <c r="T7" i="40"/>
  <c r="K39" i="41"/>
  <c r="AH49" i="43" s="1"/>
  <c r="O116" i="44"/>
  <c r="AH46" i="42"/>
  <c r="V46" i="42"/>
  <c r="J35" i="42"/>
  <c r="AM45" i="43" s="1"/>
  <c r="K87" i="19"/>
  <c r="O39" i="11"/>
  <c r="T105" i="19"/>
  <c r="T106" i="19"/>
  <c r="P109" i="44"/>
  <c r="K30" i="41"/>
  <c r="AH40" i="43" s="1"/>
  <c r="O55" i="44"/>
  <c r="T107" i="19"/>
  <c r="P81" i="44"/>
  <c r="K30" i="40"/>
  <c r="T65" i="40"/>
  <c r="T59" i="40"/>
  <c r="K68" i="40"/>
  <c r="T38" i="40"/>
  <c r="AH24" i="42"/>
  <c r="T46" i="40"/>
  <c r="P81" i="11"/>
  <c r="T60" i="19"/>
  <c r="AH39" i="42"/>
  <c r="O109" i="11"/>
  <c r="V39" i="42"/>
  <c r="O109" i="44"/>
  <c r="K41" i="40"/>
  <c r="T89" i="19"/>
  <c r="P19" i="44"/>
  <c r="P114" i="11"/>
  <c r="Q51" i="11"/>
  <c r="P27" i="11"/>
  <c r="Q38" i="44"/>
  <c r="Q71" i="11"/>
  <c r="K10" i="40"/>
  <c r="T22" i="40"/>
  <c r="T49" i="19"/>
  <c r="P77" i="11"/>
  <c r="P105" i="44"/>
  <c r="P101" i="11"/>
  <c r="Q39" i="44"/>
  <c r="K64" i="40"/>
  <c r="K62" i="40"/>
  <c r="T35" i="19"/>
  <c r="T102" i="19"/>
  <c r="T65" i="19"/>
  <c r="P114" i="44"/>
  <c r="Q19" i="44"/>
  <c r="T82" i="40"/>
  <c r="T28" i="40"/>
  <c r="T92" i="19"/>
  <c r="O32" i="11"/>
  <c r="O27" i="11"/>
  <c r="K91" i="19"/>
  <c r="K67" i="19"/>
  <c r="O22" i="44"/>
  <c r="T86" i="19"/>
  <c r="V24" i="42"/>
  <c r="O94" i="44"/>
  <c r="K82" i="19"/>
  <c r="P72" i="44"/>
  <c r="T68" i="40"/>
  <c r="T44" i="19"/>
  <c r="T81" i="19"/>
  <c r="V36" i="42"/>
  <c r="O106" i="11"/>
  <c r="O94" i="11"/>
  <c r="K84" i="40"/>
  <c r="K57" i="40"/>
  <c r="T49" i="40"/>
  <c r="T51" i="40"/>
  <c r="T75" i="40"/>
  <c r="K116" i="19"/>
  <c r="J116" i="19"/>
  <c r="T116" i="19" s="1"/>
  <c r="AH36" i="42"/>
  <c r="O106" i="44"/>
  <c r="O16" i="11"/>
  <c r="O59" i="11"/>
  <c r="T64" i="40"/>
  <c r="K69" i="40"/>
  <c r="T15" i="40"/>
  <c r="J119" i="11"/>
  <c r="V34" i="42"/>
  <c r="O104" i="11"/>
  <c r="AH34" i="42"/>
  <c r="P82" i="11"/>
  <c r="Q32" i="11"/>
  <c r="Q16" i="44"/>
  <c r="Q23" i="44"/>
  <c r="P106" i="44"/>
  <c r="P40" i="44"/>
  <c r="T62" i="19"/>
  <c r="P106" i="11"/>
  <c r="P32" i="44"/>
  <c r="O64" i="11"/>
  <c r="P40" i="11"/>
  <c r="P23" i="11"/>
  <c r="P23" i="44"/>
  <c r="T13" i="40"/>
  <c r="O20" i="11"/>
  <c r="K8" i="19"/>
  <c r="K78" i="40"/>
  <c r="T64" i="19"/>
  <c r="K28" i="19"/>
  <c r="K82" i="40"/>
  <c r="T115" i="19"/>
  <c r="T55" i="40"/>
  <c r="T43" i="40"/>
  <c r="T71" i="40"/>
  <c r="T31" i="40"/>
  <c r="B10" i="55"/>
  <c r="B10" i="56"/>
  <c r="P97" i="11"/>
  <c r="P97" i="44"/>
  <c r="K39" i="19"/>
  <c r="T85" i="19"/>
  <c r="O43" i="11"/>
  <c r="K80" i="19"/>
  <c r="T12" i="40"/>
  <c r="K114" i="19"/>
  <c r="K66" i="19"/>
  <c r="T78" i="40"/>
  <c r="T77" i="19"/>
  <c r="B120" i="15"/>
  <c r="L121" i="11"/>
  <c r="B122" i="11"/>
  <c r="P30" i="11"/>
  <c r="P75" i="11"/>
  <c r="T8" i="40"/>
  <c r="T58" i="40"/>
  <c r="K40" i="19"/>
  <c r="K92" i="19"/>
  <c r="U93" i="19" s="1"/>
  <c r="J47" i="42"/>
  <c r="AM57" i="43" s="1"/>
  <c r="B120" i="44"/>
  <c r="B9" i="57"/>
  <c r="J120" i="11"/>
  <c r="J15" i="42"/>
  <c r="AM25" i="43" s="1"/>
  <c r="Q43" i="44"/>
  <c r="O56" i="11"/>
  <c r="P14" i="44"/>
  <c r="K23" i="19"/>
  <c r="K25" i="19"/>
  <c r="O51" i="11"/>
  <c r="K6" i="19"/>
  <c r="K86" i="19"/>
  <c r="T67" i="19"/>
  <c r="K74" i="40"/>
  <c r="K42" i="40"/>
  <c r="Q30" i="44"/>
  <c r="K110" i="19"/>
  <c r="B51" i="41"/>
  <c r="O36" i="11"/>
  <c r="P102" i="44"/>
  <c r="P44" i="44"/>
  <c r="P112" i="44"/>
  <c r="P85" i="11"/>
  <c r="K72" i="19"/>
  <c r="T99" i="19"/>
  <c r="B51" i="42"/>
  <c r="L120" i="11"/>
  <c r="O30" i="11"/>
  <c r="K49" i="19"/>
  <c r="P85" i="44"/>
  <c r="P102" i="11"/>
  <c r="P14" i="11"/>
  <c r="K60" i="19"/>
  <c r="K36" i="19"/>
  <c r="U37" i="19" s="1"/>
  <c r="T23" i="40"/>
  <c r="K16" i="19"/>
  <c r="P30" i="44"/>
  <c r="O31" i="11"/>
  <c r="T80" i="19"/>
  <c r="T24" i="40"/>
  <c r="T30" i="19"/>
  <c r="T111" i="19"/>
  <c r="T93" i="19"/>
  <c r="T79" i="19"/>
  <c r="T8" i="19"/>
  <c r="P93" i="11"/>
  <c r="P104" i="11"/>
  <c r="T21" i="19"/>
  <c r="T29" i="19"/>
  <c r="J12" i="41"/>
  <c r="AF22" i="43" s="1"/>
  <c r="O82" i="44"/>
  <c r="V12" i="42"/>
  <c r="O98" i="11"/>
  <c r="K47" i="19"/>
  <c r="P59" i="44"/>
  <c r="P70" i="44"/>
  <c r="P15" i="44"/>
  <c r="T32" i="40"/>
  <c r="O40" i="11"/>
  <c r="O48" i="11"/>
  <c r="P59" i="11"/>
  <c r="Q59" i="44"/>
  <c r="T25" i="40"/>
  <c r="AH12" i="42"/>
  <c r="T68" i="19"/>
  <c r="P70" i="11"/>
  <c r="P104" i="44"/>
  <c r="K49" i="40"/>
  <c r="T112" i="19"/>
  <c r="O23" i="44"/>
  <c r="P35" i="11"/>
  <c r="T16" i="19"/>
  <c r="T54" i="19"/>
  <c r="Q70" i="44"/>
  <c r="P35" i="44"/>
  <c r="Q35" i="44"/>
  <c r="T9" i="19"/>
  <c r="T53" i="19"/>
  <c r="V28" i="42"/>
  <c r="AH28" i="42"/>
  <c r="O98" i="44"/>
  <c r="K32" i="19"/>
  <c r="K54" i="40"/>
  <c r="K46" i="19"/>
  <c r="L42" i="40"/>
  <c r="K86" i="40"/>
  <c r="K14" i="40"/>
  <c r="K46" i="40"/>
  <c r="K70" i="40"/>
  <c r="K98" i="19"/>
  <c r="K38" i="40"/>
  <c r="U38" i="40" s="1"/>
  <c r="K56" i="19"/>
  <c r="K102" i="19"/>
  <c r="K68" i="19"/>
  <c r="K48" i="40"/>
  <c r="K28" i="40"/>
  <c r="K58" i="40"/>
  <c r="K90" i="19"/>
  <c r="K12" i="19"/>
  <c r="K96" i="19"/>
  <c r="K72" i="40"/>
  <c r="K62" i="19"/>
  <c r="K40" i="40"/>
  <c r="U41" i="40" s="1"/>
  <c r="K84" i="19"/>
  <c r="K44" i="19"/>
  <c r="K52" i="19"/>
  <c r="K54" i="19"/>
  <c r="K24" i="40"/>
  <c r="K22" i="19"/>
  <c r="U22" i="19" s="1"/>
  <c r="K64" i="19"/>
  <c r="K20" i="19"/>
  <c r="U21" i="19" s="1"/>
  <c r="K22" i="40"/>
  <c r="K34" i="40"/>
  <c r="K66" i="40"/>
  <c r="K26" i="19"/>
  <c r="T79" i="40"/>
  <c r="AH19" i="42"/>
  <c r="O89" i="44"/>
  <c r="V19" i="42"/>
  <c r="T54" i="40"/>
  <c r="T41" i="19"/>
  <c r="O54" i="11"/>
  <c r="T75" i="19"/>
  <c r="T13" i="19"/>
  <c r="T12" i="19"/>
  <c r="O14" i="11"/>
  <c r="O14" i="44"/>
  <c r="K88" i="19"/>
  <c r="T17" i="19"/>
  <c r="T20" i="19"/>
  <c r="T51" i="19"/>
  <c r="T44" i="40"/>
  <c r="T77" i="40"/>
  <c r="T29" i="40"/>
  <c r="O38" i="44"/>
  <c r="O38" i="11"/>
  <c r="T30" i="40"/>
  <c r="T66" i="19"/>
  <c r="T52" i="19"/>
  <c r="T58" i="19"/>
  <c r="T36" i="19"/>
  <c r="Q14" i="11"/>
  <c r="T37" i="19"/>
  <c r="T66" i="40"/>
  <c r="T72" i="19"/>
  <c r="I16" i="41"/>
  <c r="I22" i="42"/>
  <c r="P32" i="11"/>
  <c r="AI46" i="42"/>
  <c r="J46" i="42"/>
  <c r="AM56" i="43" s="1"/>
  <c r="W46" i="42"/>
  <c r="W31" i="42"/>
  <c r="AI31" i="42"/>
  <c r="AI47" i="42"/>
  <c r="W47" i="42"/>
  <c r="W23" i="42"/>
  <c r="AI23" i="42"/>
  <c r="AI19" i="42"/>
  <c r="W19" i="42"/>
  <c r="T86" i="40"/>
  <c r="AI43" i="42"/>
  <c r="W43" i="42"/>
  <c r="J24" i="42"/>
  <c r="AM34" i="43" s="1"/>
  <c r="AI24" i="42"/>
  <c r="W24" i="42"/>
  <c r="AI11" i="42"/>
  <c r="W11" i="42"/>
  <c r="W12" i="42"/>
  <c r="P82" i="44"/>
  <c r="AI12" i="42"/>
  <c r="K31" i="41"/>
  <c r="AH41" i="43" s="1"/>
  <c r="K23" i="41"/>
  <c r="AH33" i="43" s="1"/>
  <c r="J34" i="42"/>
  <c r="AM44" i="43" s="1"/>
  <c r="K11" i="41"/>
  <c r="AH21" i="43" s="1"/>
  <c r="I18" i="42"/>
  <c r="P16" i="11"/>
  <c r="T9" i="40"/>
  <c r="J31" i="42"/>
  <c r="AM41" i="43" s="1"/>
  <c r="W40" i="42"/>
  <c r="AI40" i="42"/>
  <c r="W15" i="42"/>
  <c r="AI15" i="42"/>
  <c r="T113" i="19"/>
  <c r="AI36" i="42"/>
  <c r="W36" i="42"/>
  <c r="J12" i="42"/>
  <c r="AM22" i="43" s="1"/>
  <c r="K12" i="41"/>
  <c r="AH22" i="43" s="1"/>
  <c r="J23" i="42"/>
  <c r="AM33" i="43" s="1"/>
  <c r="Q27" i="44"/>
  <c r="J43" i="42"/>
  <c r="AM53" i="43" s="1"/>
  <c r="K24" i="41"/>
  <c r="AH34" i="43" s="1"/>
  <c r="W38" i="42"/>
  <c r="J38" i="42"/>
  <c r="AM48" i="43" s="1"/>
  <c r="AI38" i="42"/>
  <c r="K46" i="41"/>
  <c r="AH56" i="43" s="1"/>
  <c r="P16" i="44"/>
  <c r="W34" i="42"/>
  <c r="K38" i="41"/>
  <c r="AH48" i="43" s="1"/>
  <c r="I16" i="42"/>
  <c r="J36" i="42"/>
  <c r="AM46" i="43" s="1"/>
  <c r="K47" i="41"/>
  <c r="AH57" i="43" s="1"/>
  <c r="AI35" i="42"/>
  <c r="W35" i="42"/>
  <c r="W28" i="42"/>
  <c r="AI28" i="42"/>
  <c r="K34" i="41"/>
  <c r="AH44" i="43" s="1"/>
  <c r="Q75" i="44"/>
  <c r="Q75" i="11"/>
  <c r="T26" i="19"/>
  <c r="T25" i="19"/>
  <c r="T80" i="40"/>
  <c r="T81" i="40"/>
  <c r="P118" i="11"/>
  <c r="K48" i="41"/>
  <c r="AH58" i="43" s="1"/>
  <c r="J44" i="41"/>
  <c r="AF54" i="43" s="1"/>
  <c r="AH44" i="42"/>
  <c r="O114" i="11"/>
  <c r="O114" i="44"/>
  <c r="V44" i="42"/>
  <c r="K18" i="19"/>
  <c r="K20" i="40"/>
  <c r="J42" i="42"/>
  <c r="AM52" i="43" s="1"/>
  <c r="W42" i="42"/>
  <c r="AI42" i="42"/>
  <c r="K42" i="41"/>
  <c r="AH52" i="43" s="1"/>
  <c r="T43" i="19"/>
  <c r="T42" i="19"/>
  <c r="I20" i="41"/>
  <c r="I20" i="42"/>
  <c r="O28" i="44"/>
  <c r="O28" i="11"/>
  <c r="K27" i="19"/>
  <c r="K29" i="40"/>
  <c r="K44" i="40"/>
  <c r="K42" i="19"/>
  <c r="U42" i="19" s="1"/>
  <c r="K14" i="19"/>
  <c r="K16" i="40"/>
  <c r="T82" i="19"/>
  <c r="T83" i="19"/>
  <c r="U37" i="42"/>
  <c r="I8" i="42"/>
  <c r="T11" i="19"/>
  <c r="T10" i="19"/>
  <c r="P20" i="44"/>
  <c r="P72" i="11"/>
  <c r="P20" i="11"/>
  <c r="P112" i="11"/>
  <c r="J32" i="42"/>
  <c r="AM42" i="43" s="1"/>
  <c r="AI32" i="42"/>
  <c r="W32" i="42"/>
  <c r="T57" i="40"/>
  <c r="K12" i="40"/>
  <c r="K10" i="19"/>
  <c r="T10" i="40"/>
  <c r="Q67" i="11"/>
  <c r="Q67" i="44"/>
  <c r="P52" i="11"/>
  <c r="P43" i="11"/>
  <c r="AI7" i="42"/>
  <c r="W7" i="42"/>
  <c r="J30" i="42"/>
  <c r="AM40" i="43" s="1"/>
  <c r="AI30" i="42"/>
  <c r="W30" i="42"/>
  <c r="O97" i="44"/>
  <c r="O97" i="11"/>
  <c r="AH27" i="42"/>
  <c r="V27" i="42"/>
  <c r="T40" i="19"/>
  <c r="K30" i="19"/>
  <c r="K32" i="40"/>
  <c r="T42" i="40"/>
  <c r="T41" i="40"/>
  <c r="O19" i="11"/>
  <c r="K85" i="40"/>
  <c r="P43" i="44"/>
  <c r="J7" i="41"/>
  <c r="AH7" i="42"/>
  <c r="O77" i="44"/>
  <c r="V7" i="42"/>
  <c r="J32" i="41"/>
  <c r="AF42" i="43" s="1"/>
  <c r="O102" i="11"/>
  <c r="V32" i="42"/>
  <c r="O102" i="44"/>
  <c r="K104" i="19"/>
  <c r="O15" i="44"/>
  <c r="O15" i="11"/>
  <c r="J30" i="41"/>
  <c r="AF40" i="43" s="1"/>
  <c r="AH30" i="42"/>
  <c r="V30" i="42"/>
  <c r="O100" i="11"/>
  <c r="O100" i="44"/>
  <c r="K80" i="40"/>
  <c r="K78" i="19"/>
  <c r="Q12" i="44"/>
  <c r="P48" i="44"/>
  <c r="P75" i="44"/>
  <c r="P68" i="11"/>
  <c r="AI44" i="42"/>
  <c r="W44" i="42"/>
  <c r="W39" i="42"/>
  <c r="AI39" i="42"/>
  <c r="W27" i="42"/>
  <c r="AI27" i="42"/>
  <c r="T47" i="19"/>
  <c r="T48" i="19"/>
  <c r="T56" i="19"/>
  <c r="T55" i="19"/>
  <c r="T19" i="19"/>
  <c r="T98" i="19"/>
  <c r="T97" i="19"/>
  <c r="T15" i="19"/>
  <c r="T14" i="19"/>
  <c r="O35" i="11"/>
  <c r="O23" i="11"/>
  <c r="P52" i="44"/>
  <c r="K100" i="19"/>
  <c r="AH32" i="42"/>
  <c r="K112" i="19"/>
  <c r="T16" i="40"/>
  <c r="T17" i="40"/>
  <c r="T28" i="19"/>
  <c r="L72" i="40"/>
  <c r="Q76" i="11"/>
  <c r="Q76" i="44"/>
  <c r="Q56" i="44"/>
  <c r="Q56" i="11"/>
  <c r="Q44" i="44"/>
  <c r="Q44" i="11"/>
  <c r="P115" i="11"/>
  <c r="I45" i="42"/>
  <c r="I45" i="41"/>
  <c r="AG45" i="42"/>
  <c r="I10" i="42"/>
  <c r="I8" i="41"/>
  <c r="T71" i="19"/>
  <c r="T70" i="19"/>
  <c r="L76" i="40"/>
  <c r="O76" i="11"/>
  <c r="O76" i="44"/>
  <c r="K31" i="19"/>
  <c r="P56" i="11"/>
  <c r="P12" i="11"/>
  <c r="P60" i="11"/>
  <c r="I26" i="42"/>
  <c r="Q28" i="11"/>
  <c r="Q28" i="44"/>
  <c r="U79" i="40"/>
  <c r="Q24" i="44"/>
  <c r="Q24" i="11"/>
  <c r="P107" i="11"/>
  <c r="I37" i="42"/>
  <c r="I37" i="41"/>
  <c r="AG37" i="42"/>
  <c r="P79" i="44"/>
  <c r="O79" i="11"/>
  <c r="I9" i="41"/>
  <c r="U9" i="42"/>
  <c r="AG9" i="42"/>
  <c r="I13" i="41"/>
  <c r="L24" i="19"/>
  <c r="L26" i="40"/>
  <c r="P64" i="11"/>
  <c r="AG14" i="42"/>
  <c r="P28" i="44"/>
  <c r="AG22" i="42"/>
  <c r="U29" i="42"/>
  <c r="I26" i="41"/>
  <c r="P103" i="11"/>
  <c r="I33" i="42"/>
  <c r="I33" i="41"/>
  <c r="U33" i="42"/>
  <c r="AG33" i="42"/>
  <c r="P91" i="44"/>
  <c r="I21" i="41"/>
  <c r="I21" i="42"/>
  <c r="AG21" i="42"/>
  <c r="P80" i="44"/>
  <c r="O80" i="11"/>
  <c r="I10" i="41"/>
  <c r="U10" i="42"/>
  <c r="AG10" i="42"/>
  <c r="I14" i="42"/>
  <c r="Q36" i="44"/>
  <c r="Q36" i="11"/>
  <c r="K33" i="40"/>
  <c r="U45" i="42"/>
  <c r="Q48" i="44"/>
  <c r="Q48" i="11"/>
  <c r="P44" i="11"/>
  <c r="P36" i="44"/>
  <c r="P83" i="11"/>
  <c r="I13" i="42"/>
  <c r="AG13" i="42"/>
  <c r="P84" i="44"/>
  <c r="I14" i="41"/>
  <c r="U14" i="42"/>
  <c r="P99" i="11"/>
  <c r="I29" i="42"/>
  <c r="I29" i="41"/>
  <c r="AG29" i="42"/>
  <c r="P90" i="11"/>
  <c r="AG20" i="42"/>
  <c r="U20" i="42"/>
  <c r="P86" i="44"/>
  <c r="AG16" i="42"/>
  <c r="U16" i="42"/>
  <c r="P92" i="11"/>
  <c r="U22" i="42"/>
  <c r="P78" i="11"/>
  <c r="U8" i="42"/>
  <c r="AG8" i="42"/>
  <c r="I22" i="41"/>
  <c r="T72" i="40"/>
  <c r="T73" i="40"/>
  <c r="T95" i="19"/>
  <c r="L48" i="19"/>
  <c r="Q64" i="11"/>
  <c r="L6" i="19"/>
  <c r="L8" i="40"/>
  <c r="T104" i="19"/>
  <c r="T103" i="19"/>
  <c r="P12" i="44"/>
  <c r="U13" i="42"/>
  <c r="P68" i="44"/>
  <c r="P76" i="44"/>
  <c r="Q40" i="44"/>
  <c r="Q40" i="11"/>
  <c r="P56" i="44"/>
  <c r="P48" i="11"/>
  <c r="L109" i="19"/>
  <c r="L33" i="40"/>
  <c r="L31" i="19"/>
  <c r="I9" i="42"/>
  <c r="J48" i="41"/>
  <c r="AF58" i="43" s="1"/>
  <c r="O118" i="11"/>
  <c r="V48" i="42"/>
  <c r="O44" i="11"/>
  <c r="L85" i="40"/>
  <c r="L83" i="19"/>
  <c r="T33" i="40"/>
  <c r="T34" i="40"/>
  <c r="T53" i="40"/>
  <c r="T52" i="40"/>
  <c r="O52" i="11"/>
  <c r="O52" i="44"/>
  <c r="Q60" i="11"/>
  <c r="Q60" i="44"/>
  <c r="O72" i="44"/>
  <c r="O72" i="11"/>
  <c r="P8" i="44"/>
  <c r="P24" i="11"/>
  <c r="K109" i="19"/>
  <c r="P24" i="44"/>
  <c r="P96" i="44"/>
  <c r="U26" i="42"/>
  <c r="AG26" i="42"/>
  <c r="P111" i="11"/>
  <c r="I41" i="42"/>
  <c r="I41" i="41"/>
  <c r="U41" i="42"/>
  <c r="AG41" i="42"/>
  <c r="T109" i="19"/>
  <c r="T108" i="19"/>
  <c r="Q68" i="11"/>
  <c r="Q68" i="44"/>
  <c r="P87" i="44"/>
  <c r="I17" i="42"/>
  <c r="I17" i="41"/>
  <c r="U17" i="42"/>
  <c r="AG17" i="42"/>
  <c r="P88" i="11"/>
  <c r="O88" i="11"/>
  <c r="AG18" i="42"/>
  <c r="U18" i="42"/>
  <c r="P95" i="11"/>
  <c r="I25" i="42"/>
  <c r="I25" i="41"/>
  <c r="AG25" i="42"/>
  <c r="U25" i="42"/>
  <c r="I18" i="41"/>
  <c r="J48" i="42"/>
  <c r="AM58" i="43" s="1"/>
  <c r="AI48" i="42"/>
  <c r="W48" i="42"/>
  <c r="K94" i="19"/>
  <c r="U94" i="19" s="1"/>
  <c r="T32" i="19"/>
  <c r="T31" i="19"/>
  <c r="K52" i="40"/>
  <c r="K50" i="19"/>
  <c r="Q52" i="11"/>
  <c r="Q52" i="44"/>
  <c r="O12" i="11"/>
  <c r="O12" i="44"/>
  <c r="P36" i="11"/>
  <c r="K83" i="19"/>
  <c r="Q72" i="11"/>
  <c r="Q72" i="44"/>
  <c r="Q20" i="11"/>
  <c r="Q20" i="44"/>
  <c r="P60" i="44"/>
  <c r="P86" i="11"/>
  <c r="P76" i="11"/>
  <c r="L108" i="19"/>
  <c r="U21" i="42"/>
  <c r="P64" i="44"/>
  <c r="P28" i="11"/>
  <c r="K118" i="44"/>
  <c r="P118" i="44" s="1"/>
  <c r="J118" i="44"/>
  <c r="O118" i="44" s="1"/>
  <c r="L119" i="44"/>
  <c r="K119" i="44"/>
  <c r="U53" i="19" l="1"/>
  <c r="U16" i="19"/>
  <c r="U70" i="19"/>
  <c r="U77" i="19"/>
  <c r="U62" i="19"/>
  <c r="U17" i="40"/>
  <c r="U33" i="19"/>
  <c r="U71" i="40"/>
  <c r="U31" i="40"/>
  <c r="U85" i="19"/>
  <c r="U55" i="40"/>
  <c r="U14" i="40"/>
  <c r="U74" i="40"/>
  <c r="U78" i="40"/>
  <c r="U73" i="40"/>
  <c r="U77" i="40"/>
  <c r="U25" i="40"/>
  <c r="U42" i="40"/>
  <c r="U18" i="19"/>
  <c r="U44" i="40"/>
  <c r="U52" i="40"/>
  <c r="U80" i="40"/>
  <c r="U30" i="40"/>
  <c r="U57" i="40"/>
  <c r="U19" i="40"/>
  <c r="U115" i="19"/>
  <c r="U41" i="19"/>
  <c r="U54" i="19"/>
  <c r="U59" i="19"/>
  <c r="U44" i="19"/>
  <c r="U7" i="19"/>
  <c r="U48" i="40"/>
  <c r="U63" i="19"/>
  <c r="U69" i="19"/>
  <c r="U60" i="19"/>
  <c r="U71" i="19"/>
  <c r="U113" i="19"/>
  <c r="U86" i="19"/>
  <c r="U8" i="19"/>
  <c r="U25" i="19"/>
  <c r="U65" i="19"/>
  <c r="U88" i="19"/>
  <c r="U45" i="19"/>
  <c r="U46" i="19"/>
  <c r="U76" i="19"/>
  <c r="U100" i="19"/>
  <c r="U78" i="19"/>
  <c r="U99" i="19"/>
  <c r="M10" i="55"/>
  <c r="Q10" i="55"/>
  <c r="P10" i="55"/>
  <c r="O10" i="55"/>
  <c r="N10" i="55"/>
  <c r="D20" i="43"/>
  <c r="L120" i="44"/>
  <c r="K122" i="11"/>
  <c r="U83" i="40"/>
  <c r="U84" i="40"/>
  <c r="U22" i="40"/>
  <c r="U19" i="19"/>
  <c r="U116" i="19"/>
  <c r="U21" i="40"/>
  <c r="P9" i="57"/>
  <c r="O9" i="57"/>
  <c r="N9" i="57"/>
  <c r="M9" i="57"/>
  <c r="Q9" i="57"/>
  <c r="M10" i="56"/>
  <c r="Q10" i="56"/>
  <c r="F20" i="43"/>
  <c r="P10" i="56"/>
  <c r="O10" i="56"/>
  <c r="N10" i="56"/>
  <c r="U90" i="19"/>
  <c r="U54" i="40"/>
  <c r="U29" i="19"/>
  <c r="U9" i="40"/>
  <c r="U10" i="19"/>
  <c r="U28" i="40"/>
  <c r="U56" i="40"/>
  <c r="U23" i="40"/>
  <c r="U96" i="19"/>
  <c r="U20" i="19"/>
  <c r="U106" i="19"/>
  <c r="U62" i="40"/>
  <c r="U10" i="40"/>
  <c r="U43" i="19"/>
  <c r="U35" i="40"/>
  <c r="U43" i="40"/>
  <c r="U82" i="40"/>
  <c r="U75" i="19"/>
  <c r="U87" i="19"/>
  <c r="U24" i="19"/>
  <c r="U36" i="19"/>
  <c r="U85" i="40"/>
  <c r="U36" i="40"/>
  <c r="U32" i="40"/>
  <c r="U16" i="40"/>
  <c r="U74" i="19"/>
  <c r="U39" i="40"/>
  <c r="U12" i="19"/>
  <c r="U11" i="40"/>
  <c r="U7" i="40"/>
  <c r="U49" i="19"/>
  <c r="U51" i="40"/>
  <c r="U114" i="19"/>
  <c r="U30" i="19"/>
  <c r="U14" i="19"/>
  <c r="U13" i="19"/>
  <c r="U57" i="19"/>
  <c r="U18" i="40"/>
  <c r="U26" i="40"/>
  <c r="U65" i="40"/>
  <c r="U46" i="40"/>
  <c r="U52" i="19"/>
  <c r="U64" i="40"/>
  <c r="U59" i="40"/>
  <c r="U58" i="19"/>
  <c r="U66" i="19"/>
  <c r="U39" i="19"/>
  <c r="U35" i="19"/>
  <c r="P91" i="11"/>
  <c r="U60" i="40"/>
  <c r="U8" i="40"/>
  <c r="U12" i="40"/>
  <c r="U50" i="40"/>
  <c r="U68" i="40"/>
  <c r="U81" i="40"/>
  <c r="U75" i="40"/>
  <c r="U27" i="40"/>
  <c r="U47" i="40"/>
  <c r="U111" i="19"/>
  <c r="U73" i="19"/>
  <c r="U72" i="19"/>
  <c r="U67" i="40"/>
  <c r="U103" i="19"/>
  <c r="U9" i="19"/>
  <c r="U63" i="40"/>
  <c r="U98" i="19"/>
  <c r="U61" i="19"/>
  <c r="U24" i="40"/>
  <c r="U40" i="40"/>
  <c r="U40" i="19"/>
  <c r="U70" i="40"/>
  <c r="U82" i="19"/>
  <c r="U69" i="40"/>
  <c r="U76" i="40"/>
  <c r="U34" i="19"/>
  <c r="U68" i="19"/>
  <c r="U72" i="40"/>
  <c r="U67" i="19"/>
  <c r="U81" i="19"/>
  <c r="U112" i="19"/>
  <c r="U20" i="40"/>
  <c r="P111" i="44"/>
  <c r="U23" i="19"/>
  <c r="U58" i="40"/>
  <c r="U45" i="40"/>
  <c r="U26" i="19"/>
  <c r="P80" i="11"/>
  <c r="U89" i="19"/>
  <c r="U92" i="19"/>
  <c r="U79" i="19"/>
  <c r="P84" i="11"/>
  <c r="L88" i="19"/>
  <c r="L25" i="19"/>
  <c r="U91" i="19"/>
  <c r="U80" i="19"/>
  <c r="L116" i="19"/>
  <c r="P107" i="44"/>
  <c r="U47" i="19"/>
  <c r="P115" i="44"/>
  <c r="U49" i="40"/>
  <c r="U101" i="19"/>
  <c r="U86" i="40"/>
  <c r="U50" i="19"/>
  <c r="U55" i="19"/>
  <c r="U66" i="40"/>
  <c r="P92" i="44"/>
  <c r="U97" i="19"/>
  <c r="U17" i="19"/>
  <c r="U27" i="19"/>
  <c r="U28" i="19"/>
  <c r="U104" i="19"/>
  <c r="U105" i="19"/>
  <c r="L106" i="19"/>
  <c r="B11" i="56"/>
  <c r="B11" i="55"/>
  <c r="B52" i="42"/>
  <c r="B52" i="41"/>
  <c r="K120" i="44"/>
  <c r="J120" i="44"/>
  <c r="B121" i="44"/>
  <c r="U48" i="19"/>
  <c r="L58" i="19"/>
  <c r="L70" i="19"/>
  <c r="L25" i="40"/>
  <c r="V26" i="40" s="1"/>
  <c r="L86" i="19"/>
  <c r="L55" i="19"/>
  <c r="L84" i="40"/>
  <c r="V85" i="40" s="1"/>
  <c r="L56" i="40"/>
  <c r="L60" i="40"/>
  <c r="L78" i="40"/>
  <c r="L34" i="19"/>
  <c r="L23" i="19"/>
  <c r="V24" i="19" s="1"/>
  <c r="L49" i="40"/>
  <c r="B121" i="15"/>
  <c r="L40" i="40"/>
  <c r="L82" i="19"/>
  <c r="L54" i="19"/>
  <c r="L8" i="19"/>
  <c r="L47" i="19"/>
  <c r="V48" i="19" s="1"/>
  <c r="L98" i="19"/>
  <c r="L76" i="19"/>
  <c r="S119" i="40"/>
  <c r="L38" i="19"/>
  <c r="L74" i="19"/>
  <c r="L10" i="40"/>
  <c r="B10" i="57"/>
  <c r="L57" i="40"/>
  <c r="L122" i="11"/>
  <c r="J122" i="11"/>
  <c r="B123" i="11"/>
  <c r="L50" i="40"/>
  <c r="U56" i="19"/>
  <c r="U64" i="19"/>
  <c r="U15" i="40"/>
  <c r="U102" i="19"/>
  <c r="L102" i="19"/>
  <c r="L62" i="40"/>
  <c r="L38" i="40"/>
  <c r="L96" i="19"/>
  <c r="L54" i="40"/>
  <c r="L49" i="19"/>
  <c r="V49" i="19" s="1"/>
  <c r="L83" i="40"/>
  <c r="L91" i="19"/>
  <c r="L71" i="19"/>
  <c r="L37" i="40"/>
  <c r="L51" i="19"/>
  <c r="L84" i="19"/>
  <c r="V84" i="19" s="1"/>
  <c r="L55" i="40"/>
  <c r="L35" i="19"/>
  <c r="L15" i="19"/>
  <c r="L107" i="19"/>
  <c r="L45" i="19"/>
  <c r="L33" i="19"/>
  <c r="L46" i="19"/>
  <c r="L59" i="40"/>
  <c r="L115" i="19"/>
  <c r="L63" i="40"/>
  <c r="L27" i="40"/>
  <c r="V27" i="40" s="1"/>
  <c r="L18" i="40"/>
  <c r="L58" i="40"/>
  <c r="L82" i="40"/>
  <c r="L11" i="19"/>
  <c r="L7" i="19"/>
  <c r="V7" i="19" s="1"/>
  <c r="L75" i="19"/>
  <c r="L47" i="40"/>
  <c r="L48" i="40"/>
  <c r="L46" i="40"/>
  <c r="L44" i="19"/>
  <c r="L60" i="19"/>
  <c r="L89" i="19"/>
  <c r="L69" i="19"/>
  <c r="L19" i="40"/>
  <c r="L16" i="19"/>
  <c r="L105" i="19"/>
  <c r="L53" i="40"/>
  <c r="L23" i="40"/>
  <c r="L22" i="40"/>
  <c r="L79" i="19"/>
  <c r="L93" i="19"/>
  <c r="L77" i="40"/>
  <c r="L31" i="40"/>
  <c r="L59" i="19"/>
  <c r="L13" i="19"/>
  <c r="L65" i="40"/>
  <c r="L24" i="40"/>
  <c r="L73" i="40"/>
  <c r="V73" i="40" s="1"/>
  <c r="L74" i="40"/>
  <c r="L53" i="19"/>
  <c r="L56" i="19"/>
  <c r="L21" i="40"/>
  <c r="L28" i="19"/>
  <c r="L28" i="40"/>
  <c r="L29" i="19"/>
  <c r="L61" i="40"/>
  <c r="L110" i="19"/>
  <c r="V110" i="19" s="1"/>
  <c r="L15" i="40"/>
  <c r="L87" i="19"/>
  <c r="L52" i="19"/>
  <c r="L64" i="19"/>
  <c r="L66" i="19"/>
  <c r="L45" i="40"/>
  <c r="L9" i="40"/>
  <c r="L22" i="19"/>
  <c r="L85" i="19"/>
  <c r="L97" i="19"/>
  <c r="L86" i="40"/>
  <c r="V86" i="40" s="1"/>
  <c r="L69" i="40"/>
  <c r="L12" i="19"/>
  <c r="L26" i="19"/>
  <c r="V26" i="19" s="1"/>
  <c r="L17" i="40"/>
  <c r="L41" i="19"/>
  <c r="L99" i="19"/>
  <c r="L43" i="19"/>
  <c r="L51" i="40"/>
  <c r="L75" i="40"/>
  <c r="V76" i="40" s="1"/>
  <c r="L21" i="19"/>
  <c r="L11" i="40"/>
  <c r="L32" i="19"/>
  <c r="V32" i="19" s="1"/>
  <c r="L95" i="19"/>
  <c r="L72" i="19"/>
  <c r="L61" i="19"/>
  <c r="L103" i="19"/>
  <c r="L113" i="19"/>
  <c r="L92" i="19"/>
  <c r="L71" i="40"/>
  <c r="V72" i="40" s="1"/>
  <c r="L14" i="40"/>
  <c r="L111" i="19"/>
  <c r="L43" i="40"/>
  <c r="V43" i="40" s="1"/>
  <c r="L70" i="40"/>
  <c r="L81" i="40"/>
  <c r="L63" i="19"/>
  <c r="L68" i="40"/>
  <c r="L30" i="40"/>
  <c r="L34" i="40"/>
  <c r="L67" i="40"/>
  <c r="L39" i="19"/>
  <c r="L81" i="19"/>
  <c r="L36" i="19"/>
  <c r="L77" i="19"/>
  <c r="L101" i="19"/>
  <c r="L62" i="19"/>
  <c r="L114" i="19"/>
  <c r="L68" i="19"/>
  <c r="L73" i="19"/>
  <c r="L7" i="40"/>
  <c r="V8" i="40" s="1"/>
  <c r="L79" i="40"/>
  <c r="L20" i="19"/>
  <c r="L40" i="19"/>
  <c r="L37" i="19"/>
  <c r="L90" i="19"/>
  <c r="L66" i="40"/>
  <c r="L39" i="40"/>
  <c r="L13" i="40"/>
  <c r="L17" i="19"/>
  <c r="L9" i="19"/>
  <c r="L19" i="19"/>
  <c r="L57" i="19"/>
  <c r="L65" i="19"/>
  <c r="L64" i="40"/>
  <c r="L35" i="40"/>
  <c r="L80" i="19"/>
  <c r="L67" i="19"/>
  <c r="L36" i="40"/>
  <c r="L6" i="40"/>
  <c r="L41" i="40"/>
  <c r="V42" i="40" s="1"/>
  <c r="U11" i="19"/>
  <c r="U29" i="40"/>
  <c r="AJ35" i="42"/>
  <c r="Q105" i="44"/>
  <c r="Q105" i="11"/>
  <c r="K35" i="42"/>
  <c r="AO45" i="43" s="1"/>
  <c r="L35" i="41"/>
  <c r="AI45" i="43" s="1"/>
  <c r="L35" i="42"/>
  <c r="AP45" i="43" s="1"/>
  <c r="X35" i="42"/>
  <c r="Q106" i="44"/>
  <c r="Q106" i="11"/>
  <c r="X36" i="42"/>
  <c r="K36" i="42"/>
  <c r="AO46" i="43" s="1"/>
  <c r="AJ36" i="42"/>
  <c r="L36" i="41"/>
  <c r="AI46" i="43" s="1"/>
  <c r="L36" i="42"/>
  <c r="AP46" i="43" s="1"/>
  <c r="X40" i="42"/>
  <c r="AJ40" i="42"/>
  <c r="Q110" i="11"/>
  <c r="Q110" i="44"/>
  <c r="L40" i="41"/>
  <c r="AI50" i="43" s="1"/>
  <c r="K40" i="42"/>
  <c r="AO50" i="43" s="1"/>
  <c r="L40" i="42"/>
  <c r="AP50" i="43" s="1"/>
  <c r="L12" i="42"/>
  <c r="AP22" i="43" s="1"/>
  <c r="X12" i="42"/>
  <c r="Q82" i="11"/>
  <c r="Q82" i="44"/>
  <c r="L12" i="41"/>
  <c r="AI22" i="43" s="1"/>
  <c r="AJ12" i="42"/>
  <c r="K12" i="42"/>
  <c r="AO22" i="43" s="1"/>
  <c r="X23" i="42"/>
  <c r="Q93" i="11"/>
  <c r="AJ23" i="42"/>
  <c r="K23" i="42"/>
  <c r="AO33" i="43" s="1"/>
  <c r="Q93" i="44"/>
  <c r="L23" i="41"/>
  <c r="AI33" i="43" s="1"/>
  <c r="L23" i="42"/>
  <c r="AP33" i="43" s="1"/>
  <c r="X47" i="42"/>
  <c r="AJ47" i="42"/>
  <c r="Q117" i="44"/>
  <c r="Q117" i="11"/>
  <c r="L47" i="42"/>
  <c r="AP57" i="43" s="1"/>
  <c r="K47" i="42"/>
  <c r="AO57" i="43" s="1"/>
  <c r="L47" i="41"/>
  <c r="AI57" i="43" s="1"/>
  <c r="U13" i="40"/>
  <c r="AJ38" i="42"/>
  <c r="X38" i="42"/>
  <c r="Q108" i="11"/>
  <c r="Q108" i="44"/>
  <c r="L38" i="42"/>
  <c r="AP48" i="43" s="1"/>
  <c r="K38" i="42"/>
  <c r="AO48" i="43" s="1"/>
  <c r="L38" i="41"/>
  <c r="AI48" i="43" s="1"/>
  <c r="AJ43" i="42"/>
  <c r="Q113" i="11"/>
  <c r="Q113" i="44"/>
  <c r="X43" i="42"/>
  <c r="L43" i="42"/>
  <c r="AP53" i="43" s="1"/>
  <c r="K43" i="42"/>
  <c r="AO53" i="43" s="1"/>
  <c r="L43" i="41"/>
  <c r="AI53" i="43" s="1"/>
  <c r="AJ11" i="42"/>
  <c r="Q81" i="11"/>
  <c r="Q81" i="44"/>
  <c r="L11" i="42"/>
  <c r="AP21" i="43" s="1"/>
  <c r="L11" i="41"/>
  <c r="AI21" i="43" s="1"/>
  <c r="K11" i="42"/>
  <c r="AO21" i="43" s="1"/>
  <c r="X11" i="42"/>
  <c r="X46" i="42"/>
  <c r="Q116" i="44"/>
  <c r="Q116" i="11"/>
  <c r="AJ46" i="42"/>
  <c r="L46" i="41"/>
  <c r="AI56" i="43" s="1"/>
  <c r="K46" i="42"/>
  <c r="AO56" i="43" s="1"/>
  <c r="L46" i="42"/>
  <c r="AP56" i="43" s="1"/>
  <c r="Q98" i="11"/>
  <c r="L28" i="41"/>
  <c r="AI38" i="43" s="1"/>
  <c r="X28" i="42"/>
  <c r="Q98" i="44"/>
  <c r="L28" i="42"/>
  <c r="AP38" i="43" s="1"/>
  <c r="AJ28" i="42"/>
  <c r="K28" i="42"/>
  <c r="AO38" i="43" s="1"/>
  <c r="Q85" i="11"/>
  <c r="AJ15" i="42"/>
  <c r="X15" i="42"/>
  <c r="Q85" i="44"/>
  <c r="L15" i="42"/>
  <c r="AP25" i="43" s="1"/>
  <c r="K15" i="42"/>
  <c r="AO25" i="43" s="1"/>
  <c r="L15" i="41"/>
  <c r="AI25" i="43" s="1"/>
  <c r="Q89" i="11"/>
  <c r="L19" i="41"/>
  <c r="AI29" i="43" s="1"/>
  <c r="Q89" i="44"/>
  <c r="AJ19" i="42"/>
  <c r="L19" i="42"/>
  <c r="AP29" i="43" s="1"/>
  <c r="X19" i="42"/>
  <c r="K19" i="42"/>
  <c r="AO29" i="43" s="1"/>
  <c r="X34" i="42"/>
  <c r="Q104" i="44"/>
  <c r="AJ34" i="42"/>
  <c r="Q104" i="11"/>
  <c r="L34" i="41"/>
  <c r="AI44" i="43" s="1"/>
  <c r="K34" i="42"/>
  <c r="AO44" i="43" s="1"/>
  <c r="L34" i="42"/>
  <c r="AP44" i="43" s="1"/>
  <c r="X24" i="42"/>
  <c r="Q94" i="44"/>
  <c r="AJ24" i="42"/>
  <c r="Q94" i="11"/>
  <c r="K24" i="42"/>
  <c r="AO34" i="43" s="1"/>
  <c r="L24" i="41"/>
  <c r="AI34" i="43" s="1"/>
  <c r="L24" i="42"/>
  <c r="AP34" i="43" s="1"/>
  <c r="Q101" i="11"/>
  <c r="AJ31" i="42"/>
  <c r="X31" i="42"/>
  <c r="Q101" i="44"/>
  <c r="L31" i="41"/>
  <c r="AI41" i="43" s="1"/>
  <c r="L31" i="42"/>
  <c r="AP41" i="43" s="1"/>
  <c r="K31" i="42"/>
  <c r="AO41" i="43" s="1"/>
  <c r="L78" i="19"/>
  <c r="L80" i="40"/>
  <c r="L39" i="42"/>
  <c r="AP49" i="43" s="1"/>
  <c r="L39" i="41"/>
  <c r="AI49" i="43" s="1"/>
  <c r="AJ39" i="42"/>
  <c r="X39" i="42"/>
  <c r="Q109" i="11"/>
  <c r="Q109" i="44"/>
  <c r="K39" i="42"/>
  <c r="AO49" i="43" s="1"/>
  <c r="U15" i="19"/>
  <c r="L29" i="40"/>
  <c r="L27" i="19"/>
  <c r="P99" i="44"/>
  <c r="L100" i="19"/>
  <c r="L30" i="19"/>
  <c r="L32" i="40"/>
  <c r="V33" i="40" s="1"/>
  <c r="L14" i="19"/>
  <c r="L16" i="40"/>
  <c r="L112" i="19"/>
  <c r="L44" i="42"/>
  <c r="AP54" i="43" s="1"/>
  <c r="L44" i="41"/>
  <c r="AI54" i="43" s="1"/>
  <c r="AJ44" i="42"/>
  <c r="Q114" i="44"/>
  <c r="Q114" i="11"/>
  <c r="X44" i="42"/>
  <c r="K44" i="42"/>
  <c r="AO54" i="43" s="1"/>
  <c r="K30" i="42"/>
  <c r="AO40" i="43" s="1"/>
  <c r="L30" i="41"/>
  <c r="AI40" i="43" s="1"/>
  <c r="AJ30" i="42"/>
  <c r="Q100" i="11"/>
  <c r="Q100" i="44"/>
  <c r="X30" i="42"/>
  <c r="L30" i="42"/>
  <c r="AP40" i="43" s="1"/>
  <c r="P79" i="11"/>
  <c r="L32" i="42"/>
  <c r="AP42" i="43" s="1"/>
  <c r="L32" i="41"/>
  <c r="AI42" i="43" s="1"/>
  <c r="X32" i="42"/>
  <c r="AJ32" i="42"/>
  <c r="Q102" i="11"/>
  <c r="Q102" i="44"/>
  <c r="K32" i="42"/>
  <c r="AO42" i="43" s="1"/>
  <c r="K42" i="42"/>
  <c r="AO52" i="43" s="1"/>
  <c r="L42" i="41"/>
  <c r="AI52" i="43" s="1"/>
  <c r="AJ42" i="42"/>
  <c r="X42" i="42"/>
  <c r="Q112" i="11"/>
  <c r="Q112" i="44"/>
  <c r="L42" i="42"/>
  <c r="AP52" i="43" s="1"/>
  <c r="Q97" i="11"/>
  <c r="AJ27" i="42"/>
  <c r="Q97" i="44"/>
  <c r="X27" i="42"/>
  <c r="L27" i="42"/>
  <c r="AP37" i="43" s="1"/>
  <c r="L27" i="41"/>
  <c r="AI37" i="43" s="1"/>
  <c r="K27" i="42"/>
  <c r="AO37" i="43" s="1"/>
  <c r="L104" i="19"/>
  <c r="L10" i="19"/>
  <c r="L12" i="40"/>
  <c r="L42" i="19"/>
  <c r="L44" i="40"/>
  <c r="Q77" i="11"/>
  <c r="Q77" i="44"/>
  <c r="X7" i="42"/>
  <c r="AJ7" i="42"/>
  <c r="L7" i="42"/>
  <c r="L7" i="41"/>
  <c r="K7" i="42"/>
  <c r="L18" i="19"/>
  <c r="L20" i="40"/>
  <c r="P87" i="11"/>
  <c r="J22" i="42"/>
  <c r="AM32" i="43" s="1"/>
  <c r="W22" i="42"/>
  <c r="AI22" i="42"/>
  <c r="K22" i="41"/>
  <c r="AH32" i="43" s="1"/>
  <c r="V16" i="42"/>
  <c r="O86" i="11"/>
  <c r="O86" i="44"/>
  <c r="AH16" i="42"/>
  <c r="J16" i="41"/>
  <c r="AF26" i="43" s="1"/>
  <c r="J20" i="41"/>
  <c r="AF30" i="43" s="1"/>
  <c r="V20" i="42"/>
  <c r="O90" i="11"/>
  <c r="O90" i="44"/>
  <c r="AH20" i="42"/>
  <c r="O92" i="44"/>
  <c r="O92" i="11"/>
  <c r="AH22" i="42"/>
  <c r="V22" i="42"/>
  <c r="J22" i="41"/>
  <c r="AF32" i="43" s="1"/>
  <c r="J13" i="42"/>
  <c r="AM23" i="43" s="1"/>
  <c r="AI13" i="42"/>
  <c r="W13" i="42"/>
  <c r="K13" i="41"/>
  <c r="AH23" i="43" s="1"/>
  <c r="J37" i="41"/>
  <c r="AF47" i="43" s="1"/>
  <c r="O107" i="44"/>
  <c r="AH37" i="42"/>
  <c r="V37" i="42"/>
  <c r="O107" i="11"/>
  <c r="U83" i="19"/>
  <c r="U84" i="19"/>
  <c r="O88" i="44"/>
  <c r="V18" i="42"/>
  <c r="AH18" i="42"/>
  <c r="J18" i="41"/>
  <c r="AF28" i="43" s="1"/>
  <c r="V109" i="19"/>
  <c r="J16" i="42"/>
  <c r="AM26" i="43" s="1"/>
  <c r="W16" i="42"/>
  <c r="AI16" i="42"/>
  <c r="K16" i="41"/>
  <c r="AH26" i="43" s="1"/>
  <c r="J20" i="42"/>
  <c r="AM30" i="43" s="1"/>
  <c r="W20" i="42"/>
  <c r="AI20" i="42"/>
  <c r="K20" i="41"/>
  <c r="AH30" i="43" s="1"/>
  <c r="J29" i="42"/>
  <c r="AM39" i="43" s="1"/>
  <c r="AI29" i="42"/>
  <c r="W29" i="42"/>
  <c r="K29" i="41"/>
  <c r="AH39" i="43" s="1"/>
  <c r="U33" i="40"/>
  <c r="U34" i="40"/>
  <c r="P90" i="44"/>
  <c r="L50" i="19"/>
  <c r="L52" i="40"/>
  <c r="L48" i="42"/>
  <c r="AP58" i="43" s="1"/>
  <c r="L48" i="41"/>
  <c r="AI58" i="43" s="1"/>
  <c r="AJ48" i="42"/>
  <c r="X48" i="42"/>
  <c r="Q118" i="11"/>
  <c r="K48" i="42"/>
  <c r="AO58" i="43" s="1"/>
  <c r="J18" i="42"/>
  <c r="AM28" i="43" s="1"/>
  <c r="W18" i="42"/>
  <c r="AI18" i="42"/>
  <c r="K18" i="41"/>
  <c r="AH28" i="43" s="1"/>
  <c r="P88" i="44"/>
  <c r="O87" i="44"/>
  <c r="V17" i="42"/>
  <c r="AH17" i="42"/>
  <c r="O87" i="11"/>
  <c r="J17" i="41"/>
  <c r="AF27" i="43" s="1"/>
  <c r="J41" i="42"/>
  <c r="AM51" i="43" s="1"/>
  <c r="AI41" i="42"/>
  <c r="W41" i="42"/>
  <c r="K41" i="41"/>
  <c r="AH51" i="43" s="1"/>
  <c r="J33" i="41"/>
  <c r="AF43" i="43" s="1"/>
  <c r="O103" i="11"/>
  <c r="AH33" i="42"/>
  <c r="O103" i="44"/>
  <c r="V33" i="42"/>
  <c r="V25" i="19"/>
  <c r="U110" i="19"/>
  <c r="U109" i="19"/>
  <c r="J29" i="41"/>
  <c r="AF39" i="43" s="1"/>
  <c r="O99" i="11"/>
  <c r="V29" i="42"/>
  <c r="AH29" i="42"/>
  <c r="O99" i="44"/>
  <c r="J25" i="41"/>
  <c r="AF35" i="43" s="1"/>
  <c r="O95" i="44"/>
  <c r="O95" i="11"/>
  <c r="AH25" i="42"/>
  <c r="V25" i="42"/>
  <c r="U53" i="40"/>
  <c r="U51" i="19"/>
  <c r="J21" i="41"/>
  <c r="AF31" i="43" s="1"/>
  <c r="V21" i="42"/>
  <c r="AH21" i="42"/>
  <c r="O91" i="44"/>
  <c r="O91" i="11"/>
  <c r="J37" i="42"/>
  <c r="AM47" i="43" s="1"/>
  <c r="W37" i="42"/>
  <c r="AI37" i="42"/>
  <c r="K37" i="41"/>
  <c r="AH47" i="43" s="1"/>
  <c r="J45" i="41"/>
  <c r="AF55" i="43" s="1"/>
  <c r="O115" i="44"/>
  <c r="AH45" i="42"/>
  <c r="V45" i="42"/>
  <c r="O115" i="11"/>
  <c r="AH26" i="42"/>
  <c r="V26" i="42"/>
  <c r="O96" i="11"/>
  <c r="O96" i="44"/>
  <c r="J26" i="41"/>
  <c r="AF36" i="43" s="1"/>
  <c r="V9" i="40"/>
  <c r="P83" i="44"/>
  <c r="J33" i="42"/>
  <c r="AM43" i="43" s="1"/>
  <c r="AI33" i="42"/>
  <c r="K33" i="41"/>
  <c r="AH43" i="43" s="1"/>
  <c r="W33" i="42"/>
  <c r="J17" i="42"/>
  <c r="AM27" i="43" s="1"/>
  <c r="AI17" i="42"/>
  <c r="W17" i="42"/>
  <c r="K17" i="41"/>
  <c r="AH27" i="43" s="1"/>
  <c r="J26" i="42"/>
  <c r="AM36" i="43" s="1"/>
  <c r="W26" i="42"/>
  <c r="K26" i="41"/>
  <c r="AH36" i="43" s="1"/>
  <c r="AI26" i="42"/>
  <c r="V83" i="19"/>
  <c r="O78" i="44"/>
  <c r="V8" i="42"/>
  <c r="O78" i="11"/>
  <c r="AH8" i="42"/>
  <c r="J8" i="41"/>
  <c r="J14" i="41"/>
  <c r="AF24" i="43" s="1"/>
  <c r="V14" i="42"/>
  <c r="AH14" i="42"/>
  <c r="O84" i="11"/>
  <c r="O84" i="44"/>
  <c r="J13" i="41"/>
  <c r="AF23" i="43" s="1"/>
  <c r="V13" i="42"/>
  <c r="O83" i="11"/>
  <c r="O83" i="44"/>
  <c r="AH13" i="42"/>
  <c r="V10" i="42"/>
  <c r="AH10" i="42"/>
  <c r="O80" i="44"/>
  <c r="J10" i="41"/>
  <c r="AF20" i="43" s="1"/>
  <c r="O79" i="44"/>
  <c r="AH9" i="42"/>
  <c r="V9" i="42"/>
  <c r="J9" i="41"/>
  <c r="U31" i="19"/>
  <c r="U32" i="19"/>
  <c r="J45" i="42"/>
  <c r="AM55" i="43" s="1"/>
  <c r="W45" i="42"/>
  <c r="AI45" i="42"/>
  <c r="K45" i="41"/>
  <c r="AH55" i="43" s="1"/>
  <c r="J25" i="42"/>
  <c r="AM35" i="43" s="1"/>
  <c r="AI25" i="42"/>
  <c r="W25" i="42"/>
  <c r="K25" i="41"/>
  <c r="AH35" i="43" s="1"/>
  <c r="L94" i="19"/>
  <c r="J41" i="41"/>
  <c r="AF51" i="43" s="1"/>
  <c r="AH41" i="42"/>
  <c r="O111" i="44"/>
  <c r="O111" i="11"/>
  <c r="V41" i="42"/>
  <c r="V34" i="40"/>
  <c r="P96" i="11"/>
  <c r="J8" i="42"/>
  <c r="AI8" i="42"/>
  <c r="W8" i="42"/>
  <c r="P78" i="44"/>
  <c r="K8" i="41"/>
  <c r="J14" i="42"/>
  <c r="AM24" i="43" s="1"/>
  <c r="W14" i="42"/>
  <c r="AI14" i="42"/>
  <c r="K14" i="41"/>
  <c r="AH24" i="43" s="1"/>
  <c r="J10" i="42"/>
  <c r="AM20" i="43" s="1"/>
  <c r="W10" i="42"/>
  <c r="K10" i="41"/>
  <c r="AH20" i="43" s="1"/>
  <c r="AI10" i="42"/>
  <c r="W21" i="42"/>
  <c r="AI21" i="42"/>
  <c r="K21" i="41"/>
  <c r="AH31" i="43" s="1"/>
  <c r="J21" i="42"/>
  <c r="AM31" i="43" s="1"/>
  <c r="U95" i="19"/>
  <c r="J9" i="42"/>
  <c r="AI9" i="42"/>
  <c r="K9" i="41"/>
  <c r="W9" i="42"/>
  <c r="P95" i="44"/>
  <c r="P103" i="44"/>
  <c r="Q118" i="44"/>
  <c r="V25" i="40" l="1"/>
  <c r="V56" i="19"/>
  <c r="V35" i="19"/>
  <c r="V36" i="19"/>
  <c r="V57" i="40"/>
  <c r="V28" i="40"/>
  <c r="V70" i="19"/>
  <c r="V40" i="40"/>
  <c r="V60" i="40"/>
  <c r="V58" i="40"/>
  <c r="O11" i="55"/>
  <c r="M11" i="55"/>
  <c r="N11" i="55"/>
  <c r="P11" i="55"/>
  <c r="Q11" i="55"/>
  <c r="J121" i="44"/>
  <c r="L123" i="11"/>
  <c r="K123" i="11"/>
  <c r="J123" i="11"/>
  <c r="Q10" i="57"/>
  <c r="P10" i="57"/>
  <c r="O10" i="57"/>
  <c r="N10" i="57"/>
  <c r="G20" i="43"/>
  <c r="M10" i="57"/>
  <c r="O11" i="56"/>
  <c r="M11" i="56"/>
  <c r="P11" i="56"/>
  <c r="F21" i="43"/>
  <c r="Q11" i="56"/>
  <c r="N11" i="56"/>
  <c r="V107" i="19"/>
  <c r="V71" i="19"/>
  <c r="V56" i="40"/>
  <c r="V41" i="40"/>
  <c r="V80" i="19"/>
  <c r="V16" i="19"/>
  <c r="V39" i="19"/>
  <c r="V38" i="19"/>
  <c r="V11" i="40"/>
  <c r="V86" i="19"/>
  <c r="V99" i="19"/>
  <c r="V10" i="40"/>
  <c r="V51" i="40"/>
  <c r="V77" i="19"/>
  <c r="V61" i="40"/>
  <c r="V106" i="19"/>
  <c r="V34" i="19"/>
  <c r="V64" i="40"/>
  <c r="V39" i="40"/>
  <c r="V89" i="19"/>
  <c r="V84" i="40"/>
  <c r="V58" i="19"/>
  <c r="V97" i="19"/>
  <c r="V52" i="19"/>
  <c r="V79" i="40"/>
  <c r="V90" i="19"/>
  <c r="V67" i="19"/>
  <c r="V12" i="19"/>
  <c r="V59" i="19"/>
  <c r="V35" i="40"/>
  <c r="V17" i="19"/>
  <c r="V50" i="40"/>
  <c r="V92" i="19"/>
  <c r="V116" i="19"/>
  <c r="V9" i="19"/>
  <c r="V82" i="19"/>
  <c r="V54" i="19"/>
  <c r="B53" i="42"/>
  <c r="V55" i="19"/>
  <c r="V111" i="19"/>
  <c r="V72" i="19"/>
  <c r="I49" i="42"/>
  <c r="I49" i="41"/>
  <c r="U49" i="42"/>
  <c r="AG49" i="42"/>
  <c r="V65" i="19"/>
  <c r="V85" i="19"/>
  <c r="V8" i="19"/>
  <c r="J117" i="19"/>
  <c r="T117" i="19" s="1"/>
  <c r="V32" i="40"/>
  <c r="V57" i="19"/>
  <c r="V66" i="40"/>
  <c r="B11" i="57"/>
  <c r="K121" i="44"/>
  <c r="L121" i="44"/>
  <c r="B122" i="44"/>
  <c r="D21" i="43"/>
  <c r="B12" i="55"/>
  <c r="B12" i="56"/>
  <c r="V98" i="19"/>
  <c r="V30" i="19"/>
  <c r="V103" i="19"/>
  <c r="B122" i="15"/>
  <c r="V36" i="40"/>
  <c r="V37" i="19"/>
  <c r="V61" i="19"/>
  <c r="V19" i="40"/>
  <c r="B124" i="11"/>
  <c r="S120" i="40"/>
  <c r="B53" i="41"/>
  <c r="V24" i="40"/>
  <c r="V63" i="40"/>
  <c r="V73" i="19"/>
  <c r="V75" i="40"/>
  <c r="V31" i="19"/>
  <c r="V62" i="19"/>
  <c r="V71" i="40"/>
  <c r="V13" i="19"/>
  <c r="V68" i="19"/>
  <c r="V47" i="40"/>
  <c r="V40" i="19"/>
  <c r="V68" i="40"/>
  <c r="V55" i="40"/>
  <c r="V114" i="19"/>
  <c r="V41" i="19"/>
  <c r="V22" i="19"/>
  <c r="V23" i="19"/>
  <c r="V15" i="40"/>
  <c r="V93" i="19"/>
  <c r="V48" i="40"/>
  <c r="V49" i="40"/>
  <c r="V82" i="40"/>
  <c r="V37" i="40"/>
  <c r="V21" i="19"/>
  <c r="V96" i="19"/>
  <c r="V69" i="40"/>
  <c r="V22" i="40"/>
  <c r="V69" i="19"/>
  <c r="V76" i="19"/>
  <c r="V75" i="19"/>
  <c r="V18" i="40"/>
  <c r="V38" i="40"/>
  <c r="V66" i="19"/>
  <c r="V91" i="19"/>
  <c r="V62" i="40"/>
  <c r="V20" i="19"/>
  <c r="V63" i="19"/>
  <c r="V14" i="40"/>
  <c r="V64" i="19"/>
  <c r="V29" i="19"/>
  <c r="V65" i="40"/>
  <c r="V23" i="40"/>
  <c r="V60" i="19"/>
  <c r="V46" i="19"/>
  <c r="V47" i="19"/>
  <c r="V83" i="40"/>
  <c r="V102" i="19"/>
  <c r="V81" i="19"/>
  <c r="V53" i="19"/>
  <c r="V31" i="40"/>
  <c r="V115" i="19"/>
  <c r="V33" i="19"/>
  <c r="V74" i="19"/>
  <c r="V77" i="40"/>
  <c r="V78" i="40"/>
  <c r="V44" i="19"/>
  <c r="V45" i="19"/>
  <c r="V108" i="19"/>
  <c r="V7" i="40"/>
  <c r="V67" i="40"/>
  <c r="V70" i="40"/>
  <c r="V88" i="19"/>
  <c r="V87" i="19"/>
  <c r="V74" i="40"/>
  <c r="V46" i="40"/>
  <c r="V59" i="40"/>
  <c r="V54" i="40"/>
  <c r="V20" i="40"/>
  <c r="V21" i="40"/>
  <c r="V10" i="19"/>
  <c r="V11" i="19"/>
  <c r="V113" i="19"/>
  <c r="V112" i="19"/>
  <c r="V101" i="19"/>
  <c r="V100" i="19"/>
  <c r="V18" i="19"/>
  <c r="V19" i="19"/>
  <c r="V105" i="19"/>
  <c r="V104" i="19"/>
  <c r="V27" i="19"/>
  <c r="V28" i="19"/>
  <c r="V16" i="40"/>
  <c r="V17" i="40"/>
  <c r="V29" i="40"/>
  <c r="V30" i="40"/>
  <c r="V45" i="40"/>
  <c r="V44" i="40"/>
  <c r="V14" i="19"/>
  <c r="V15" i="19"/>
  <c r="V42" i="19"/>
  <c r="V43" i="19"/>
  <c r="V80" i="40"/>
  <c r="V81" i="40"/>
  <c r="V12" i="40"/>
  <c r="V13" i="40"/>
  <c r="V78" i="19"/>
  <c r="V79" i="19"/>
  <c r="X45" i="42"/>
  <c r="AJ45" i="42"/>
  <c r="Q115" i="44"/>
  <c r="Q115" i="11"/>
  <c r="K45" i="42"/>
  <c r="AO55" i="43" s="1"/>
  <c r="L45" i="41"/>
  <c r="AI55" i="43" s="1"/>
  <c r="L45" i="42"/>
  <c r="AP55" i="43" s="1"/>
  <c r="K9" i="42"/>
  <c r="AJ9" i="42"/>
  <c r="X9" i="42"/>
  <c r="Q79" i="44"/>
  <c r="Q79" i="11"/>
  <c r="L9" i="41"/>
  <c r="L9" i="42"/>
  <c r="X21" i="42"/>
  <c r="Q91" i="44"/>
  <c r="AJ21" i="42"/>
  <c r="Q91" i="11"/>
  <c r="L21" i="41"/>
  <c r="AI31" i="43" s="1"/>
  <c r="L21" i="42"/>
  <c r="AP31" i="43" s="1"/>
  <c r="K21" i="42"/>
  <c r="AO31" i="43" s="1"/>
  <c r="V53" i="40"/>
  <c r="V52" i="40"/>
  <c r="Q111" i="11"/>
  <c r="AJ41" i="42"/>
  <c r="Q111" i="44"/>
  <c r="X41" i="42"/>
  <c r="L41" i="41"/>
  <c r="AI51" i="43" s="1"/>
  <c r="L41" i="42"/>
  <c r="AP51" i="43" s="1"/>
  <c r="K41" i="42"/>
  <c r="AO51" i="43" s="1"/>
  <c r="K14" i="42"/>
  <c r="AO24" i="43" s="1"/>
  <c r="L14" i="42"/>
  <c r="AP24" i="43" s="1"/>
  <c r="L14" i="41"/>
  <c r="AI24" i="43" s="1"/>
  <c r="Q84" i="11"/>
  <c r="AJ14" i="42"/>
  <c r="Q84" i="44"/>
  <c r="X14" i="42"/>
  <c r="K18" i="42"/>
  <c r="AO28" i="43" s="1"/>
  <c r="L18" i="41"/>
  <c r="AI28" i="43" s="1"/>
  <c r="Q88" i="44"/>
  <c r="X18" i="42"/>
  <c r="Q88" i="11"/>
  <c r="AJ18" i="42"/>
  <c r="L18" i="42"/>
  <c r="AP28" i="43" s="1"/>
  <c r="V51" i="19"/>
  <c r="V50" i="19"/>
  <c r="X29" i="42"/>
  <c r="Q99" i="44"/>
  <c r="AJ29" i="42"/>
  <c r="Q99" i="11"/>
  <c r="L29" i="42"/>
  <c r="AP39" i="43" s="1"/>
  <c r="L29" i="41"/>
  <c r="AI39" i="43" s="1"/>
  <c r="K29" i="42"/>
  <c r="AO39" i="43" s="1"/>
  <c r="AJ13" i="42"/>
  <c r="X13" i="42"/>
  <c r="Q83" i="11"/>
  <c r="Q83" i="44"/>
  <c r="K13" i="42"/>
  <c r="AO23" i="43" s="1"/>
  <c r="L13" i="42"/>
  <c r="AP23" i="43" s="1"/>
  <c r="L13" i="41"/>
  <c r="AI23" i="43" s="1"/>
  <c r="Q95" i="11"/>
  <c r="AJ25" i="42"/>
  <c r="Q95" i="44"/>
  <c r="X25" i="42"/>
  <c r="L25" i="42"/>
  <c r="AP35" i="43" s="1"/>
  <c r="L25" i="41"/>
  <c r="AI35" i="43" s="1"/>
  <c r="K25" i="42"/>
  <c r="AO35" i="43" s="1"/>
  <c r="Q103" i="11"/>
  <c r="X33" i="42"/>
  <c r="Q103" i="44"/>
  <c r="AJ33" i="42"/>
  <c r="K33" i="42"/>
  <c r="AO43" i="43" s="1"/>
  <c r="L33" i="41"/>
  <c r="AI43" i="43" s="1"/>
  <c r="L33" i="42"/>
  <c r="AP43" i="43" s="1"/>
  <c r="AJ37" i="42"/>
  <c r="Q107" i="44"/>
  <c r="X37" i="42"/>
  <c r="Q107" i="11"/>
  <c r="L37" i="42"/>
  <c r="AP47" i="43" s="1"/>
  <c r="L37" i="41"/>
  <c r="AI47" i="43" s="1"/>
  <c r="K37" i="42"/>
  <c r="AO47" i="43" s="1"/>
  <c r="L16" i="42"/>
  <c r="AP26" i="43" s="1"/>
  <c r="L16" i="41"/>
  <c r="AI26" i="43" s="1"/>
  <c r="AJ16" i="42"/>
  <c r="Q86" i="44"/>
  <c r="X16" i="42"/>
  <c r="Q86" i="11"/>
  <c r="K16" i="42"/>
  <c r="AO26" i="43" s="1"/>
  <c r="L8" i="42"/>
  <c r="L8" i="41"/>
  <c r="Q78" i="11"/>
  <c r="AJ8" i="42"/>
  <c r="X8" i="42"/>
  <c r="Q78" i="44"/>
  <c r="K8" i="42"/>
  <c r="K22" i="42"/>
  <c r="AO32" i="43" s="1"/>
  <c r="L22" i="41"/>
  <c r="AI32" i="43" s="1"/>
  <c r="Q92" i="44"/>
  <c r="X22" i="42"/>
  <c r="AJ22" i="42"/>
  <c r="Q92" i="11"/>
  <c r="L22" i="42"/>
  <c r="AP32" i="43" s="1"/>
  <c r="L10" i="42"/>
  <c r="AP20" i="43" s="1"/>
  <c r="K10" i="42"/>
  <c r="AO20" i="43" s="1"/>
  <c r="L10" i="41"/>
  <c r="AI20" i="43" s="1"/>
  <c r="X10" i="42"/>
  <c r="Q80" i="11"/>
  <c r="AJ10" i="42"/>
  <c r="Q80" i="44"/>
  <c r="V95" i="19"/>
  <c r="V94" i="19"/>
  <c r="K26" i="42"/>
  <c r="AO36" i="43" s="1"/>
  <c r="L26" i="41"/>
  <c r="AI36" i="43" s="1"/>
  <c r="X26" i="42"/>
  <c r="Q96" i="11"/>
  <c r="AJ26" i="42"/>
  <c r="L26" i="42"/>
  <c r="AP36" i="43" s="1"/>
  <c r="Q96" i="44"/>
  <c r="AJ17" i="42"/>
  <c r="Q87" i="44"/>
  <c r="Q87" i="11"/>
  <c r="X17" i="42"/>
  <c r="L17" i="42"/>
  <c r="AP27" i="43" s="1"/>
  <c r="L17" i="41"/>
  <c r="AI27" i="43" s="1"/>
  <c r="K17" i="42"/>
  <c r="AO27" i="43" s="1"/>
  <c r="L20" i="42"/>
  <c r="AP30" i="43" s="1"/>
  <c r="L20" i="41"/>
  <c r="AI30" i="43" s="1"/>
  <c r="Q90" i="44"/>
  <c r="Q90" i="11"/>
  <c r="X20" i="42"/>
  <c r="AJ20" i="42"/>
  <c r="K20" i="42"/>
  <c r="AO30" i="43" s="1"/>
  <c r="Q12" i="55" l="1"/>
  <c r="P12" i="55"/>
  <c r="M12" i="55"/>
  <c r="O12" i="55"/>
  <c r="D22" i="43"/>
  <c r="N12" i="55"/>
  <c r="K122" i="44"/>
  <c r="J122" i="44"/>
  <c r="K124" i="11"/>
  <c r="Q11" i="57"/>
  <c r="P11" i="57"/>
  <c r="N11" i="57"/>
  <c r="M11" i="57"/>
  <c r="G21" i="43"/>
  <c r="O11" i="57"/>
  <c r="Q12" i="56"/>
  <c r="O12" i="56"/>
  <c r="F22" i="43"/>
  <c r="N12" i="56"/>
  <c r="M12" i="56"/>
  <c r="P12" i="56"/>
  <c r="B12" i="57"/>
  <c r="B54" i="42"/>
  <c r="B13" i="56"/>
  <c r="B13" i="55"/>
  <c r="B54" i="41"/>
  <c r="J118" i="19"/>
  <c r="T118" i="19" s="1"/>
  <c r="L122" i="44"/>
  <c r="B123" i="44"/>
  <c r="B123" i="15"/>
  <c r="AH49" i="42"/>
  <c r="V49" i="42"/>
  <c r="O119" i="44"/>
  <c r="J49" i="41"/>
  <c r="AF59" i="43" s="1"/>
  <c r="O119" i="11"/>
  <c r="I50" i="41"/>
  <c r="I50" i="42"/>
  <c r="AG50" i="42"/>
  <c r="U50" i="42"/>
  <c r="S121" i="40"/>
  <c r="P119" i="11"/>
  <c r="AI49" i="42"/>
  <c r="W49" i="42"/>
  <c r="P119" i="44"/>
  <c r="J49" i="42"/>
  <c r="AM59" i="43" s="1"/>
  <c r="K49" i="41"/>
  <c r="AH59" i="43" s="1"/>
  <c r="L124" i="11"/>
  <c r="J124" i="11"/>
  <c r="B125" i="11"/>
  <c r="K117" i="19"/>
  <c r="U117" i="19" s="1"/>
  <c r="O13" i="55" l="1"/>
  <c r="N13" i="55"/>
  <c r="P13" i="55"/>
  <c r="M13" i="55"/>
  <c r="D23" i="43"/>
  <c r="Q13" i="55"/>
  <c r="L123" i="44"/>
  <c r="K123" i="44"/>
  <c r="J125" i="11"/>
  <c r="L125" i="11"/>
  <c r="N12" i="57"/>
  <c r="M12" i="57"/>
  <c r="P12" i="57"/>
  <c r="Q12" i="57"/>
  <c r="G22" i="43"/>
  <c r="O12" i="57"/>
  <c r="Q13" i="56"/>
  <c r="P13" i="56"/>
  <c r="O13" i="56"/>
  <c r="N13" i="56"/>
  <c r="M13" i="56"/>
  <c r="F23" i="43"/>
  <c r="B124" i="15"/>
  <c r="B55" i="42"/>
  <c r="S122" i="40"/>
  <c r="Q119" i="44"/>
  <c r="Q119" i="11"/>
  <c r="K49" i="42"/>
  <c r="AO59" i="43" s="1"/>
  <c r="L49" i="41"/>
  <c r="AI59" i="43" s="1"/>
  <c r="L49" i="42"/>
  <c r="AP59" i="43" s="1"/>
  <c r="X49" i="42"/>
  <c r="AJ49" i="42"/>
  <c r="J50" i="41"/>
  <c r="AF60" i="43" s="1"/>
  <c r="AH50" i="42"/>
  <c r="O120" i="11"/>
  <c r="V50" i="42"/>
  <c r="O120" i="44"/>
  <c r="L117" i="19"/>
  <c r="V117" i="19" s="1"/>
  <c r="K118" i="19"/>
  <c r="K125" i="11"/>
  <c r="B126" i="11"/>
  <c r="K50" i="41"/>
  <c r="AH60" i="43" s="1"/>
  <c r="P120" i="11"/>
  <c r="J50" i="42"/>
  <c r="AM60" i="43" s="1"/>
  <c r="W50" i="42"/>
  <c r="AI50" i="42"/>
  <c r="P120" i="44"/>
  <c r="J123" i="44"/>
  <c r="B124" i="44"/>
  <c r="B55" i="41"/>
  <c r="B14" i="55"/>
  <c r="B14" i="56"/>
  <c r="B13" i="57"/>
  <c r="J119" i="19"/>
  <c r="T119" i="19" s="1"/>
  <c r="I51" i="41"/>
  <c r="AG51" i="42"/>
  <c r="I51" i="42"/>
  <c r="U51" i="42"/>
  <c r="M14" i="55" l="1"/>
  <c r="Q14" i="55"/>
  <c r="P14" i="55"/>
  <c r="D24" i="43"/>
  <c r="N14" i="55"/>
  <c r="O14" i="55"/>
  <c r="L124" i="44"/>
  <c r="J124" i="44"/>
  <c r="L126" i="11"/>
  <c r="K126" i="11"/>
  <c r="J126" i="11"/>
  <c r="P13" i="57"/>
  <c r="O13" i="57"/>
  <c r="N13" i="57"/>
  <c r="M13" i="57"/>
  <c r="G23" i="43"/>
  <c r="Q13" i="57"/>
  <c r="M14" i="56"/>
  <c r="F24" i="43"/>
  <c r="N14" i="56"/>
  <c r="Q14" i="56"/>
  <c r="P14" i="56"/>
  <c r="O14" i="56"/>
  <c r="O121" i="11"/>
  <c r="AH51" i="42"/>
  <c r="J51" i="41"/>
  <c r="AF61" i="43" s="1"/>
  <c r="V51" i="42"/>
  <c r="O121" i="44"/>
  <c r="J120" i="19"/>
  <c r="T120" i="19" s="1"/>
  <c r="B56" i="42"/>
  <c r="B14" i="57"/>
  <c r="K119" i="19"/>
  <c r="U119" i="19" s="1"/>
  <c r="K124" i="44"/>
  <c r="B125" i="44"/>
  <c r="U52" i="42"/>
  <c r="AG52" i="42"/>
  <c r="I52" i="42"/>
  <c r="I52" i="41"/>
  <c r="K50" i="42"/>
  <c r="AO60" i="43" s="1"/>
  <c r="X50" i="42"/>
  <c r="Q120" i="11"/>
  <c r="AJ50" i="42"/>
  <c r="L50" i="41"/>
  <c r="AI60" i="43" s="1"/>
  <c r="L50" i="42"/>
  <c r="AP60" i="43" s="1"/>
  <c r="Q120" i="44"/>
  <c r="U118" i="19"/>
  <c r="B125" i="15"/>
  <c r="P121" i="11"/>
  <c r="J51" i="42"/>
  <c r="AM61" i="43" s="1"/>
  <c r="K51" i="41"/>
  <c r="AH61" i="43" s="1"/>
  <c r="AI51" i="42"/>
  <c r="W51" i="42"/>
  <c r="P121" i="44"/>
  <c r="B15" i="56"/>
  <c r="B15" i="55"/>
  <c r="B56" i="41"/>
  <c r="L118" i="19"/>
  <c r="V118" i="19" s="1"/>
  <c r="S123" i="40"/>
  <c r="B127" i="11"/>
  <c r="O15" i="55" l="1"/>
  <c r="N15" i="55"/>
  <c r="Q15" i="55"/>
  <c r="P15" i="55"/>
  <c r="M15" i="55"/>
  <c r="J125" i="44"/>
  <c r="Q14" i="57"/>
  <c r="P14" i="57"/>
  <c r="O14" i="57"/>
  <c r="N14" i="57"/>
  <c r="M14" i="57"/>
  <c r="G24" i="43"/>
  <c r="O15" i="56"/>
  <c r="M15" i="56"/>
  <c r="P15" i="56"/>
  <c r="Q15" i="56"/>
  <c r="F25" i="43"/>
  <c r="N15" i="56"/>
  <c r="B126" i="15"/>
  <c r="L119" i="19"/>
  <c r="V119" i="19" s="1"/>
  <c r="K120" i="19"/>
  <c r="U120" i="19" s="1"/>
  <c r="D25" i="43"/>
  <c r="B16" i="55"/>
  <c r="B16" i="56"/>
  <c r="S124" i="40"/>
  <c r="K125" i="44"/>
  <c r="L125" i="44"/>
  <c r="B126" i="44"/>
  <c r="B15" i="57"/>
  <c r="B57" i="42"/>
  <c r="B57" i="41"/>
  <c r="I53" i="42"/>
  <c r="AG53" i="42"/>
  <c r="I53" i="41"/>
  <c r="U53" i="42"/>
  <c r="O122" i="11"/>
  <c r="AH52" i="42"/>
  <c r="V52" i="42"/>
  <c r="J52" i="41"/>
  <c r="AF62" i="43" s="1"/>
  <c r="O122" i="44"/>
  <c r="K127" i="11"/>
  <c r="J127" i="11"/>
  <c r="L127" i="11"/>
  <c r="J52" i="42"/>
  <c r="AM62" i="43" s="1"/>
  <c r="P122" i="11"/>
  <c r="K52" i="41"/>
  <c r="AH62" i="43" s="1"/>
  <c r="W52" i="42"/>
  <c r="AI52" i="42"/>
  <c r="P122" i="44"/>
  <c r="J121" i="19"/>
  <c r="T121" i="19" s="1"/>
  <c r="L51" i="41"/>
  <c r="AI61" i="43" s="1"/>
  <c r="X51" i="42"/>
  <c r="K51" i="42"/>
  <c r="AO61" i="43" s="1"/>
  <c r="L51" i="42"/>
  <c r="AP61" i="43" s="1"/>
  <c r="Q121" i="11"/>
  <c r="AJ51" i="42"/>
  <c r="Q121" i="44"/>
  <c r="Q16" i="55" l="1"/>
  <c r="P16" i="55"/>
  <c r="N16" i="55"/>
  <c r="M16" i="55"/>
  <c r="O16" i="55"/>
  <c r="D26" i="43"/>
  <c r="Q15" i="57"/>
  <c r="P15" i="57"/>
  <c r="G25" i="43"/>
  <c r="N15" i="57"/>
  <c r="O15" i="57"/>
  <c r="M15" i="57"/>
  <c r="Q16" i="56"/>
  <c r="O16" i="56"/>
  <c r="N16" i="56"/>
  <c r="M16" i="56"/>
  <c r="F26" i="43"/>
  <c r="P16" i="56"/>
  <c r="J122" i="19"/>
  <c r="T122" i="19" s="1"/>
  <c r="Q122" i="11"/>
  <c r="L52" i="42"/>
  <c r="AP62" i="43" s="1"/>
  <c r="X52" i="42"/>
  <c r="L52" i="41"/>
  <c r="AI62" i="43" s="1"/>
  <c r="AJ52" i="42"/>
  <c r="K52" i="42"/>
  <c r="AO62" i="43" s="1"/>
  <c r="Q122" i="44"/>
  <c r="K121" i="19"/>
  <c r="U121" i="19" s="1"/>
  <c r="L120" i="19"/>
  <c r="V120" i="19" s="1"/>
  <c r="P123" i="11"/>
  <c r="K53" i="41"/>
  <c r="AH63" i="43" s="1"/>
  <c r="W53" i="42"/>
  <c r="AI53" i="42"/>
  <c r="J53" i="42"/>
  <c r="AM63" i="43" s="1"/>
  <c r="P123" i="44"/>
  <c r="B16" i="57"/>
  <c r="L126" i="44"/>
  <c r="K126" i="44"/>
  <c r="J126" i="44"/>
  <c r="AG54" i="42"/>
  <c r="I54" i="42"/>
  <c r="I54" i="41"/>
  <c r="U54" i="42"/>
  <c r="O123" i="11"/>
  <c r="AH53" i="42"/>
  <c r="V53" i="42"/>
  <c r="J53" i="41"/>
  <c r="AF63" i="43" s="1"/>
  <c r="O123" i="44"/>
  <c r="B17" i="56"/>
  <c r="B17" i="55"/>
  <c r="B127" i="15"/>
  <c r="B58" i="42"/>
  <c r="S125" i="40"/>
  <c r="B58" i="41"/>
  <c r="P17" i="55" l="1"/>
  <c r="O17" i="55"/>
  <c r="N17" i="55"/>
  <c r="M17" i="55"/>
  <c r="Q17" i="55"/>
  <c r="D27" i="43"/>
  <c r="N16" i="57"/>
  <c r="M16" i="57"/>
  <c r="P16" i="57"/>
  <c r="Q16" i="57"/>
  <c r="G26" i="43"/>
  <c r="O16" i="57"/>
  <c r="Q17" i="56"/>
  <c r="P17" i="56"/>
  <c r="O17" i="56"/>
  <c r="N17" i="56"/>
  <c r="F27" i="43"/>
  <c r="M17" i="56"/>
  <c r="I55" i="41"/>
  <c r="U55" i="42"/>
  <c r="I55" i="42"/>
  <c r="AG55" i="42"/>
  <c r="O124" i="11"/>
  <c r="AH54" i="42"/>
  <c r="V54" i="42"/>
  <c r="J54" i="41"/>
  <c r="AF64" i="43" s="1"/>
  <c r="O124" i="44"/>
  <c r="K122" i="19"/>
  <c r="U122" i="19" s="1"/>
  <c r="S126" i="40"/>
  <c r="B59" i="42"/>
  <c r="B18" i="55"/>
  <c r="B18" i="56"/>
  <c r="Q123" i="11"/>
  <c r="L53" i="42"/>
  <c r="AP63" i="43" s="1"/>
  <c r="L53" i="41"/>
  <c r="AI63" i="43" s="1"/>
  <c r="K53" i="42"/>
  <c r="AO63" i="43" s="1"/>
  <c r="AJ53" i="42"/>
  <c r="X53" i="42"/>
  <c r="Q123" i="44"/>
  <c r="B17" i="57"/>
  <c r="L121" i="19"/>
  <c r="V121" i="19" s="1"/>
  <c r="J123" i="19"/>
  <c r="T123" i="19" s="1"/>
  <c r="B59" i="41"/>
  <c r="J54" i="42"/>
  <c r="AM64" i="43" s="1"/>
  <c r="P124" i="11"/>
  <c r="K54" i="41"/>
  <c r="AH64" i="43" s="1"/>
  <c r="AI54" i="42"/>
  <c r="W54" i="42"/>
  <c r="P124" i="44"/>
  <c r="M18" i="55" l="1"/>
  <c r="Q18" i="55"/>
  <c r="P18" i="55"/>
  <c r="N18" i="55"/>
  <c r="O18" i="55"/>
  <c r="P17" i="57"/>
  <c r="O17" i="57"/>
  <c r="N17" i="57"/>
  <c r="M17" i="57"/>
  <c r="Q17" i="57"/>
  <c r="G27" i="43"/>
  <c r="M18" i="56"/>
  <c r="Q18" i="56"/>
  <c r="F28" i="43"/>
  <c r="P18" i="56"/>
  <c r="O18" i="56"/>
  <c r="N18" i="56"/>
  <c r="Q124" i="11"/>
  <c r="AJ54" i="42"/>
  <c r="X54" i="42"/>
  <c r="L54" i="42"/>
  <c r="AP64" i="43" s="1"/>
  <c r="K54" i="42"/>
  <c r="AO64" i="43" s="1"/>
  <c r="L54" i="41"/>
  <c r="AI64" i="43" s="1"/>
  <c r="Q124" i="44"/>
  <c r="B60" i="42"/>
  <c r="L122" i="19"/>
  <c r="V122" i="19" s="1"/>
  <c r="K123" i="19"/>
  <c r="U123" i="19" s="1"/>
  <c r="B60" i="41"/>
  <c r="J124" i="19"/>
  <c r="T124" i="19" s="1"/>
  <c r="B19" i="56"/>
  <c r="D28" i="43"/>
  <c r="B19" i="55"/>
  <c r="AG56" i="42"/>
  <c r="U56" i="42"/>
  <c r="I56" i="42"/>
  <c r="I56" i="41"/>
  <c r="S127" i="40"/>
  <c r="V55" i="42"/>
  <c r="O125" i="11"/>
  <c r="J55" i="41"/>
  <c r="AF65" i="43" s="1"/>
  <c r="AH55" i="42"/>
  <c r="O125" i="44"/>
  <c r="P125" i="11"/>
  <c r="K55" i="41"/>
  <c r="AH65" i="43" s="1"/>
  <c r="AI55" i="42"/>
  <c r="W55" i="42"/>
  <c r="J55" i="42"/>
  <c r="AM65" i="43" s="1"/>
  <c r="P125" i="44"/>
  <c r="B18" i="57"/>
  <c r="O19" i="55" l="1"/>
  <c r="N19" i="55"/>
  <c r="M19" i="55"/>
  <c r="P19" i="55"/>
  <c r="D29" i="43"/>
  <c r="Q19" i="55"/>
  <c r="Q18" i="57"/>
  <c r="P18" i="57"/>
  <c r="O18" i="57"/>
  <c r="N18" i="57"/>
  <c r="M18" i="57"/>
  <c r="G28" i="43"/>
  <c r="O19" i="56"/>
  <c r="M19" i="56"/>
  <c r="P19" i="56"/>
  <c r="F29" i="43"/>
  <c r="Q19" i="56"/>
  <c r="N19" i="56"/>
  <c r="P126" i="11"/>
  <c r="J56" i="42"/>
  <c r="AM66" i="43" s="1"/>
  <c r="AI56" i="42"/>
  <c r="K56" i="41"/>
  <c r="AH66" i="43" s="1"/>
  <c r="W56" i="42"/>
  <c r="P126" i="44"/>
  <c r="O126" i="11"/>
  <c r="AH56" i="42"/>
  <c r="J56" i="41"/>
  <c r="AF66" i="43" s="1"/>
  <c r="V56" i="42"/>
  <c r="O126" i="44"/>
  <c r="K124" i="19"/>
  <c r="U124" i="19" s="1"/>
  <c r="B19" i="57"/>
  <c r="L123" i="19"/>
  <c r="V123" i="19" s="1"/>
  <c r="B20" i="55"/>
  <c r="B20" i="56"/>
  <c r="B61" i="41"/>
  <c r="J125" i="19"/>
  <c r="T125" i="19" s="1"/>
  <c r="I57" i="42"/>
  <c r="U57" i="42"/>
  <c r="AG57" i="42"/>
  <c r="I57" i="41"/>
  <c r="Q125" i="11"/>
  <c r="L55" i="42"/>
  <c r="AP65" i="43" s="1"/>
  <c r="L55" i="41"/>
  <c r="AI65" i="43" s="1"/>
  <c r="K55" i="42"/>
  <c r="AO65" i="43" s="1"/>
  <c r="AJ55" i="42"/>
  <c r="X55" i="42"/>
  <c r="Q125" i="44"/>
  <c r="B61" i="42"/>
  <c r="Q20" i="55" l="1"/>
  <c r="P20" i="55"/>
  <c r="O20" i="55"/>
  <c r="N20" i="55"/>
  <c r="M20" i="55"/>
  <c r="D30" i="43"/>
  <c r="G29" i="43"/>
  <c r="Q19" i="57"/>
  <c r="P19" i="57"/>
  <c r="N19" i="57"/>
  <c r="O19" i="57"/>
  <c r="M19" i="57"/>
  <c r="Q20" i="56"/>
  <c r="O20" i="56"/>
  <c r="F30" i="43"/>
  <c r="N20" i="56"/>
  <c r="M20" i="56"/>
  <c r="P20" i="56"/>
  <c r="L124" i="19"/>
  <c r="V124" i="19" s="1"/>
  <c r="P127" i="11"/>
  <c r="J57" i="42"/>
  <c r="AM67" i="43" s="1"/>
  <c r="AI57" i="42"/>
  <c r="K57" i="41"/>
  <c r="AH67" i="43" s="1"/>
  <c r="W57" i="42"/>
  <c r="AG58" i="42"/>
  <c r="I58" i="42"/>
  <c r="U58" i="42"/>
  <c r="I58" i="41"/>
  <c r="K125" i="19"/>
  <c r="U125" i="19" s="1"/>
  <c r="B21" i="56"/>
  <c r="B21" i="55"/>
  <c r="B62" i="42"/>
  <c r="B20" i="57"/>
  <c r="Q126" i="11"/>
  <c r="X56" i="42"/>
  <c r="L56" i="41"/>
  <c r="AI66" i="43" s="1"/>
  <c r="K56" i="42"/>
  <c r="AO66" i="43" s="1"/>
  <c r="AJ56" i="42"/>
  <c r="L56" i="42"/>
  <c r="AP66" i="43" s="1"/>
  <c r="Q126" i="44"/>
  <c r="O127" i="11"/>
  <c r="J57" i="41"/>
  <c r="AF67" i="43" s="1"/>
  <c r="AH57" i="42"/>
  <c r="V57" i="42"/>
  <c r="B62" i="41"/>
  <c r="Q21" i="55" l="1"/>
  <c r="P21" i="55"/>
  <c r="O21" i="55"/>
  <c r="N21" i="55"/>
  <c r="D31" i="43"/>
  <c r="M21" i="55"/>
  <c r="N20" i="57"/>
  <c r="M20" i="57"/>
  <c r="P20" i="57"/>
  <c r="G30" i="43"/>
  <c r="O20" i="57"/>
  <c r="Q20" i="57"/>
  <c r="Q21" i="56"/>
  <c r="P21" i="56"/>
  <c r="O21" i="56"/>
  <c r="N21" i="56"/>
  <c r="M21" i="56"/>
  <c r="F31" i="43"/>
  <c r="I59" i="41"/>
  <c r="U59" i="42"/>
  <c r="I59" i="42"/>
  <c r="AG59" i="42"/>
  <c r="B21" i="57"/>
  <c r="AH58" i="42"/>
  <c r="V58" i="42"/>
  <c r="J58" i="41"/>
  <c r="L125" i="19"/>
  <c r="V125" i="19" s="1"/>
  <c r="AI58" i="42"/>
  <c r="J58" i="42"/>
  <c r="K58" i="41"/>
  <c r="W58" i="42"/>
  <c r="Q127" i="11"/>
  <c r="AJ57" i="42"/>
  <c r="K57" i="42"/>
  <c r="AO67" i="43" s="1"/>
  <c r="X57" i="42"/>
  <c r="L57" i="42"/>
  <c r="AP67" i="43" s="1"/>
  <c r="L57" i="41"/>
  <c r="AI67" i="43" s="1"/>
  <c r="B63" i="42"/>
  <c r="B63" i="41"/>
  <c r="B22" i="55"/>
  <c r="B22" i="56"/>
  <c r="M22" i="55" l="1"/>
  <c r="Q22" i="55"/>
  <c r="P22" i="55"/>
  <c r="N22" i="55"/>
  <c r="D32" i="43"/>
  <c r="O22" i="55"/>
  <c r="P21" i="57"/>
  <c r="O21" i="57"/>
  <c r="N21" i="57"/>
  <c r="M21" i="57"/>
  <c r="Q21" i="57"/>
  <c r="G31" i="43"/>
  <c r="M22" i="56"/>
  <c r="F32" i="43"/>
  <c r="N22" i="56"/>
  <c r="Q22" i="56"/>
  <c r="P22" i="56"/>
  <c r="O22" i="56"/>
  <c r="B23" i="56"/>
  <c r="B23" i="55"/>
  <c r="V59" i="42"/>
  <c r="J59" i="41"/>
  <c r="AH59" i="42"/>
  <c r="J59" i="42"/>
  <c r="W59" i="42"/>
  <c r="K59" i="41"/>
  <c r="AI59" i="42"/>
  <c r="B64" i="41"/>
  <c r="B64" i="42"/>
  <c r="B22" i="57"/>
  <c r="AJ58" i="42"/>
  <c r="L58" i="42"/>
  <c r="K58" i="42"/>
  <c r="X58" i="42"/>
  <c r="L58" i="41"/>
  <c r="U60" i="42"/>
  <c r="I60" i="41"/>
  <c r="I60" i="42"/>
  <c r="AG60" i="42"/>
  <c r="O23" i="55" l="1"/>
  <c r="N23" i="55"/>
  <c r="M23" i="55"/>
  <c r="Q23" i="55"/>
  <c r="P23" i="55"/>
  <c r="Q22" i="57"/>
  <c r="P22" i="57"/>
  <c r="O22" i="57"/>
  <c r="N22" i="57"/>
  <c r="G32" i="43"/>
  <c r="M22" i="57"/>
  <c r="O23" i="56"/>
  <c r="M23" i="56"/>
  <c r="Q23" i="56"/>
  <c r="P23" i="56"/>
  <c r="F33" i="43"/>
  <c r="N23" i="56"/>
  <c r="D33" i="43"/>
  <c r="B24" i="55"/>
  <c r="B24" i="56"/>
  <c r="K59" i="42"/>
  <c r="X59" i="42"/>
  <c r="L59" i="42"/>
  <c r="AJ59" i="42"/>
  <c r="L59" i="41"/>
  <c r="V60" i="42"/>
  <c r="AH60" i="42"/>
  <c r="J60" i="41"/>
  <c r="J60" i="42"/>
  <c r="W60" i="42"/>
  <c r="AI60" i="42"/>
  <c r="K60" i="41"/>
  <c r="B23" i="57"/>
  <c r="B65" i="42"/>
  <c r="U61" i="42"/>
  <c r="I61" i="41"/>
  <c r="I61" i="42"/>
  <c r="AG61" i="42"/>
  <c r="B65" i="41"/>
  <c r="Q24" i="55" l="1"/>
  <c r="P24" i="55"/>
  <c r="O24" i="55"/>
  <c r="N24" i="55"/>
  <c r="M24" i="55"/>
  <c r="Q23" i="57"/>
  <c r="P23" i="57"/>
  <c r="G33" i="43"/>
  <c r="N23" i="57"/>
  <c r="M23" i="57"/>
  <c r="O23" i="57"/>
  <c r="Q24" i="56"/>
  <c r="O24" i="56"/>
  <c r="N24" i="56"/>
  <c r="M24" i="56"/>
  <c r="F34" i="43"/>
  <c r="P24" i="56"/>
  <c r="J61" i="41"/>
  <c r="V61" i="42"/>
  <c r="AH61" i="42"/>
  <c r="B24" i="57"/>
  <c r="L60" i="42"/>
  <c r="AJ60" i="42"/>
  <c r="L60" i="41"/>
  <c r="X60" i="42"/>
  <c r="K60" i="42"/>
  <c r="AI61" i="42"/>
  <c r="K61" i="41"/>
  <c r="W61" i="42"/>
  <c r="J61" i="42"/>
  <c r="B66" i="42"/>
  <c r="I62" i="42"/>
  <c r="I62" i="41"/>
  <c r="U62" i="42"/>
  <c r="AG62" i="42"/>
  <c r="B66" i="41"/>
  <c r="B25" i="56"/>
  <c r="D34" i="43"/>
  <c r="B25" i="55"/>
  <c r="Q25" i="55" l="1"/>
  <c r="P25" i="55"/>
  <c r="O25" i="55"/>
  <c r="N25" i="55"/>
  <c r="M25" i="55"/>
  <c r="N24" i="57"/>
  <c r="M24" i="57"/>
  <c r="P24" i="57"/>
  <c r="O24" i="57"/>
  <c r="G34" i="43"/>
  <c r="Q24" i="57"/>
  <c r="Q25" i="56"/>
  <c r="P25" i="56"/>
  <c r="O25" i="56"/>
  <c r="N25" i="56"/>
  <c r="F35" i="43"/>
  <c r="M25" i="56"/>
  <c r="D35" i="43"/>
  <c r="B26" i="55"/>
  <c r="B26" i="56"/>
  <c r="W62" i="42"/>
  <c r="J62" i="42"/>
  <c r="AI62" i="42"/>
  <c r="K62" i="41"/>
  <c r="L61" i="42"/>
  <c r="AJ61" i="42"/>
  <c r="K61" i="42"/>
  <c r="L61" i="41"/>
  <c r="X61" i="42"/>
  <c r="V62" i="42"/>
  <c r="J62" i="41"/>
  <c r="AH62" i="42"/>
  <c r="B67" i="41"/>
  <c r="B67" i="42"/>
  <c r="AG63" i="42"/>
  <c r="U63" i="42"/>
  <c r="I63" i="41"/>
  <c r="I63" i="42"/>
  <c r="B25" i="57"/>
  <c r="M26" i="55" l="1"/>
  <c r="Q26" i="55"/>
  <c r="P26" i="55"/>
  <c r="O26" i="55"/>
  <c r="N26" i="55"/>
  <c r="D36" i="43"/>
  <c r="P25" i="57"/>
  <c r="O25" i="57"/>
  <c r="N25" i="57"/>
  <c r="M25" i="57"/>
  <c r="Q25" i="57"/>
  <c r="G35" i="43"/>
  <c r="M26" i="56"/>
  <c r="Q26" i="56"/>
  <c r="F36" i="43"/>
  <c r="P26" i="56"/>
  <c r="O26" i="56"/>
  <c r="N26" i="56"/>
  <c r="I64" i="42"/>
  <c r="I64" i="41"/>
  <c r="U64" i="42"/>
  <c r="AG64" i="42"/>
  <c r="AH63" i="42"/>
  <c r="J63" i="41"/>
  <c r="V63" i="42"/>
  <c r="B27" i="56"/>
  <c r="B27" i="55"/>
  <c r="B68" i="41"/>
  <c r="B26" i="57"/>
  <c r="J63" i="42"/>
  <c r="W63" i="42"/>
  <c r="K63" i="41"/>
  <c r="AI63" i="42"/>
  <c r="B68" i="42"/>
  <c r="X62" i="42"/>
  <c r="L62" i="41"/>
  <c r="K62" i="42"/>
  <c r="AJ62" i="42"/>
  <c r="L62" i="42"/>
  <c r="O27" i="55" l="1"/>
  <c r="Q27" i="55"/>
  <c r="P27" i="55"/>
  <c r="N27" i="55"/>
  <c r="M27" i="55"/>
  <c r="D37" i="43"/>
  <c r="Q26" i="57"/>
  <c r="P26" i="57"/>
  <c r="O26" i="57"/>
  <c r="N26" i="57"/>
  <c r="G36" i="43"/>
  <c r="M26" i="57"/>
  <c r="O27" i="56"/>
  <c r="N27" i="56"/>
  <c r="M27" i="56"/>
  <c r="F37" i="43"/>
  <c r="Q27" i="56"/>
  <c r="P27" i="56"/>
  <c r="U65" i="42"/>
  <c r="I65" i="42"/>
  <c r="I65" i="41"/>
  <c r="AG65" i="42"/>
  <c r="B69" i="42"/>
  <c r="X63" i="42"/>
  <c r="L63" i="42"/>
  <c r="AJ63" i="42"/>
  <c r="K63" i="42"/>
  <c r="L63" i="41"/>
  <c r="B28" i="55"/>
  <c r="B28" i="56"/>
  <c r="B69" i="41"/>
  <c r="B27" i="57"/>
  <c r="J64" i="42"/>
  <c r="K64" i="41"/>
  <c r="W64" i="42"/>
  <c r="AI64" i="42"/>
  <c r="J64" i="41"/>
  <c r="AH64" i="42"/>
  <c r="V64" i="42"/>
  <c r="Q28" i="55" l="1"/>
  <c r="M28" i="55"/>
  <c r="P28" i="55"/>
  <c r="O28" i="55"/>
  <c r="N28" i="55"/>
  <c r="D38" i="43"/>
  <c r="M27" i="57"/>
  <c r="Q27" i="57"/>
  <c r="O27" i="57"/>
  <c r="N27" i="57"/>
  <c r="G37" i="43"/>
  <c r="P27" i="57"/>
  <c r="Q28" i="56"/>
  <c r="P28" i="56"/>
  <c r="O28" i="56"/>
  <c r="N28" i="56"/>
  <c r="F38" i="43"/>
  <c r="M28" i="56"/>
  <c r="AJ64" i="42"/>
  <c r="L64" i="42"/>
  <c r="L64" i="41"/>
  <c r="K64" i="42"/>
  <c r="X64" i="42"/>
  <c r="B28" i="57"/>
  <c r="B70" i="41"/>
  <c r="B70" i="42"/>
  <c r="B29" i="56"/>
  <c r="B29" i="55"/>
  <c r="V65" i="42"/>
  <c r="J65" i="41"/>
  <c r="AH65" i="42"/>
  <c r="AI65" i="42"/>
  <c r="J65" i="42"/>
  <c r="K65" i="41"/>
  <c r="W65" i="42"/>
  <c r="AG66" i="42"/>
  <c r="I66" i="42"/>
  <c r="I66" i="41"/>
  <c r="U66" i="42"/>
  <c r="O29" i="55" l="1"/>
  <c r="Q29" i="55"/>
  <c r="P29" i="55"/>
  <c r="N29" i="55"/>
  <c r="M29" i="55"/>
  <c r="D39" i="43"/>
  <c r="O28" i="57"/>
  <c r="Q28" i="57"/>
  <c r="P28" i="57"/>
  <c r="N28" i="57"/>
  <c r="M28" i="57"/>
  <c r="G38" i="43"/>
  <c r="Q29" i="56"/>
  <c r="P29" i="56"/>
  <c r="N29" i="56"/>
  <c r="M29" i="56"/>
  <c r="F39" i="43"/>
  <c r="O29" i="56"/>
  <c r="B30" i="55"/>
  <c r="B30" i="56"/>
  <c r="B71" i="42"/>
  <c r="V66" i="42"/>
  <c r="AH66" i="42"/>
  <c r="J66" i="41"/>
  <c r="X65" i="42"/>
  <c r="L65" i="42"/>
  <c r="K65" i="42"/>
  <c r="AJ65" i="42"/>
  <c r="L65" i="41"/>
  <c r="J66" i="42"/>
  <c r="K66" i="41"/>
  <c r="AI66" i="42"/>
  <c r="W66" i="42"/>
  <c r="I67" i="41"/>
  <c r="U67" i="42"/>
  <c r="I67" i="42"/>
  <c r="AG67" i="42"/>
  <c r="B71" i="41"/>
  <c r="B29" i="57"/>
  <c r="M30" i="55" l="1"/>
  <c r="Q30" i="55"/>
  <c r="P30" i="55"/>
  <c r="O30" i="55"/>
  <c r="N30" i="55"/>
  <c r="D40" i="43"/>
  <c r="Q29" i="57"/>
  <c r="O29" i="57"/>
  <c r="M29" i="57"/>
  <c r="P29" i="57"/>
  <c r="N29" i="57"/>
  <c r="G39" i="43"/>
  <c r="M30" i="56"/>
  <c r="P30" i="56"/>
  <c r="O30" i="56"/>
  <c r="F40" i="43"/>
  <c r="Q30" i="56"/>
  <c r="N30" i="56"/>
  <c r="U68" i="42"/>
  <c r="I68" i="42"/>
  <c r="AG68" i="42"/>
  <c r="I68" i="41"/>
  <c r="B72" i="42"/>
  <c r="K66" i="42"/>
  <c r="AJ66" i="42"/>
  <c r="L66" i="42"/>
  <c r="L66" i="41"/>
  <c r="X66" i="42"/>
  <c r="B30" i="57"/>
  <c r="B72" i="41"/>
  <c r="B31" i="56"/>
  <c r="B31" i="55"/>
  <c r="V67" i="42"/>
  <c r="AH67" i="42"/>
  <c r="J67" i="41"/>
  <c r="W67" i="42"/>
  <c r="K67" i="41"/>
  <c r="AI67" i="42"/>
  <c r="J67" i="42"/>
  <c r="O31" i="55" l="1"/>
  <c r="N31" i="55"/>
  <c r="Q31" i="55"/>
  <c r="P31" i="55"/>
  <c r="M31" i="55"/>
  <c r="Q30" i="57"/>
  <c r="O30" i="57"/>
  <c r="M30" i="57"/>
  <c r="P30" i="57"/>
  <c r="G40" i="43"/>
  <c r="N30" i="57"/>
  <c r="O31" i="56"/>
  <c r="N31" i="56"/>
  <c r="M31" i="56"/>
  <c r="Q31" i="56"/>
  <c r="P31" i="56"/>
  <c r="F41" i="43"/>
  <c r="I69" i="42"/>
  <c r="AG69" i="42"/>
  <c r="U69" i="42"/>
  <c r="I69" i="41"/>
  <c r="D41" i="43"/>
  <c r="B32" i="55"/>
  <c r="B32" i="56"/>
  <c r="B31" i="57"/>
  <c r="B73" i="42"/>
  <c r="J68" i="42"/>
  <c r="W68" i="42"/>
  <c r="K68" i="41"/>
  <c r="AI68" i="42"/>
  <c r="K67" i="42"/>
  <c r="L67" i="42"/>
  <c r="X67" i="42"/>
  <c r="AJ67" i="42"/>
  <c r="L67" i="41"/>
  <c r="B73" i="41"/>
  <c r="AH68" i="42"/>
  <c r="V68" i="42"/>
  <c r="J68" i="41"/>
  <c r="Q32" i="55" l="1"/>
  <c r="P32" i="55"/>
  <c r="M32" i="55"/>
  <c r="O32" i="55"/>
  <c r="N32" i="55"/>
  <c r="M31" i="57"/>
  <c r="Q31" i="57"/>
  <c r="O31" i="57"/>
  <c r="P31" i="57"/>
  <c r="G41" i="43"/>
  <c r="N31" i="57"/>
  <c r="Q32" i="56"/>
  <c r="P32" i="56"/>
  <c r="O32" i="56"/>
  <c r="N32" i="56"/>
  <c r="F42" i="43"/>
  <c r="M32" i="56"/>
  <c r="I70" i="41"/>
  <c r="AG70" i="42"/>
  <c r="I70" i="42"/>
  <c r="U70" i="42"/>
  <c r="B32" i="57"/>
  <c r="X68" i="42"/>
  <c r="K68" i="42"/>
  <c r="L68" i="42"/>
  <c r="L68" i="41"/>
  <c r="AJ68" i="42"/>
  <c r="B74" i="41"/>
  <c r="B33" i="56"/>
  <c r="D42" i="43"/>
  <c r="B33" i="55"/>
  <c r="B74" i="42"/>
  <c r="AI69" i="42"/>
  <c r="K69" i="41"/>
  <c r="J69" i="42"/>
  <c r="W69" i="42"/>
  <c r="AH69" i="42"/>
  <c r="J69" i="41"/>
  <c r="V69" i="42"/>
  <c r="O33" i="55" l="1"/>
  <c r="N33" i="55"/>
  <c r="Q33" i="55"/>
  <c r="P33" i="55"/>
  <c r="M33" i="55"/>
  <c r="D43" i="43"/>
  <c r="O32" i="57"/>
  <c r="N32" i="57"/>
  <c r="M32" i="57"/>
  <c r="Q32" i="57"/>
  <c r="P32" i="57"/>
  <c r="G42" i="43"/>
  <c r="Q33" i="56"/>
  <c r="P33" i="56"/>
  <c r="O33" i="56"/>
  <c r="N33" i="56"/>
  <c r="M33" i="56"/>
  <c r="F43" i="43"/>
  <c r="B75" i="42"/>
  <c r="B34" i="55"/>
  <c r="B34" i="56"/>
  <c r="AJ69" i="42"/>
  <c r="X69" i="42"/>
  <c r="L69" i="42"/>
  <c r="L69" i="41"/>
  <c r="K69" i="42"/>
  <c r="W70" i="42"/>
  <c r="AI70" i="42"/>
  <c r="K70" i="41"/>
  <c r="J70" i="42"/>
  <c r="AH70" i="42"/>
  <c r="J70" i="41"/>
  <c r="V70" i="42"/>
  <c r="B33" i="57"/>
  <c r="B75" i="41"/>
  <c r="AG71" i="42"/>
  <c r="U71" i="42"/>
  <c r="I71" i="42"/>
  <c r="I71" i="41"/>
  <c r="M34" i="55" l="1"/>
  <c r="Q34" i="55"/>
  <c r="P34" i="55"/>
  <c r="O34" i="55"/>
  <c r="N34" i="55"/>
  <c r="D44" i="43"/>
  <c r="Q33" i="57"/>
  <c r="P33" i="57"/>
  <c r="O33" i="57"/>
  <c r="N33" i="57"/>
  <c r="M33" i="57"/>
  <c r="G43" i="43"/>
  <c r="M34" i="56"/>
  <c r="Q34" i="56"/>
  <c r="P34" i="56"/>
  <c r="O34" i="56"/>
  <c r="N34" i="56"/>
  <c r="F44" i="43"/>
  <c r="B76" i="42"/>
  <c r="B76" i="41"/>
  <c r="W71" i="42"/>
  <c r="J71" i="42"/>
  <c r="K71" i="41"/>
  <c r="AI71" i="42"/>
  <c r="B35" i="56"/>
  <c r="B35" i="55"/>
  <c r="V71" i="42"/>
  <c r="J71" i="41"/>
  <c r="AH71" i="42"/>
  <c r="B34" i="57"/>
  <c r="AG72" i="42"/>
  <c r="I72" i="41"/>
  <c r="I72" i="42"/>
  <c r="U72" i="42"/>
  <c r="L70" i="41"/>
  <c r="X70" i="42"/>
  <c r="K70" i="42"/>
  <c r="L70" i="42"/>
  <c r="AJ70" i="42"/>
  <c r="O35" i="55" l="1"/>
  <c r="N35" i="55"/>
  <c r="Q35" i="55"/>
  <c r="P35" i="55"/>
  <c r="M35" i="55"/>
  <c r="D45" i="43"/>
  <c r="Q34" i="57"/>
  <c r="P34" i="57"/>
  <c r="O34" i="57"/>
  <c r="M34" i="57"/>
  <c r="N34" i="57"/>
  <c r="G44" i="43"/>
  <c r="O35" i="56"/>
  <c r="N35" i="56"/>
  <c r="M35" i="56"/>
  <c r="Q35" i="56"/>
  <c r="P35" i="56"/>
  <c r="F45" i="43"/>
  <c r="J72" i="42"/>
  <c r="AI72" i="42"/>
  <c r="W72" i="42"/>
  <c r="K72" i="41"/>
  <c r="L71" i="41"/>
  <c r="K71" i="42"/>
  <c r="AJ71" i="42"/>
  <c r="L71" i="42"/>
  <c r="X71" i="42"/>
  <c r="B77" i="41"/>
  <c r="B77" i="42"/>
  <c r="B36" i="55"/>
  <c r="B36" i="56"/>
  <c r="J72" i="41"/>
  <c r="V72" i="42"/>
  <c r="AH72" i="42"/>
  <c r="B35" i="57"/>
  <c r="AG73" i="42"/>
  <c r="I73" i="42"/>
  <c r="U73" i="42"/>
  <c r="I73" i="41"/>
  <c r="Q36" i="55" l="1"/>
  <c r="P36" i="55"/>
  <c r="M36" i="55"/>
  <c r="O36" i="55"/>
  <c r="N36" i="55"/>
  <c r="D46" i="43"/>
  <c r="M35" i="57"/>
  <c r="Q35" i="57"/>
  <c r="O35" i="57"/>
  <c r="G45" i="43"/>
  <c r="P35" i="57"/>
  <c r="N35" i="57"/>
  <c r="Q36" i="56"/>
  <c r="P36" i="56"/>
  <c r="O36" i="56"/>
  <c r="N36" i="56"/>
  <c r="M36" i="56"/>
  <c r="F46" i="43"/>
  <c r="AH73" i="42"/>
  <c r="V73" i="42"/>
  <c r="J73" i="41"/>
  <c r="AI73" i="42"/>
  <c r="K73" i="41"/>
  <c r="W73" i="42"/>
  <c r="J73" i="42"/>
  <c r="B37" i="56"/>
  <c r="B37" i="55"/>
  <c r="AG74" i="42"/>
  <c r="U74" i="42"/>
  <c r="I74" i="41"/>
  <c r="I74" i="42"/>
  <c r="X72" i="42"/>
  <c r="AJ72" i="42"/>
  <c r="L72" i="41"/>
  <c r="L72" i="42"/>
  <c r="K72" i="42"/>
  <c r="B36" i="57"/>
  <c r="O37" i="55" l="1"/>
  <c r="N37" i="55"/>
  <c r="M37" i="55"/>
  <c r="D47" i="43"/>
  <c r="Q37" i="55"/>
  <c r="P37" i="55"/>
  <c r="O36" i="57"/>
  <c r="N36" i="57"/>
  <c r="M36" i="57"/>
  <c r="Q36" i="57"/>
  <c r="P36" i="57"/>
  <c r="G46" i="43"/>
  <c r="Q37" i="56"/>
  <c r="P37" i="56"/>
  <c r="O37" i="56"/>
  <c r="N37" i="56"/>
  <c r="M37" i="56"/>
  <c r="F47" i="43"/>
  <c r="B38" i="55"/>
  <c r="B38" i="56"/>
  <c r="K74" i="41"/>
  <c r="J74" i="42"/>
  <c r="AI74" i="42"/>
  <c r="W74" i="42"/>
  <c r="V74" i="42"/>
  <c r="AH74" i="42"/>
  <c r="J74" i="41"/>
  <c r="AJ73" i="42"/>
  <c r="L73" i="42"/>
  <c r="L73" i="41"/>
  <c r="X73" i="42"/>
  <c r="K73" i="42"/>
  <c r="U75" i="42"/>
  <c r="AG75" i="42"/>
  <c r="I75" i="42"/>
  <c r="I75" i="41"/>
  <c r="B37" i="57"/>
  <c r="M38" i="55" l="1"/>
  <c r="Q38" i="55"/>
  <c r="P38" i="55"/>
  <c r="O38" i="55"/>
  <c r="N38" i="55"/>
  <c r="Q37" i="57"/>
  <c r="P37" i="57"/>
  <c r="O37" i="57"/>
  <c r="N37" i="57"/>
  <c r="M37" i="57"/>
  <c r="G47" i="43"/>
  <c r="M38" i="56"/>
  <c r="Q38" i="56"/>
  <c r="P38" i="56"/>
  <c r="O38" i="56"/>
  <c r="N38" i="56"/>
  <c r="F48" i="43"/>
  <c r="W75" i="42"/>
  <c r="AI75" i="42"/>
  <c r="K75" i="41"/>
  <c r="J75" i="42"/>
  <c r="J75" i="41"/>
  <c r="V75" i="42"/>
  <c r="AH75" i="42"/>
  <c r="I76" i="41"/>
  <c r="U76" i="42"/>
  <c r="AG76" i="42"/>
  <c r="I76" i="42"/>
  <c r="X74" i="42"/>
  <c r="K74" i="42"/>
  <c r="L74" i="42"/>
  <c r="L74" i="41"/>
  <c r="AJ74" i="42"/>
  <c r="B38" i="57"/>
  <c r="B39" i="56"/>
  <c r="D48" i="43"/>
  <c r="B39" i="55"/>
  <c r="O39" i="55" l="1"/>
  <c r="N39" i="55"/>
  <c r="Q39" i="55"/>
  <c r="P39" i="55"/>
  <c r="M39" i="55"/>
  <c r="D49" i="43"/>
  <c r="Q38" i="57"/>
  <c r="P38" i="57"/>
  <c r="O38" i="57"/>
  <c r="M38" i="57"/>
  <c r="N38" i="57"/>
  <c r="G48" i="43"/>
  <c r="O39" i="56"/>
  <c r="N39" i="56"/>
  <c r="M39" i="56"/>
  <c r="Q39" i="56"/>
  <c r="P39" i="56"/>
  <c r="F49" i="43"/>
  <c r="B40" i="55"/>
  <c r="B40" i="56"/>
  <c r="I77" i="42"/>
  <c r="AG77" i="42"/>
  <c r="I77" i="41"/>
  <c r="U77" i="42"/>
  <c r="J76" i="42"/>
  <c r="W76" i="42"/>
  <c r="K76" i="41"/>
  <c r="AI76" i="42"/>
  <c r="J76" i="41"/>
  <c r="AH76" i="42"/>
  <c r="V76" i="42"/>
  <c r="B39" i="57"/>
  <c r="X75" i="42"/>
  <c r="L75" i="42"/>
  <c r="K75" i="42"/>
  <c r="L75" i="41"/>
  <c r="AJ75" i="42"/>
  <c r="Q40" i="55" l="1"/>
  <c r="P40" i="55"/>
  <c r="N40" i="55"/>
  <c r="M40" i="55"/>
  <c r="O40" i="55"/>
  <c r="D50" i="43"/>
  <c r="M39" i="57"/>
  <c r="Q39" i="57"/>
  <c r="O39" i="57"/>
  <c r="G49" i="43"/>
  <c r="N39" i="57"/>
  <c r="P39" i="57"/>
  <c r="Q40" i="56"/>
  <c r="P40" i="56"/>
  <c r="O40" i="56"/>
  <c r="N40" i="56"/>
  <c r="M40" i="56"/>
  <c r="F50" i="43"/>
  <c r="B41" i="56"/>
  <c r="B41" i="55"/>
  <c r="B40" i="57"/>
  <c r="K77" i="41"/>
  <c r="J77" i="42"/>
  <c r="W77" i="42"/>
  <c r="AI77" i="42"/>
  <c r="X76" i="42"/>
  <c r="L76" i="41"/>
  <c r="L76" i="42"/>
  <c r="AJ76" i="42"/>
  <c r="K76" i="42"/>
  <c r="J77" i="41"/>
  <c r="AH77" i="42"/>
  <c r="V77" i="42"/>
  <c r="P41" i="55" l="1"/>
  <c r="O41" i="55"/>
  <c r="N41" i="55"/>
  <c r="Q41" i="55"/>
  <c r="M41" i="55"/>
  <c r="O40" i="57"/>
  <c r="N40" i="57"/>
  <c r="M40" i="57"/>
  <c r="Q40" i="57"/>
  <c r="P40" i="57"/>
  <c r="G50" i="43"/>
  <c r="Q41" i="56"/>
  <c r="P41" i="56"/>
  <c r="O41" i="56"/>
  <c r="N41" i="56"/>
  <c r="M41" i="56"/>
  <c r="F51" i="43"/>
  <c r="L77" i="42"/>
  <c r="L77" i="41"/>
  <c r="X77" i="42"/>
  <c r="K77" i="42"/>
  <c r="AJ77" i="42"/>
  <c r="B41" i="57"/>
  <c r="D51" i="43"/>
  <c r="B42" i="55"/>
  <c r="B42" i="56"/>
  <c r="M42" i="55" l="1"/>
  <c r="Q42" i="55"/>
  <c r="P42" i="55"/>
  <c r="O42" i="55"/>
  <c r="N42" i="55"/>
  <c r="D52" i="43"/>
  <c r="Q41" i="57"/>
  <c r="P41" i="57"/>
  <c r="O41" i="57"/>
  <c r="N41" i="57"/>
  <c r="M41" i="57"/>
  <c r="M42" i="56"/>
  <c r="Q42" i="56"/>
  <c r="P42" i="56"/>
  <c r="O42" i="56"/>
  <c r="F52" i="43"/>
  <c r="N42" i="56"/>
  <c r="B43" i="56"/>
  <c r="B43" i="55"/>
  <c r="G51" i="43"/>
  <c r="B42" i="57"/>
  <c r="O43" i="55" l="1"/>
  <c r="N43" i="55"/>
  <c r="Q43" i="55"/>
  <c r="P43" i="55"/>
  <c r="M43" i="55"/>
  <c r="D53" i="43"/>
  <c r="Q42" i="57"/>
  <c r="P42" i="57"/>
  <c r="O42" i="57"/>
  <c r="M42" i="57"/>
  <c r="G52" i="43"/>
  <c r="N42" i="57"/>
  <c r="O43" i="56"/>
  <c r="N43" i="56"/>
  <c r="M43" i="56"/>
  <c r="Q43" i="56"/>
  <c r="P43" i="56"/>
  <c r="F53" i="43"/>
  <c r="B43" i="57"/>
  <c r="B44" i="55"/>
  <c r="B44" i="56"/>
  <c r="Q44" i="55" l="1"/>
  <c r="P44" i="55"/>
  <c r="N44" i="55"/>
  <c r="M44" i="55"/>
  <c r="O44" i="55"/>
  <c r="M43" i="57"/>
  <c r="Q43" i="57"/>
  <c r="O43" i="57"/>
  <c r="N43" i="57"/>
  <c r="G53" i="43"/>
  <c r="P43" i="57"/>
  <c r="Q44" i="56"/>
  <c r="P44" i="56"/>
  <c r="O44" i="56"/>
  <c r="N44" i="56"/>
  <c r="M44" i="56"/>
  <c r="F54" i="43"/>
  <c r="B45" i="56"/>
  <c r="D54" i="43"/>
  <c r="B45" i="55"/>
  <c r="B44" i="57"/>
  <c r="P45" i="55" l="1"/>
  <c r="O45" i="55"/>
  <c r="N45" i="55"/>
  <c r="Q45" i="55"/>
  <c r="M45" i="55"/>
  <c r="D55" i="43"/>
  <c r="O44" i="57"/>
  <c r="N44" i="57"/>
  <c r="M44" i="57"/>
  <c r="Q44" i="57"/>
  <c r="P44" i="57"/>
  <c r="G54" i="43"/>
  <c r="Q45" i="56"/>
  <c r="P45" i="56"/>
  <c r="O45" i="56"/>
  <c r="N45" i="56"/>
  <c r="M45" i="56"/>
  <c r="F55" i="43"/>
  <c r="B45" i="57"/>
  <c r="B46" i="55"/>
  <c r="B46" i="56"/>
  <c r="M46" i="55" l="1"/>
  <c r="Q46" i="55"/>
  <c r="P46" i="55"/>
  <c r="O46" i="55"/>
  <c r="N46" i="55"/>
  <c r="D56" i="43"/>
  <c r="Q45" i="57"/>
  <c r="P45" i="57"/>
  <c r="O45" i="57"/>
  <c r="N45" i="57"/>
  <c r="M45" i="57"/>
  <c r="M46" i="56"/>
  <c r="Q46" i="56"/>
  <c r="P46" i="56"/>
  <c r="O46" i="56"/>
  <c r="F56" i="43"/>
  <c r="N46" i="56"/>
  <c r="B47" i="56"/>
  <c r="B47" i="55"/>
  <c r="G55" i="43"/>
  <c r="B46" i="57"/>
  <c r="O47" i="55" l="1"/>
  <c r="N47" i="55"/>
  <c r="P47" i="55"/>
  <c r="M47" i="55"/>
  <c r="Q47" i="55"/>
  <c r="D57" i="43"/>
  <c r="Q46" i="57"/>
  <c r="P46" i="57"/>
  <c r="O46" i="57"/>
  <c r="M46" i="57"/>
  <c r="N46" i="57"/>
  <c r="G56" i="43"/>
  <c r="O47" i="56"/>
  <c r="N47" i="56"/>
  <c r="M47" i="56"/>
  <c r="Q47" i="56"/>
  <c r="P47" i="56"/>
  <c r="F57" i="43"/>
  <c r="B47" i="57"/>
  <c r="B48" i="55"/>
  <c r="B48" i="56"/>
  <c r="Q48" i="55" l="1"/>
  <c r="P48" i="55"/>
  <c r="N48" i="55"/>
  <c r="M48" i="55"/>
  <c r="O48" i="55"/>
  <c r="M47" i="57"/>
  <c r="Q47" i="57"/>
  <c r="O47" i="57"/>
  <c r="P47" i="57"/>
  <c r="N47" i="57"/>
  <c r="Q48" i="56"/>
  <c r="P48" i="56"/>
  <c r="O48" i="56"/>
  <c r="N48" i="56"/>
  <c r="M48" i="56"/>
  <c r="F58" i="43"/>
  <c r="B49" i="56"/>
  <c r="D58" i="43"/>
  <c r="B49" i="55"/>
  <c r="G57" i="43"/>
  <c r="B48" i="57"/>
  <c r="P49" i="55" l="1"/>
  <c r="O49" i="55"/>
  <c r="N49" i="55"/>
  <c r="M49" i="55"/>
  <c r="D59" i="43"/>
  <c r="Q49" i="55"/>
  <c r="O48" i="57"/>
  <c r="N48" i="57"/>
  <c r="M48" i="57"/>
  <c r="Q48" i="57"/>
  <c r="P48" i="57"/>
  <c r="G58" i="43"/>
  <c r="Q49" i="56"/>
  <c r="P49" i="56"/>
  <c r="O49" i="56"/>
  <c r="N49" i="56"/>
  <c r="M49" i="56"/>
  <c r="F59" i="43"/>
  <c r="B49" i="57"/>
  <c r="B50" i="55"/>
  <c r="B50" i="56"/>
  <c r="M50" i="55" l="1"/>
  <c r="Q50" i="55"/>
  <c r="P50" i="55"/>
  <c r="N50" i="55"/>
  <c r="O50" i="55"/>
  <c r="Q49" i="57"/>
  <c r="P49" i="57"/>
  <c r="O49" i="57"/>
  <c r="N49" i="57"/>
  <c r="M49" i="57"/>
  <c r="G59" i="43"/>
  <c r="M50" i="56"/>
  <c r="Q50" i="56"/>
  <c r="P50" i="56"/>
  <c r="O50" i="56"/>
  <c r="F60" i="43"/>
  <c r="N50" i="56"/>
  <c r="B51" i="56"/>
  <c r="D60" i="43"/>
  <c r="B51" i="55"/>
  <c r="B50" i="57"/>
  <c r="O51" i="55" l="1"/>
  <c r="N51" i="55"/>
  <c r="M51" i="55"/>
  <c r="P51" i="55"/>
  <c r="D61" i="43"/>
  <c r="Q51" i="55"/>
  <c r="Q50" i="57"/>
  <c r="P50" i="57"/>
  <c r="O50" i="57"/>
  <c r="M50" i="57"/>
  <c r="N50" i="57"/>
  <c r="G60" i="43"/>
  <c r="O51" i="56"/>
  <c r="N51" i="56"/>
  <c r="M51" i="56"/>
  <c r="Q51" i="56"/>
  <c r="F61" i="43"/>
  <c r="P51" i="56"/>
  <c r="B51" i="57"/>
  <c r="B52" i="55"/>
  <c r="B52" i="56"/>
  <c r="Q52" i="55" l="1"/>
  <c r="P52" i="55"/>
  <c r="N52" i="55"/>
  <c r="M52" i="55"/>
  <c r="D62" i="43"/>
  <c r="O52" i="55"/>
  <c r="M51" i="57"/>
  <c r="Q51" i="57"/>
  <c r="O51" i="57"/>
  <c r="G61" i="43"/>
  <c r="P51" i="57"/>
  <c r="N51" i="57"/>
  <c r="Q52" i="56"/>
  <c r="P52" i="56"/>
  <c r="O52" i="56"/>
  <c r="N52" i="56"/>
  <c r="M52" i="56"/>
  <c r="F62" i="43"/>
  <c r="B53" i="56"/>
  <c r="B53" i="55"/>
  <c r="B52" i="57"/>
  <c r="P53" i="55" l="1"/>
  <c r="O53" i="55"/>
  <c r="N53" i="55"/>
  <c r="Q53" i="55"/>
  <c r="M53" i="55"/>
  <c r="O52" i="57"/>
  <c r="N52" i="57"/>
  <c r="M52" i="57"/>
  <c r="Q52" i="57"/>
  <c r="P52" i="57"/>
  <c r="G62" i="43"/>
  <c r="Q53" i="56"/>
  <c r="P53" i="56"/>
  <c r="O53" i="56"/>
  <c r="N53" i="56"/>
  <c r="M53" i="56"/>
  <c r="F63" i="43"/>
  <c r="B53" i="57"/>
  <c r="D63" i="43"/>
  <c r="B54" i="55"/>
  <c r="B54" i="56"/>
  <c r="M54" i="55" l="1"/>
  <c r="Q54" i="55"/>
  <c r="P54" i="55"/>
  <c r="D64" i="43"/>
  <c r="O54" i="55"/>
  <c r="N54" i="55"/>
  <c r="Q53" i="57"/>
  <c r="P53" i="57"/>
  <c r="O53" i="57"/>
  <c r="N53" i="57"/>
  <c r="M53" i="57"/>
  <c r="G63" i="43"/>
  <c r="M54" i="56"/>
  <c r="Q54" i="56"/>
  <c r="P54" i="56"/>
  <c r="O54" i="56"/>
  <c r="F64" i="43"/>
  <c r="N54" i="56"/>
  <c r="B55" i="56"/>
  <c r="B55" i="55"/>
  <c r="B54" i="57"/>
  <c r="O55" i="55" l="1"/>
  <c r="N55" i="55"/>
  <c r="Q55" i="55"/>
  <c r="M55" i="55"/>
  <c r="D65" i="43"/>
  <c r="P55" i="55"/>
  <c r="Q54" i="57"/>
  <c r="P54" i="57"/>
  <c r="O54" i="57"/>
  <c r="M54" i="57"/>
  <c r="N54" i="57"/>
  <c r="G64" i="43"/>
  <c r="O55" i="56"/>
  <c r="N55" i="56"/>
  <c r="M55" i="56"/>
  <c r="Q55" i="56"/>
  <c r="F65" i="43"/>
  <c r="P55" i="56"/>
  <c r="B55" i="57"/>
  <c r="B56" i="55"/>
  <c r="B56" i="56"/>
  <c r="Q56" i="55" l="1"/>
  <c r="P56" i="55"/>
  <c r="N56" i="55"/>
  <c r="M56" i="55"/>
  <c r="O56" i="55"/>
  <c r="M55" i="57"/>
  <c r="Q55" i="57"/>
  <c r="O55" i="57"/>
  <c r="G65" i="43"/>
  <c r="N55" i="57"/>
  <c r="P55" i="57"/>
  <c r="Q56" i="56"/>
  <c r="P56" i="56"/>
  <c r="O56" i="56"/>
  <c r="N56" i="56"/>
  <c r="M56" i="56"/>
  <c r="F66" i="43"/>
  <c r="B57" i="56"/>
  <c r="D66" i="43"/>
  <c r="B57" i="55"/>
  <c r="B56" i="57"/>
  <c r="P57" i="55" l="1"/>
  <c r="O57" i="55"/>
  <c r="N57" i="55"/>
  <c r="Q57" i="55"/>
  <c r="M57" i="55"/>
  <c r="O56" i="57"/>
  <c r="N56" i="57"/>
  <c r="M56" i="57"/>
  <c r="Q56" i="57"/>
  <c r="P56" i="57"/>
  <c r="Q57" i="56"/>
  <c r="P57" i="56"/>
  <c r="O57" i="56"/>
  <c r="N57" i="56"/>
  <c r="M57" i="56"/>
  <c r="F67" i="43"/>
  <c r="G66" i="43"/>
  <c r="B57" i="57"/>
  <c r="D67" i="43"/>
  <c r="Q57" i="57" l="1"/>
  <c r="P57" i="57"/>
  <c r="O57" i="57"/>
  <c r="N57" i="57"/>
  <c r="M57" i="57"/>
  <c r="G67" i="43"/>
  <c r="AF81" i="35" l="1"/>
  <c r="F7" i="55" l="1"/>
  <c r="F14" i="57"/>
  <c r="U24" i="43" s="1"/>
  <c r="H13" i="57"/>
  <c r="AB23" i="43" s="1"/>
  <c r="F11" i="56"/>
  <c r="T21" i="43" s="1"/>
  <c r="F10" i="57"/>
  <c r="U20" i="43" s="1"/>
  <c r="H9" i="57"/>
  <c r="S7" i="56"/>
  <c r="S7" i="55"/>
  <c r="H10" i="56"/>
  <c r="AA20" i="43" s="1"/>
  <c r="H13" i="55"/>
  <c r="Y23" i="43" s="1"/>
  <c r="F8" i="55"/>
  <c r="H7" i="55"/>
  <c r="R8" i="57"/>
  <c r="F13" i="57"/>
  <c r="U23" i="43" s="1"/>
  <c r="H12" i="57"/>
  <c r="AB22" i="43" s="1"/>
  <c r="T8" i="55"/>
  <c r="F7" i="56"/>
  <c r="F7" i="57"/>
  <c r="H14" i="57"/>
  <c r="AB24" i="43" s="1"/>
  <c r="S9" i="57"/>
  <c r="F14" i="55"/>
  <c r="R24" i="43" s="1"/>
  <c r="F13" i="55"/>
  <c r="R23" i="43" s="1"/>
  <c r="F12" i="56"/>
  <c r="T22" i="43" s="1"/>
  <c r="T8" i="56"/>
  <c r="U7" i="55"/>
  <c r="F8" i="56"/>
  <c r="F9" i="56"/>
  <c r="F10" i="56"/>
  <c r="T20" i="43" s="1"/>
  <c r="H8" i="56"/>
  <c r="H9" i="56"/>
  <c r="H11" i="55"/>
  <c r="Y21" i="43" s="1"/>
  <c r="H11" i="56"/>
  <c r="AA21" i="43" s="1"/>
  <c r="F10" i="55"/>
  <c r="R20" i="43" s="1"/>
  <c r="F11" i="55"/>
  <c r="R21" i="43" s="1"/>
  <c r="F12" i="55"/>
  <c r="R22" i="43" s="1"/>
  <c r="H7" i="56"/>
  <c r="F9" i="57"/>
  <c r="F8" i="57"/>
  <c r="H8" i="57"/>
  <c r="H7" i="57"/>
  <c r="H12" i="55"/>
  <c r="Y22" i="43" s="1"/>
  <c r="H12" i="56"/>
  <c r="AA22" i="43" s="1"/>
  <c r="H10" i="55"/>
  <c r="Y20" i="43" s="1"/>
  <c r="H14" i="56"/>
  <c r="AA24" i="43" s="1"/>
  <c r="H13" i="56"/>
  <c r="AA23" i="43" s="1"/>
  <c r="R7" i="57"/>
  <c r="T9" i="56"/>
  <c r="F9" i="55"/>
  <c r="H8" i="55"/>
  <c r="T8" i="57"/>
  <c r="L13" i="57"/>
  <c r="F13" i="56"/>
  <c r="T23" i="43" s="1"/>
  <c r="H9" i="55"/>
  <c r="F14" i="56"/>
  <c r="T24" i="43" s="1"/>
  <c r="H14" i="55"/>
  <c r="Y24" i="43" s="1"/>
  <c r="F11" i="57"/>
  <c r="U21" i="43" s="1"/>
  <c r="F12" i="57"/>
  <c r="U22" i="43" s="1"/>
  <c r="H11" i="57"/>
  <c r="AB21" i="43" s="1"/>
  <c r="H10" i="57"/>
  <c r="AB20" i="43" s="1"/>
  <c r="R7" i="55"/>
  <c r="U7" i="56"/>
  <c r="J11" i="56" l="1"/>
  <c r="I7" i="57"/>
  <c r="L15" i="56"/>
  <c r="J9" i="56"/>
  <c r="I10" i="55"/>
  <c r="T10" i="55"/>
  <c r="S8" i="56"/>
  <c r="G12" i="56"/>
  <c r="R9" i="57"/>
  <c r="T9" i="55"/>
  <c r="R7" i="56"/>
  <c r="L7" i="55"/>
  <c r="L8" i="55"/>
  <c r="L8" i="57"/>
  <c r="U8" i="57"/>
  <c r="L13" i="56"/>
  <c r="L7" i="57"/>
  <c r="U8" i="56"/>
  <c r="S8" i="57"/>
  <c r="S10" i="57"/>
  <c r="L14" i="55"/>
  <c r="K8" i="56"/>
  <c r="R10" i="57"/>
  <c r="R8" i="56"/>
  <c r="K7" i="57"/>
  <c r="K8" i="55"/>
  <c r="G14" i="56"/>
  <c r="S8" i="55"/>
  <c r="U8" i="55"/>
  <c r="K9" i="56"/>
  <c r="K7" i="56"/>
  <c r="G9" i="56"/>
  <c r="I10" i="56"/>
  <c r="R9" i="56"/>
  <c r="I9" i="56"/>
  <c r="K14" i="55"/>
  <c r="I9" i="55"/>
  <c r="U10" i="57"/>
  <c r="S10" i="55"/>
  <c r="I10" i="57"/>
  <c r="U7" i="57"/>
  <c r="K7" i="55"/>
  <c r="G10" i="57"/>
  <c r="G11" i="57"/>
  <c r="J9" i="57"/>
  <c r="J12" i="56"/>
  <c r="R11" i="57"/>
  <c r="L8" i="56"/>
  <c r="L14" i="56"/>
  <c r="J8" i="56"/>
  <c r="R9" i="55"/>
  <c r="I13" i="55"/>
  <c r="G14" i="55"/>
  <c r="U9" i="57"/>
  <c r="L9" i="55"/>
  <c r="L9" i="56"/>
  <c r="R8" i="55"/>
  <c r="K11" i="55"/>
  <c r="J9" i="55"/>
  <c r="I13" i="56"/>
  <c r="G11" i="55"/>
  <c r="T7" i="57"/>
  <c r="G7" i="55"/>
  <c r="T7" i="55"/>
  <c r="G7" i="57"/>
  <c r="G13" i="56"/>
  <c r="T7" i="56"/>
  <c r="G11" i="56"/>
  <c r="G10" i="56"/>
  <c r="G10" i="55"/>
  <c r="S10" i="56"/>
  <c r="K12" i="56"/>
  <c r="G9" i="55"/>
  <c r="S11" i="57"/>
  <c r="K10" i="57"/>
  <c r="I12" i="56"/>
  <c r="L12" i="55"/>
  <c r="U10" i="56"/>
  <c r="G13" i="55"/>
  <c r="L14" i="57"/>
  <c r="L9" i="57"/>
  <c r="L10" i="57"/>
  <c r="I14" i="57"/>
  <c r="L13" i="55"/>
  <c r="J11" i="57" l="1"/>
  <c r="J15" i="57"/>
  <c r="J12" i="55"/>
  <c r="L15" i="55"/>
  <c r="K14" i="57"/>
  <c r="J10" i="56"/>
  <c r="T11" i="57"/>
  <c r="L15" i="57"/>
  <c r="S9" i="56"/>
  <c r="G15" i="56"/>
  <c r="U9" i="55"/>
  <c r="K15" i="56"/>
  <c r="S7" i="57"/>
  <c r="G12" i="57"/>
  <c r="L16" i="56"/>
  <c r="U9" i="56"/>
  <c r="S9" i="55"/>
  <c r="T9" i="57"/>
  <c r="T10" i="57"/>
  <c r="J12" i="57"/>
  <c r="K10" i="56"/>
  <c r="T11" i="55"/>
  <c r="T11" i="56"/>
  <c r="T10" i="56"/>
  <c r="K15" i="57"/>
  <c r="I14" i="55"/>
  <c r="J7" i="55"/>
  <c r="J7" i="56"/>
  <c r="J10" i="57"/>
  <c r="J8" i="55"/>
  <c r="J13" i="56"/>
  <c r="I11" i="56"/>
  <c r="E10" i="55"/>
  <c r="I11" i="57"/>
  <c r="G12" i="55"/>
  <c r="G8" i="57"/>
  <c r="R12" i="57"/>
  <c r="L10" i="55"/>
  <c r="J8" i="57"/>
  <c r="J7" i="57"/>
  <c r="R10" i="55"/>
  <c r="K11" i="56"/>
  <c r="J15" i="55"/>
  <c r="U10" i="55"/>
  <c r="K8" i="57"/>
  <c r="K9" i="57"/>
  <c r="I8" i="57"/>
  <c r="I9" i="57"/>
  <c r="K15" i="55"/>
  <c r="R10" i="56"/>
  <c r="G9" i="57"/>
  <c r="S11" i="55"/>
  <c r="U11" i="57"/>
  <c r="AX80" i="35"/>
  <c r="L7" i="56"/>
  <c r="G15" i="55"/>
  <c r="L10" i="56"/>
  <c r="E10" i="56"/>
  <c r="L11" i="55"/>
  <c r="T12" i="57"/>
  <c r="I14" i="56"/>
  <c r="J10" i="55"/>
  <c r="J11" i="55"/>
  <c r="K9" i="55"/>
  <c r="K10" i="55"/>
  <c r="E10" i="57"/>
  <c r="G15" i="57"/>
  <c r="J14" i="56"/>
  <c r="I7" i="56"/>
  <c r="I8" i="56"/>
  <c r="J15" i="56"/>
  <c r="G14" i="57"/>
  <c r="G13" i="57"/>
  <c r="L11" i="56"/>
  <c r="L12" i="56"/>
  <c r="K11" i="57"/>
  <c r="S12" i="57"/>
  <c r="I15" i="55"/>
  <c r="I11" i="55"/>
  <c r="I12" i="55"/>
  <c r="K13" i="56"/>
  <c r="K14" i="56"/>
  <c r="I15" i="57"/>
  <c r="G8" i="55"/>
  <c r="S11" i="56"/>
  <c r="I12" i="57"/>
  <c r="I13" i="57"/>
  <c r="U11" i="56"/>
  <c r="J14" i="55"/>
  <c r="J13" i="55"/>
  <c r="L11" i="57"/>
  <c r="L12" i="57"/>
  <c r="I7" i="55"/>
  <c r="I8" i="55"/>
  <c r="J14" i="57"/>
  <c r="J13" i="57"/>
  <c r="K12" i="55"/>
  <c r="K13" i="55"/>
  <c r="G7" i="56"/>
  <c r="G8" i="56"/>
  <c r="I15" i="56"/>
  <c r="K12" i="57"/>
  <c r="K13" i="57"/>
  <c r="AY80" i="35" l="1"/>
  <c r="L16" i="55"/>
  <c r="J17" i="57"/>
  <c r="J16" i="57"/>
  <c r="G16" i="56"/>
  <c r="L16" i="57"/>
  <c r="K16" i="56"/>
  <c r="L17" i="56"/>
  <c r="T12" i="56"/>
  <c r="T12" i="55"/>
  <c r="K16" i="57"/>
  <c r="E12" i="55"/>
  <c r="E11" i="55"/>
  <c r="AF82" i="35"/>
  <c r="AS82" i="35"/>
  <c r="L17" i="55"/>
  <c r="R13" i="57"/>
  <c r="K16" i="55"/>
  <c r="S12" i="55"/>
  <c r="J16" i="55"/>
  <c r="R11" i="55"/>
  <c r="U11" i="55"/>
  <c r="U12" i="57"/>
  <c r="R11" i="56"/>
  <c r="T13" i="57"/>
  <c r="E11" i="56"/>
  <c r="G16" i="55"/>
  <c r="G16" i="57"/>
  <c r="E11" i="57"/>
  <c r="I16" i="56"/>
  <c r="I16" i="57"/>
  <c r="S13" i="57"/>
  <c r="G17" i="56"/>
  <c r="S12" i="56"/>
  <c r="U12" i="56"/>
  <c r="J16" i="56"/>
  <c r="I16" i="55"/>
  <c r="J18" i="57" l="1"/>
  <c r="L17" i="57"/>
  <c r="L18" i="56"/>
  <c r="K17" i="56"/>
  <c r="T13" i="55"/>
  <c r="T13" i="56"/>
  <c r="K17" i="57"/>
  <c r="E13" i="55"/>
  <c r="AF83" i="35"/>
  <c r="U13" i="57"/>
  <c r="K17" i="55"/>
  <c r="S13" i="55"/>
  <c r="R12" i="55"/>
  <c r="R14" i="57"/>
  <c r="R12" i="56"/>
  <c r="U12" i="55"/>
  <c r="L18" i="55"/>
  <c r="J17" i="55"/>
  <c r="AS83" i="35"/>
  <c r="E12" i="56"/>
  <c r="G17" i="55"/>
  <c r="T14" i="57"/>
  <c r="E12" i="57"/>
  <c r="G17" i="57"/>
  <c r="S13" i="56"/>
  <c r="J17" i="56"/>
  <c r="I17" i="56"/>
  <c r="S14" i="57"/>
  <c r="I17" i="57"/>
  <c r="I17" i="55"/>
  <c r="U13" i="56"/>
  <c r="AS80" i="35" l="1"/>
  <c r="AS81" i="35"/>
  <c r="AZ80" i="35"/>
  <c r="J19" i="57"/>
  <c r="G18" i="56"/>
  <c r="L18" i="57"/>
  <c r="L19" i="55"/>
  <c r="L19" i="56"/>
  <c r="K18" i="56"/>
  <c r="T14" i="56"/>
  <c r="T14" i="55"/>
  <c r="K18" i="57"/>
  <c r="E14" i="55"/>
  <c r="AF84" i="35"/>
  <c r="R13" i="55"/>
  <c r="U13" i="55"/>
  <c r="R15" i="57"/>
  <c r="U14" i="57"/>
  <c r="R13" i="56"/>
  <c r="K18" i="55"/>
  <c r="AW81" i="35"/>
  <c r="J18" i="55"/>
  <c r="S14" i="55"/>
  <c r="AS84" i="35"/>
  <c r="T15" i="57"/>
  <c r="G18" i="55"/>
  <c r="E13" i="56"/>
  <c r="E13" i="57"/>
  <c r="G18" i="57"/>
  <c r="J18" i="56"/>
  <c r="S14" i="56"/>
  <c r="U14" i="56"/>
  <c r="I18" i="56"/>
  <c r="I18" i="57"/>
  <c r="I18" i="55"/>
  <c r="S15" i="57"/>
  <c r="G19" i="56" l="1"/>
  <c r="L19" i="57"/>
  <c r="K19" i="56"/>
  <c r="L20" i="55"/>
  <c r="L20" i="56"/>
  <c r="T15" i="55"/>
  <c r="T15" i="56"/>
  <c r="J20" i="57"/>
  <c r="K19" i="57"/>
  <c r="AF85" i="35"/>
  <c r="AJ81" i="35"/>
  <c r="L21" i="55"/>
  <c r="AW82" i="35"/>
  <c r="U14" i="55"/>
  <c r="R14" i="55"/>
  <c r="R14" i="56"/>
  <c r="AS85" i="35"/>
  <c r="AX81" i="35"/>
  <c r="R16" i="57"/>
  <c r="S15" i="55"/>
  <c r="U15" i="57"/>
  <c r="J19" i="55"/>
  <c r="K19" i="55"/>
  <c r="G19" i="55"/>
  <c r="T16" i="57"/>
  <c r="L21" i="56"/>
  <c r="E14" i="56"/>
  <c r="G19" i="57"/>
  <c r="E14" i="57"/>
  <c r="G20" i="56"/>
  <c r="U15" i="56"/>
  <c r="S16" i="57"/>
  <c r="J19" i="56"/>
  <c r="S15" i="56"/>
  <c r="I19" i="57"/>
  <c r="I19" i="56"/>
  <c r="I19" i="55"/>
  <c r="L20" i="57" l="1"/>
  <c r="K20" i="56"/>
  <c r="L22" i="55"/>
  <c r="J21" i="57"/>
  <c r="T16" i="56"/>
  <c r="T16" i="55"/>
  <c r="K20" i="57"/>
  <c r="AF86" i="35"/>
  <c r="AJ82" i="35"/>
  <c r="AK81" i="35"/>
  <c r="J20" i="55"/>
  <c r="AX82" i="35"/>
  <c r="S16" i="55"/>
  <c r="R17" i="57"/>
  <c r="U15" i="55"/>
  <c r="AS86" i="35"/>
  <c r="R15" i="56"/>
  <c r="U16" i="57"/>
  <c r="R15" i="55"/>
  <c r="K20" i="55"/>
  <c r="AY81" i="35"/>
  <c r="AW83" i="35"/>
  <c r="G20" i="55"/>
  <c r="L22" i="56"/>
  <c r="T17" i="57"/>
  <c r="J22" i="57"/>
  <c r="G20" i="57"/>
  <c r="I20" i="55"/>
  <c r="S16" i="56"/>
  <c r="U16" i="56"/>
  <c r="G21" i="56"/>
  <c r="I20" i="57"/>
  <c r="J20" i="56"/>
  <c r="I20" i="56"/>
  <c r="S17" i="57"/>
  <c r="L21" i="57" l="1"/>
  <c r="AZ81" i="35"/>
  <c r="AM81" i="35"/>
  <c r="K21" i="56"/>
  <c r="L23" i="55"/>
  <c r="T17" i="55"/>
  <c r="T17" i="56"/>
  <c r="K21" i="57"/>
  <c r="AK82" i="35"/>
  <c r="AJ83" i="35"/>
  <c r="AL81" i="35"/>
  <c r="AF87" i="35"/>
  <c r="R16" i="56"/>
  <c r="R18" i="57"/>
  <c r="J21" i="55"/>
  <c r="AX83" i="35"/>
  <c r="U17" i="57"/>
  <c r="U16" i="55"/>
  <c r="AW84" i="35"/>
  <c r="AS87" i="35"/>
  <c r="K21" i="55"/>
  <c r="R16" i="55"/>
  <c r="S17" i="55"/>
  <c r="AY82" i="35"/>
  <c r="T18" i="57"/>
  <c r="L23" i="56"/>
  <c r="G21" i="55"/>
  <c r="J23" i="57"/>
  <c r="G21" i="57"/>
  <c r="I21" i="56"/>
  <c r="S18" i="57"/>
  <c r="G22" i="56"/>
  <c r="I21" i="55"/>
  <c r="J21" i="56"/>
  <c r="U17" i="56"/>
  <c r="I21" i="57"/>
  <c r="S17" i="56"/>
  <c r="L22" i="57" l="1"/>
  <c r="AM82" i="35"/>
  <c r="AZ82" i="35"/>
  <c r="K22" i="56"/>
  <c r="L24" i="55"/>
  <c r="T18" i="56"/>
  <c r="T18" i="55"/>
  <c r="K22" i="57"/>
  <c r="AL82" i="35"/>
  <c r="AF88" i="35"/>
  <c r="AJ84" i="35"/>
  <c r="AK83" i="35"/>
  <c r="AS88" i="35"/>
  <c r="AX84" i="35"/>
  <c r="S18" i="55"/>
  <c r="AY83" i="35"/>
  <c r="R17" i="55"/>
  <c r="J22" i="55"/>
  <c r="K22" i="55"/>
  <c r="U17" i="55"/>
  <c r="U18" i="57"/>
  <c r="R17" i="56"/>
  <c r="AW85" i="35"/>
  <c r="R19" i="57"/>
  <c r="T19" i="57"/>
  <c r="L24" i="56"/>
  <c r="G22" i="55"/>
  <c r="G22" i="57"/>
  <c r="J24" i="57"/>
  <c r="S19" i="57"/>
  <c r="J22" i="56"/>
  <c r="I22" i="55"/>
  <c r="I22" i="57"/>
  <c r="G23" i="56"/>
  <c r="U18" i="56"/>
  <c r="S18" i="56"/>
  <c r="I22" i="56"/>
  <c r="L23" i="57" l="1"/>
  <c r="L25" i="55"/>
  <c r="AZ83" i="35"/>
  <c r="AM83" i="35"/>
  <c r="K23" i="56"/>
  <c r="T19" i="56"/>
  <c r="T19" i="55"/>
  <c r="K23" i="57"/>
  <c r="AF89" i="35"/>
  <c r="AL83" i="35"/>
  <c r="AK84" i="35"/>
  <c r="AJ85" i="35"/>
  <c r="J23" i="55"/>
  <c r="AW86" i="35"/>
  <c r="R18" i="55"/>
  <c r="AS89" i="35"/>
  <c r="U19" i="57"/>
  <c r="K23" i="55"/>
  <c r="S19" i="55"/>
  <c r="AX85" i="35"/>
  <c r="R18" i="56"/>
  <c r="U18" i="55"/>
  <c r="AY84" i="35"/>
  <c r="R20" i="57"/>
  <c r="G23" i="55"/>
  <c r="T20" i="57"/>
  <c r="L25" i="56"/>
  <c r="J25" i="57"/>
  <c r="G23" i="57"/>
  <c r="S20" i="57"/>
  <c r="I23" i="56"/>
  <c r="G24" i="56"/>
  <c r="J23" i="56"/>
  <c r="U19" i="56"/>
  <c r="I23" i="57"/>
  <c r="S19" i="56"/>
  <c r="I23" i="55"/>
  <c r="L24" i="57" l="1"/>
  <c r="AM84" i="35"/>
  <c r="AZ84" i="35"/>
  <c r="K24" i="56"/>
  <c r="T20" i="55"/>
  <c r="T20" i="56"/>
  <c r="K24" i="57"/>
  <c r="L26" i="55"/>
  <c r="AF90" i="35"/>
  <c r="AJ86" i="35"/>
  <c r="AL84" i="35"/>
  <c r="AK85" i="35"/>
  <c r="K24" i="55"/>
  <c r="U19" i="55"/>
  <c r="J24" i="55"/>
  <c r="F20" i="37"/>
  <c r="AX86" i="35"/>
  <c r="S20" i="55"/>
  <c r="U20" i="57"/>
  <c r="AY85" i="35"/>
  <c r="R19" i="55"/>
  <c r="R21" i="57"/>
  <c r="R19" i="56"/>
  <c r="AS90" i="35"/>
  <c r="AW87" i="35"/>
  <c r="L26" i="56"/>
  <c r="G24" i="55"/>
  <c r="T21" i="57"/>
  <c r="J26" i="57"/>
  <c r="G24" i="57"/>
  <c r="I24" i="57"/>
  <c r="S21" i="57"/>
  <c r="J24" i="56"/>
  <c r="I24" i="56"/>
  <c r="S20" i="56"/>
  <c r="G25" i="56"/>
  <c r="I24" i="55"/>
  <c r="U20" i="56"/>
  <c r="J20" i="37" l="1"/>
  <c r="L25" i="57"/>
  <c r="AZ85" i="35"/>
  <c r="AM85" i="35"/>
  <c r="K25" i="56"/>
  <c r="T21" i="56"/>
  <c r="T21" i="55"/>
  <c r="K25" i="57"/>
  <c r="L27" i="55"/>
  <c r="AJ87" i="35"/>
  <c r="AK86" i="35"/>
  <c r="AF91" i="35"/>
  <c r="AL85" i="35"/>
  <c r="AW88" i="35"/>
  <c r="AS91" i="35"/>
  <c r="R22" i="57"/>
  <c r="S21" i="55"/>
  <c r="F21" i="37"/>
  <c r="J25" i="55"/>
  <c r="U20" i="55"/>
  <c r="R20" i="55"/>
  <c r="AY86" i="35"/>
  <c r="K25" i="55"/>
  <c r="U21" i="57"/>
  <c r="R20" i="56"/>
  <c r="AX87" i="35"/>
  <c r="T22" i="57"/>
  <c r="G25" i="55"/>
  <c r="L27" i="56"/>
  <c r="J27" i="57"/>
  <c r="G25" i="57"/>
  <c r="J25" i="56"/>
  <c r="I25" i="55"/>
  <c r="I25" i="57"/>
  <c r="S21" i="56"/>
  <c r="U21" i="56"/>
  <c r="S22" i="57"/>
  <c r="I25" i="56"/>
  <c r="G26" i="56"/>
  <c r="K20" i="37" l="1"/>
  <c r="J21" i="37"/>
  <c r="L26" i="57"/>
  <c r="AM86" i="35"/>
  <c r="AZ86" i="35"/>
  <c r="K26" i="56"/>
  <c r="L28" i="55"/>
  <c r="T22" i="55"/>
  <c r="T22" i="56"/>
  <c r="K26" i="57"/>
  <c r="AF92" i="35"/>
  <c r="AL86" i="35"/>
  <c r="AK87" i="35"/>
  <c r="AJ88" i="35"/>
  <c r="AW89" i="35"/>
  <c r="R23" i="57"/>
  <c r="AY87" i="35"/>
  <c r="J26" i="55"/>
  <c r="S22" i="55"/>
  <c r="R21" i="56"/>
  <c r="AX88" i="35"/>
  <c r="U22" i="57"/>
  <c r="K26" i="55"/>
  <c r="R21" i="55"/>
  <c r="U21" i="55"/>
  <c r="F22" i="37"/>
  <c r="AS92" i="35"/>
  <c r="L28" i="56"/>
  <c r="T23" i="57"/>
  <c r="G26" i="55"/>
  <c r="J28" i="57"/>
  <c r="G26" i="57"/>
  <c r="U22" i="56"/>
  <c r="I26" i="57"/>
  <c r="J26" i="56"/>
  <c r="G27" i="56"/>
  <c r="S23" i="57"/>
  <c r="S22" i="56"/>
  <c r="I26" i="55"/>
  <c r="I26" i="56"/>
  <c r="K15" i="37" l="1"/>
  <c r="J15" i="37"/>
  <c r="J16" i="37"/>
  <c r="K21" i="37"/>
  <c r="L20" i="37"/>
  <c r="J22" i="37"/>
  <c r="L27" i="57"/>
  <c r="AZ87" i="35"/>
  <c r="AM87" i="35"/>
  <c r="L29" i="55"/>
  <c r="K27" i="56"/>
  <c r="T23" i="55"/>
  <c r="T23" i="56"/>
  <c r="K27" i="57"/>
  <c r="AJ89" i="35"/>
  <c r="AL87" i="35"/>
  <c r="AK88" i="35"/>
  <c r="AF93" i="35"/>
  <c r="F23" i="37"/>
  <c r="AW90" i="35"/>
  <c r="AS93" i="35"/>
  <c r="K27" i="55"/>
  <c r="AX89" i="35"/>
  <c r="U22" i="55"/>
  <c r="S23" i="55"/>
  <c r="R22" i="56"/>
  <c r="AY88" i="35"/>
  <c r="R22" i="55"/>
  <c r="U23" i="57"/>
  <c r="J27" i="55"/>
  <c r="R24" i="57"/>
  <c r="G27" i="55"/>
  <c r="T24" i="57"/>
  <c r="L29" i="56"/>
  <c r="G27" i="57"/>
  <c r="J29" i="57"/>
  <c r="U23" i="56"/>
  <c r="I27" i="55"/>
  <c r="I27" i="57"/>
  <c r="I27" i="56"/>
  <c r="S24" i="57"/>
  <c r="G28" i="56"/>
  <c r="S23" i="56"/>
  <c r="J27" i="56"/>
  <c r="L15" i="37" l="1"/>
  <c r="J17" i="37"/>
  <c r="K16" i="37"/>
  <c r="M20" i="37"/>
  <c r="K22" i="37"/>
  <c r="L21" i="37"/>
  <c r="J23" i="37"/>
  <c r="L28" i="57"/>
  <c r="AM88" i="35"/>
  <c r="AZ88" i="35"/>
  <c r="K28" i="56"/>
  <c r="L30" i="55"/>
  <c r="T24" i="55"/>
  <c r="T24" i="56"/>
  <c r="K28" i="57"/>
  <c r="AF94" i="35"/>
  <c r="AL88" i="35"/>
  <c r="AK89" i="35"/>
  <c r="AJ90" i="35"/>
  <c r="AW91" i="35"/>
  <c r="F24" i="37"/>
  <c r="J28" i="55"/>
  <c r="AS94" i="35"/>
  <c r="U23" i="55"/>
  <c r="R23" i="55"/>
  <c r="AX90" i="35"/>
  <c r="R23" i="56"/>
  <c r="K28" i="55"/>
  <c r="R25" i="57"/>
  <c r="S24" i="55"/>
  <c r="U24" i="57"/>
  <c r="AY89" i="35"/>
  <c r="T25" i="57"/>
  <c r="L30" i="56"/>
  <c r="G28" i="55"/>
  <c r="J30" i="57"/>
  <c r="G28" i="57"/>
  <c r="G29" i="56"/>
  <c r="I28" i="57"/>
  <c r="S25" i="57"/>
  <c r="J28" i="56"/>
  <c r="I28" i="56"/>
  <c r="S24" i="56"/>
  <c r="I28" i="55"/>
  <c r="U24" i="56"/>
  <c r="F15" i="37" l="1"/>
  <c r="L16" i="37"/>
  <c r="J18" i="37"/>
  <c r="K17" i="37"/>
  <c r="K23" i="37"/>
  <c r="M21" i="37"/>
  <c r="L22" i="37"/>
  <c r="J24" i="37"/>
  <c r="L29" i="57"/>
  <c r="AZ89" i="35"/>
  <c r="AM89" i="35"/>
  <c r="K29" i="56"/>
  <c r="L31" i="55"/>
  <c r="T25" i="55"/>
  <c r="T25" i="56"/>
  <c r="K29" i="57"/>
  <c r="AK90" i="35"/>
  <c r="AJ91" i="35"/>
  <c r="AL89" i="35"/>
  <c r="AF95" i="35"/>
  <c r="R26" i="57"/>
  <c r="R24" i="56"/>
  <c r="AY90" i="35"/>
  <c r="U25" i="57"/>
  <c r="F25" i="37"/>
  <c r="K29" i="55"/>
  <c r="S25" i="55"/>
  <c r="AS95" i="35"/>
  <c r="J29" i="55"/>
  <c r="AW92" i="35"/>
  <c r="AX91" i="35"/>
  <c r="R24" i="55"/>
  <c r="U24" i="55"/>
  <c r="G29" i="55"/>
  <c r="L31" i="56"/>
  <c r="T26" i="57"/>
  <c r="J31" i="57"/>
  <c r="G29" i="57"/>
  <c r="S26" i="57"/>
  <c r="I29" i="56"/>
  <c r="U25" i="56"/>
  <c r="I29" i="57"/>
  <c r="I29" i="55"/>
  <c r="J29" i="56"/>
  <c r="G30" i="56"/>
  <c r="S25" i="56"/>
  <c r="M15" i="37" l="1"/>
  <c r="J19" i="37"/>
  <c r="K18" i="37"/>
  <c r="F16" i="37"/>
  <c r="L17" i="37"/>
  <c r="M22" i="37"/>
  <c r="L23" i="37"/>
  <c r="K24" i="37"/>
  <c r="J25" i="37"/>
  <c r="L30" i="57"/>
  <c r="AM90" i="35"/>
  <c r="AZ90" i="35"/>
  <c r="K30" i="56"/>
  <c r="T26" i="55"/>
  <c r="T26" i="56"/>
  <c r="K30" i="57"/>
  <c r="AF96" i="35"/>
  <c r="AJ92" i="35"/>
  <c r="AL90" i="35"/>
  <c r="AK91" i="35"/>
  <c r="AX92" i="35"/>
  <c r="J30" i="55"/>
  <c r="AS96" i="35"/>
  <c r="F26" i="37"/>
  <c r="U25" i="55"/>
  <c r="AY91" i="35"/>
  <c r="R25" i="56"/>
  <c r="S26" i="55"/>
  <c r="R25" i="55"/>
  <c r="K30" i="55"/>
  <c r="AW93" i="35"/>
  <c r="U26" i="57"/>
  <c r="R27" i="57"/>
  <c r="L32" i="56"/>
  <c r="L32" i="55"/>
  <c r="T27" i="57"/>
  <c r="G30" i="55"/>
  <c r="J32" i="57"/>
  <c r="G30" i="57"/>
  <c r="S26" i="56"/>
  <c r="U26" i="56"/>
  <c r="I30" i="55"/>
  <c r="I30" i="57"/>
  <c r="S27" i="57"/>
  <c r="G31" i="56"/>
  <c r="J30" i="56"/>
  <c r="I30" i="56"/>
  <c r="F17" i="37" l="1"/>
  <c r="M16" i="37"/>
  <c r="L18" i="37"/>
  <c r="K19" i="37"/>
  <c r="K25" i="37"/>
  <c r="J26" i="37"/>
  <c r="L24" i="37"/>
  <c r="M23" i="37"/>
  <c r="L31" i="57"/>
  <c r="AZ91" i="35"/>
  <c r="AM91" i="35"/>
  <c r="K31" i="56"/>
  <c r="T27" i="55"/>
  <c r="T27" i="56"/>
  <c r="K31" i="57"/>
  <c r="AL91" i="35"/>
  <c r="AJ93" i="35"/>
  <c r="AK92" i="35"/>
  <c r="AF97" i="35"/>
  <c r="U27" i="57"/>
  <c r="AW94" i="35"/>
  <c r="S27" i="55"/>
  <c r="R26" i="55"/>
  <c r="AS97" i="35"/>
  <c r="AY92" i="35"/>
  <c r="J31" i="55"/>
  <c r="K31" i="55"/>
  <c r="U26" i="55"/>
  <c r="F27" i="37"/>
  <c r="AX93" i="35"/>
  <c r="R28" i="57"/>
  <c r="R26" i="56"/>
  <c r="L33" i="55"/>
  <c r="L33" i="56"/>
  <c r="G31" i="55"/>
  <c r="T28" i="57"/>
  <c r="J33" i="57"/>
  <c r="G31" i="57"/>
  <c r="I31" i="57"/>
  <c r="G32" i="56"/>
  <c r="I31" i="55"/>
  <c r="U27" i="56"/>
  <c r="S27" i="56"/>
  <c r="I31" i="56"/>
  <c r="J31" i="56"/>
  <c r="S28" i="57"/>
  <c r="L19" i="37" l="1"/>
  <c r="F18" i="37"/>
  <c r="M17" i="37"/>
  <c r="M24" i="37"/>
  <c r="J27" i="37"/>
  <c r="L25" i="37"/>
  <c r="K26" i="37"/>
  <c r="L32" i="57"/>
  <c r="AM92" i="35"/>
  <c r="AZ92" i="35"/>
  <c r="K32" i="56"/>
  <c r="T28" i="55"/>
  <c r="T28" i="56"/>
  <c r="K32" i="57"/>
  <c r="AF98" i="35"/>
  <c r="AJ94" i="35"/>
  <c r="AL92" i="35"/>
  <c r="AK93" i="35"/>
  <c r="R27" i="56"/>
  <c r="J32" i="55"/>
  <c r="AX94" i="35"/>
  <c r="K32" i="55"/>
  <c r="AS98" i="35"/>
  <c r="U28" i="57"/>
  <c r="F28" i="37"/>
  <c r="U27" i="55"/>
  <c r="S28" i="55"/>
  <c r="R27" i="55"/>
  <c r="R29" i="57"/>
  <c r="AY93" i="35"/>
  <c r="AW95" i="35"/>
  <c r="T29" i="57"/>
  <c r="G32" i="55"/>
  <c r="L34" i="56"/>
  <c r="L34" i="55"/>
  <c r="G32" i="57"/>
  <c r="J34" i="57"/>
  <c r="U28" i="56"/>
  <c r="J32" i="56"/>
  <c r="I32" i="55"/>
  <c r="S29" i="57"/>
  <c r="I32" i="57"/>
  <c r="I32" i="56"/>
  <c r="S28" i="56"/>
  <c r="G33" i="56"/>
  <c r="M18" i="37" l="1"/>
  <c r="F19" i="37"/>
  <c r="L26" i="37"/>
  <c r="M25" i="37"/>
  <c r="J28" i="37"/>
  <c r="K27" i="37"/>
  <c r="L33" i="57"/>
  <c r="AZ93" i="35"/>
  <c r="AM93" i="35"/>
  <c r="K33" i="56"/>
  <c r="T29" i="55"/>
  <c r="T29" i="56"/>
  <c r="K33" i="57"/>
  <c r="AK94" i="35"/>
  <c r="AF99" i="35"/>
  <c r="AJ95" i="35"/>
  <c r="AL93" i="35"/>
  <c r="K33" i="55"/>
  <c r="AY94" i="35"/>
  <c r="U29" i="57"/>
  <c r="R30" i="57"/>
  <c r="S29" i="55"/>
  <c r="AW96" i="35"/>
  <c r="R28" i="55"/>
  <c r="AS99" i="35"/>
  <c r="AX95" i="35"/>
  <c r="U28" i="55"/>
  <c r="F29" i="37"/>
  <c r="J33" i="55"/>
  <c r="R28" i="56"/>
  <c r="G33" i="55"/>
  <c r="T30" i="57"/>
  <c r="L35" i="56"/>
  <c r="L35" i="55"/>
  <c r="J35" i="57"/>
  <c r="G33" i="57"/>
  <c r="I33" i="55"/>
  <c r="S29" i="56"/>
  <c r="G34" i="56"/>
  <c r="I33" i="57"/>
  <c r="J33" i="56"/>
  <c r="I33" i="56"/>
  <c r="U29" i="56"/>
  <c r="S30" i="57"/>
  <c r="M19" i="37" l="1"/>
  <c r="J29" i="37"/>
  <c r="L27" i="37"/>
  <c r="M26" i="37"/>
  <c r="K28" i="37"/>
  <c r="L34" i="57"/>
  <c r="AM94" i="35"/>
  <c r="AZ94" i="35"/>
  <c r="K34" i="56"/>
  <c r="T30" i="56"/>
  <c r="T30" i="55"/>
  <c r="K34" i="57"/>
  <c r="AJ96" i="35"/>
  <c r="AL94" i="35"/>
  <c r="AF100" i="35"/>
  <c r="AK95" i="35"/>
  <c r="R29" i="56"/>
  <c r="F30" i="37"/>
  <c r="U29" i="55"/>
  <c r="AX96" i="35"/>
  <c r="U30" i="57"/>
  <c r="AS100" i="35"/>
  <c r="S30" i="55"/>
  <c r="R31" i="57"/>
  <c r="J34" i="55"/>
  <c r="R29" i="55"/>
  <c r="AW97" i="35"/>
  <c r="AY95" i="35"/>
  <c r="K34" i="55"/>
  <c r="L36" i="56"/>
  <c r="G34" i="55"/>
  <c r="L36" i="55"/>
  <c r="T31" i="57"/>
  <c r="G34" i="57"/>
  <c r="J36" i="57"/>
  <c r="S31" i="57"/>
  <c r="G35" i="56"/>
  <c r="I34" i="56"/>
  <c r="I34" i="55"/>
  <c r="I34" i="57"/>
  <c r="S30" i="56"/>
  <c r="J34" i="56"/>
  <c r="U30" i="56"/>
  <c r="J30" i="37" l="1"/>
  <c r="M27" i="37"/>
  <c r="L28" i="37"/>
  <c r="K29" i="37"/>
  <c r="L35" i="57"/>
  <c r="AZ95" i="35"/>
  <c r="AM95" i="35"/>
  <c r="K35" i="56"/>
  <c r="T31" i="55"/>
  <c r="T31" i="56"/>
  <c r="K35" i="57"/>
  <c r="AF101" i="35"/>
  <c r="AK96" i="35"/>
  <c r="AJ97" i="35"/>
  <c r="AL95" i="35"/>
  <c r="AX97" i="35"/>
  <c r="R30" i="55"/>
  <c r="AS101" i="35"/>
  <c r="R30" i="56"/>
  <c r="K35" i="55"/>
  <c r="J35" i="55"/>
  <c r="S31" i="55"/>
  <c r="AY96" i="35"/>
  <c r="U31" i="57"/>
  <c r="U30" i="55"/>
  <c r="AW98" i="35"/>
  <c r="F31" i="37"/>
  <c r="R32" i="57"/>
  <c r="L37" i="55"/>
  <c r="G35" i="55"/>
  <c r="L37" i="56"/>
  <c r="T32" i="57"/>
  <c r="G35" i="57"/>
  <c r="J37" i="57"/>
  <c r="U31" i="56"/>
  <c r="I35" i="57"/>
  <c r="S32" i="57"/>
  <c r="I35" i="55"/>
  <c r="I35" i="56"/>
  <c r="G36" i="56"/>
  <c r="S31" i="56"/>
  <c r="J35" i="56"/>
  <c r="J31" i="37" l="1"/>
  <c r="L29" i="37"/>
  <c r="M28" i="37"/>
  <c r="K30" i="37"/>
  <c r="L36" i="57"/>
  <c r="AM96" i="35"/>
  <c r="AZ96" i="35"/>
  <c r="K36" i="56"/>
  <c r="T32" i="56"/>
  <c r="T32" i="55"/>
  <c r="K36" i="57"/>
  <c r="AK97" i="35"/>
  <c r="AJ98" i="35"/>
  <c r="AL96" i="35"/>
  <c r="AF102" i="35"/>
  <c r="R33" i="57"/>
  <c r="AX98" i="35"/>
  <c r="J36" i="55"/>
  <c r="U32" i="57"/>
  <c r="AW99" i="35"/>
  <c r="U31" i="55"/>
  <c r="R31" i="56"/>
  <c r="AY97" i="35"/>
  <c r="R31" i="55"/>
  <c r="AS102" i="35"/>
  <c r="S32" i="55"/>
  <c r="K36" i="55"/>
  <c r="F32" i="37"/>
  <c r="L38" i="56"/>
  <c r="L38" i="55"/>
  <c r="T33" i="57"/>
  <c r="G36" i="55"/>
  <c r="G36" i="57"/>
  <c r="J38" i="57"/>
  <c r="G37" i="56"/>
  <c r="J36" i="56"/>
  <c r="U32" i="56"/>
  <c r="S32" i="56"/>
  <c r="S33" i="57"/>
  <c r="I36" i="57"/>
  <c r="I36" i="56"/>
  <c r="I36" i="55"/>
  <c r="L30" i="37" l="1"/>
  <c r="M29" i="37"/>
  <c r="K31" i="37"/>
  <c r="J32" i="37"/>
  <c r="L37" i="57"/>
  <c r="AZ97" i="35"/>
  <c r="AM97" i="35"/>
  <c r="K37" i="56"/>
  <c r="T33" i="55"/>
  <c r="T33" i="56"/>
  <c r="K37" i="57"/>
  <c r="AF103" i="35"/>
  <c r="AJ99" i="35"/>
  <c r="AK98" i="35"/>
  <c r="AL97" i="35"/>
  <c r="R32" i="56"/>
  <c r="AX99" i="35"/>
  <c r="U32" i="55"/>
  <c r="AS103" i="35"/>
  <c r="AW100" i="35"/>
  <c r="U33" i="57"/>
  <c r="R34" i="57"/>
  <c r="J37" i="55"/>
  <c r="F33" i="37"/>
  <c r="K37" i="55"/>
  <c r="S33" i="55"/>
  <c r="AY98" i="35"/>
  <c r="R32" i="55"/>
  <c r="T34" i="57"/>
  <c r="L39" i="55"/>
  <c r="L39" i="56"/>
  <c r="G37" i="55"/>
  <c r="J39" i="57"/>
  <c r="G37" i="57"/>
  <c r="I37" i="56"/>
  <c r="U33" i="56"/>
  <c r="G38" i="56"/>
  <c r="I37" i="55"/>
  <c r="I37" i="57"/>
  <c r="J37" i="56"/>
  <c r="S34" i="57"/>
  <c r="S33" i="56"/>
  <c r="L31" i="37" l="1"/>
  <c r="M30" i="37"/>
  <c r="J33" i="37"/>
  <c r="K32" i="37"/>
  <c r="L38" i="57"/>
  <c r="AM98" i="35"/>
  <c r="AZ98" i="35"/>
  <c r="K38" i="56"/>
  <c r="T34" i="55"/>
  <c r="T34" i="56"/>
  <c r="K38" i="57"/>
  <c r="AJ100" i="35"/>
  <c r="AK99" i="35"/>
  <c r="AF104" i="35"/>
  <c r="AL98" i="35"/>
  <c r="K38" i="55"/>
  <c r="R33" i="55"/>
  <c r="AS104" i="35"/>
  <c r="AX100" i="35"/>
  <c r="R33" i="56"/>
  <c r="AY99" i="35"/>
  <c r="F34" i="37"/>
  <c r="J38" i="55"/>
  <c r="S34" i="55"/>
  <c r="U34" i="57"/>
  <c r="R35" i="57"/>
  <c r="AW101" i="35"/>
  <c r="U33" i="55"/>
  <c r="T35" i="57"/>
  <c r="G38" i="55"/>
  <c r="L40" i="56"/>
  <c r="L40" i="55"/>
  <c r="G38" i="57"/>
  <c r="J40" i="57"/>
  <c r="J38" i="56"/>
  <c r="S35" i="57"/>
  <c r="G39" i="56"/>
  <c r="I38" i="56"/>
  <c r="I38" i="57"/>
  <c r="S34" i="56"/>
  <c r="U34" i="56"/>
  <c r="I38" i="55"/>
  <c r="M31" i="37" l="1"/>
  <c r="L32" i="37"/>
  <c r="J34" i="37"/>
  <c r="K33" i="37"/>
  <c r="L39" i="57"/>
  <c r="AZ99" i="35"/>
  <c r="AM99" i="35"/>
  <c r="K39" i="56"/>
  <c r="T35" i="56"/>
  <c r="T35" i="55"/>
  <c r="K39" i="57"/>
  <c r="AF105" i="35"/>
  <c r="AK100" i="35"/>
  <c r="AJ101" i="35"/>
  <c r="AL99" i="35"/>
  <c r="R36" i="57"/>
  <c r="U35" i="57"/>
  <c r="F35" i="37"/>
  <c r="R34" i="56"/>
  <c r="AS105" i="35"/>
  <c r="R34" i="55"/>
  <c r="K39" i="55"/>
  <c r="S35" i="55"/>
  <c r="AY100" i="35"/>
  <c r="U34" i="55"/>
  <c r="AW102" i="35"/>
  <c r="J39" i="55"/>
  <c r="AX101" i="35"/>
  <c r="L41" i="56"/>
  <c r="L41" i="55"/>
  <c r="G39" i="55"/>
  <c r="T36" i="57"/>
  <c r="J41" i="57"/>
  <c r="G39" i="57"/>
  <c r="I39" i="57"/>
  <c r="S35" i="56"/>
  <c r="J39" i="56"/>
  <c r="U35" i="56"/>
  <c r="G40" i="56"/>
  <c r="S36" i="57"/>
  <c r="I39" i="55"/>
  <c r="I39" i="56"/>
  <c r="L33" i="37" l="1"/>
  <c r="J35" i="37"/>
  <c r="K34" i="37"/>
  <c r="M32" i="37"/>
  <c r="L40" i="57"/>
  <c r="AM100" i="35"/>
  <c r="AZ100" i="35"/>
  <c r="K40" i="56"/>
  <c r="T36" i="55"/>
  <c r="T36" i="56"/>
  <c r="K40" i="57"/>
  <c r="AJ102" i="35"/>
  <c r="AK101" i="35"/>
  <c r="AF106" i="35"/>
  <c r="AL100" i="35"/>
  <c r="AX102" i="35"/>
  <c r="AY101" i="35"/>
  <c r="F36" i="37"/>
  <c r="R37" i="57"/>
  <c r="AW103" i="35"/>
  <c r="R35" i="56"/>
  <c r="S36" i="55"/>
  <c r="U35" i="55"/>
  <c r="AS106" i="35"/>
  <c r="J40" i="55"/>
  <c r="U36" i="57"/>
  <c r="K40" i="55"/>
  <c r="R35" i="55"/>
  <c r="G40" i="55"/>
  <c r="L42" i="55"/>
  <c r="L42" i="56"/>
  <c r="T37" i="57"/>
  <c r="G40" i="57"/>
  <c r="J42" i="57"/>
  <c r="I40" i="55"/>
  <c r="G41" i="56"/>
  <c r="U36" i="56"/>
  <c r="I40" i="56"/>
  <c r="I40" i="57"/>
  <c r="S37" i="57"/>
  <c r="J40" i="56"/>
  <c r="S36" i="56"/>
  <c r="J36" i="37" l="1"/>
  <c r="M33" i="37"/>
  <c r="K35" i="37"/>
  <c r="L34" i="37"/>
  <c r="L41" i="57"/>
  <c r="AZ101" i="35"/>
  <c r="AM101" i="35"/>
  <c r="K41" i="56"/>
  <c r="T37" i="56"/>
  <c r="T37" i="55"/>
  <c r="K41" i="57"/>
  <c r="AF107" i="35"/>
  <c r="AJ103" i="35"/>
  <c r="AL101" i="35"/>
  <c r="AK102" i="35"/>
  <c r="AW104" i="35"/>
  <c r="R38" i="57"/>
  <c r="S37" i="55"/>
  <c r="R36" i="55"/>
  <c r="J41" i="55"/>
  <c r="AS107" i="35"/>
  <c r="U36" i="55"/>
  <c r="R36" i="56"/>
  <c r="K41" i="55"/>
  <c r="F37" i="37"/>
  <c r="AX103" i="35"/>
  <c r="U37" i="57"/>
  <c r="AY102" i="35"/>
  <c r="L43" i="56"/>
  <c r="G41" i="55"/>
  <c r="T38" i="57"/>
  <c r="L43" i="55"/>
  <c r="J43" i="57"/>
  <c r="G41" i="57"/>
  <c r="J41" i="56"/>
  <c r="I41" i="57"/>
  <c r="G42" i="56"/>
  <c r="S38" i="57"/>
  <c r="U37" i="56"/>
  <c r="I41" i="55"/>
  <c r="S37" i="56"/>
  <c r="I41" i="56"/>
  <c r="K36" i="37" l="1"/>
  <c r="L35" i="37"/>
  <c r="J37" i="37"/>
  <c r="M34" i="37"/>
  <c r="L42" i="57"/>
  <c r="AM102" i="35"/>
  <c r="AZ102" i="35"/>
  <c r="K42" i="56"/>
  <c r="T38" i="56"/>
  <c r="T38" i="55"/>
  <c r="K42" i="57"/>
  <c r="AK103" i="35"/>
  <c r="AJ104" i="35"/>
  <c r="AF108" i="35"/>
  <c r="AL102" i="35"/>
  <c r="R37" i="56"/>
  <c r="U37" i="55"/>
  <c r="R39" i="57"/>
  <c r="AW105" i="35"/>
  <c r="K42" i="55"/>
  <c r="AS108" i="35"/>
  <c r="S38" i="55"/>
  <c r="AY103" i="35"/>
  <c r="AX104" i="35"/>
  <c r="F38" i="37"/>
  <c r="R37" i="55"/>
  <c r="U38" i="57"/>
  <c r="J42" i="55"/>
  <c r="L44" i="55"/>
  <c r="T39" i="57"/>
  <c r="G42" i="55"/>
  <c r="L44" i="56"/>
  <c r="J44" i="57"/>
  <c r="G42" i="57"/>
  <c r="I42" i="56"/>
  <c r="I42" i="55"/>
  <c r="I42" i="57"/>
  <c r="G43" i="56"/>
  <c r="S39" i="57"/>
  <c r="S38" i="56"/>
  <c r="U38" i="56"/>
  <c r="J42" i="56"/>
  <c r="L36" i="37" l="1"/>
  <c r="J38" i="37"/>
  <c r="M35" i="37"/>
  <c r="K37" i="37"/>
  <c r="L43" i="57"/>
  <c r="AZ103" i="35"/>
  <c r="AM103" i="35"/>
  <c r="K43" i="56"/>
  <c r="T39" i="55"/>
  <c r="T39" i="56"/>
  <c r="K43" i="57"/>
  <c r="AL103" i="35"/>
  <c r="AF109" i="35"/>
  <c r="AJ105" i="35"/>
  <c r="AK104" i="35"/>
  <c r="R40" i="57"/>
  <c r="AX105" i="35"/>
  <c r="K43" i="55"/>
  <c r="J43" i="55"/>
  <c r="F39" i="37"/>
  <c r="AY104" i="35"/>
  <c r="AW106" i="35"/>
  <c r="R38" i="56"/>
  <c r="R38" i="55"/>
  <c r="S39" i="55"/>
  <c r="AS109" i="35"/>
  <c r="U39" i="57"/>
  <c r="U38" i="55"/>
  <c r="T40" i="57"/>
  <c r="G43" i="55"/>
  <c r="L45" i="55"/>
  <c r="L45" i="56"/>
  <c r="G43" i="57"/>
  <c r="J45" i="57"/>
  <c r="I43" i="55"/>
  <c r="U39" i="56"/>
  <c r="G44" i="56"/>
  <c r="S39" i="56"/>
  <c r="I43" i="56"/>
  <c r="S40" i="57"/>
  <c r="J43" i="56"/>
  <c r="I43" i="57"/>
  <c r="K38" i="37" l="1"/>
  <c r="J39" i="37"/>
  <c r="L37" i="37"/>
  <c r="M36" i="37"/>
  <c r="L44" i="57"/>
  <c r="AM104" i="35"/>
  <c r="AZ104" i="35"/>
  <c r="K44" i="56"/>
  <c r="T40" i="55"/>
  <c r="T40" i="56"/>
  <c r="K44" i="57"/>
  <c r="AF110" i="35"/>
  <c r="AK105" i="35"/>
  <c r="AL104" i="35"/>
  <c r="AJ106" i="35"/>
  <c r="R39" i="56"/>
  <c r="AS110" i="35"/>
  <c r="R39" i="55"/>
  <c r="J44" i="55"/>
  <c r="F40" i="37"/>
  <c r="AY105" i="35"/>
  <c r="AW107" i="35"/>
  <c r="S40" i="55"/>
  <c r="U39" i="55"/>
  <c r="R41" i="57"/>
  <c r="U40" i="57"/>
  <c r="K44" i="55"/>
  <c r="AX106" i="35"/>
  <c r="T41" i="57"/>
  <c r="L46" i="55"/>
  <c r="L46" i="56"/>
  <c r="G44" i="55"/>
  <c r="J46" i="57"/>
  <c r="G44" i="57"/>
  <c r="I44" i="55"/>
  <c r="I44" i="56"/>
  <c r="G45" i="56"/>
  <c r="U40" i="56"/>
  <c r="I44" i="57"/>
  <c r="J44" i="56"/>
  <c r="S40" i="56"/>
  <c r="S41" i="57"/>
  <c r="L38" i="37" l="1"/>
  <c r="M37" i="37"/>
  <c r="J40" i="37"/>
  <c r="K39" i="37"/>
  <c r="L45" i="57"/>
  <c r="AZ105" i="35"/>
  <c r="AM105" i="35"/>
  <c r="K45" i="56"/>
  <c r="T41" i="55"/>
  <c r="T41" i="56"/>
  <c r="K45" i="57"/>
  <c r="AL105" i="35"/>
  <c r="AK106" i="35"/>
  <c r="AJ107" i="35"/>
  <c r="AF111" i="35"/>
  <c r="K45" i="55"/>
  <c r="AY106" i="35"/>
  <c r="F41" i="37"/>
  <c r="R40" i="56"/>
  <c r="AW108" i="35"/>
  <c r="AS111" i="35"/>
  <c r="AX107" i="35"/>
  <c r="J45" i="55"/>
  <c r="U40" i="55"/>
  <c r="S41" i="55"/>
  <c r="R40" i="55"/>
  <c r="U41" i="57"/>
  <c r="R42" i="57"/>
  <c r="T42" i="57"/>
  <c r="G45" i="55"/>
  <c r="L47" i="56"/>
  <c r="L47" i="55"/>
  <c r="G45" i="57"/>
  <c r="J47" i="57"/>
  <c r="S42" i="57"/>
  <c r="S41" i="56"/>
  <c r="I45" i="57"/>
  <c r="U41" i="56"/>
  <c r="J45" i="56"/>
  <c r="I45" i="56"/>
  <c r="G46" i="56"/>
  <c r="I45" i="55"/>
  <c r="J41" i="37" l="1"/>
  <c r="L39" i="37"/>
  <c r="M38" i="37"/>
  <c r="K40" i="37"/>
  <c r="L46" i="57"/>
  <c r="AM106" i="35"/>
  <c r="AZ106" i="35"/>
  <c r="K46" i="56"/>
  <c r="T42" i="56"/>
  <c r="T42" i="55"/>
  <c r="K46" i="57"/>
  <c r="AF112" i="35"/>
  <c r="AK107" i="35"/>
  <c r="AL106" i="35"/>
  <c r="AJ108" i="35"/>
  <c r="AS112" i="35"/>
  <c r="U41" i="55"/>
  <c r="F42" i="37"/>
  <c r="AX108" i="35"/>
  <c r="J46" i="55"/>
  <c r="AW109" i="35"/>
  <c r="AY107" i="35"/>
  <c r="K46" i="55"/>
  <c r="R41" i="55"/>
  <c r="U42" i="57"/>
  <c r="R41" i="56"/>
  <c r="R43" i="57"/>
  <c r="S42" i="55"/>
  <c r="L48" i="55"/>
  <c r="T43" i="57"/>
  <c r="L48" i="56"/>
  <c r="G46" i="55"/>
  <c r="G46" i="57"/>
  <c r="J48" i="57"/>
  <c r="I46" i="56"/>
  <c r="G47" i="56"/>
  <c r="S43" i="57"/>
  <c r="I46" i="57"/>
  <c r="U42" i="56"/>
  <c r="S42" i="56"/>
  <c r="I46" i="55"/>
  <c r="J46" i="56"/>
  <c r="L40" i="37" l="1"/>
  <c r="J42" i="37"/>
  <c r="K41" i="37"/>
  <c r="M39" i="37"/>
  <c r="L47" i="57"/>
  <c r="AZ107" i="35"/>
  <c r="AM107" i="35"/>
  <c r="K47" i="56"/>
  <c r="T43" i="55"/>
  <c r="T43" i="56"/>
  <c r="K47" i="57"/>
  <c r="AL107" i="35"/>
  <c r="AK108" i="35"/>
  <c r="AF113" i="35"/>
  <c r="AJ109" i="35"/>
  <c r="R42" i="56"/>
  <c r="U43" i="57"/>
  <c r="AW110" i="35"/>
  <c r="J47" i="55"/>
  <c r="U42" i="55"/>
  <c r="R44" i="57"/>
  <c r="AX109" i="35"/>
  <c r="AS113" i="35"/>
  <c r="S43" i="55"/>
  <c r="R42" i="55"/>
  <c r="K47" i="55"/>
  <c r="F43" i="37"/>
  <c r="AY108" i="35"/>
  <c r="L49" i="56"/>
  <c r="G47" i="55"/>
  <c r="T44" i="57"/>
  <c r="L49" i="55"/>
  <c r="J49" i="57"/>
  <c r="G47" i="57"/>
  <c r="S44" i="57"/>
  <c r="I47" i="55"/>
  <c r="U43" i="56"/>
  <c r="I47" i="57"/>
  <c r="I47" i="56"/>
  <c r="S43" i="56"/>
  <c r="J47" i="56"/>
  <c r="G48" i="56"/>
  <c r="J43" i="37" l="1"/>
  <c r="K42" i="37"/>
  <c r="M40" i="37"/>
  <c r="L41" i="37"/>
  <c r="L48" i="57"/>
  <c r="AM108" i="35"/>
  <c r="AZ108" i="35"/>
  <c r="K48" i="56"/>
  <c r="T44" i="55"/>
  <c r="T44" i="56"/>
  <c r="K48" i="57"/>
  <c r="AJ110" i="35"/>
  <c r="AK109" i="35"/>
  <c r="AF114" i="35"/>
  <c r="AL108" i="35"/>
  <c r="F44" i="37"/>
  <c r="AS114" i="35"/>
  <c r="AW111" i="35"/>
  <c r="R43" i="55"/>
  <c r="K48" i="55"/>
  <c r="U43" i="55"/>
  <c r="R45" i="57"/>
  <c r="U44" i="57"/>
  <c r="AY109" i="35"/>
  <c r="S44" i="55"/>
  <c r="J48" i="55"/>
  <c r="R43" i="56"/>
  <c r="AX110" i="35"/>
  <c r="G48" i="55"/>
  <c r="L50" i="55"/>
  <c r="T45" i="57"/>
  <c r="L50" i="56"/>
  <c r="G48" i="57"/>
  <c r="J50" i="57"/>
  <c r="U44" i="56"/>
  <c r="S45" i="57"/>
  <c r="S44" i="56"/>
  <c r="I48" i="55"/>
  <c r="I48" i="56"/>
  <c r="G49" i="56"/>
  <c r="J48" i="56"/>
  <c r="I48" i="57"/>
  <c r="M41" i="37" l="1"/>
  <c r="L42" i="37"/>
  <c r="K43" i="37"/>
  <c r="J44" i="37"/>
  <c r="L49" i="57"/>
  <c r="AZ109" i="35"/>
  <c r="AM109" i="35"/>
  <c r="K49" i="56"/>
  <c r="T45" i="56"/>
  <c r="T45" i="55"/>
  <c r="K49" i="57"/>
  <c r="AK110" i="35"/>
  <c r="AF115" i="35"/>
  <c r="AJ111" i="35"/>
  <c r="AL109" i="35"/>
  <c r="R44" i="55"/>
  <c r="AW112" i="35"/>
  <c r="AY110" i="35"/>
  <c r="U44" i="55"/>
  <c r="F45" i="37"/>
  <c r="R44" i="56"/>
  <c r="J49" i="55"/>
  <c r="R46" i="57"/>
  <c r="S45" i="55"/>
  <c r="K49" i="55"/>
  <c r="AX111" i="35"/>
  <c r="AS115" i="35"/>
  <c r="U45" i="57"/>
  <c r="L51" i="55"/>
  <c r="T46" i="57"/>
  <c r="L51" i="56"/>
  <c r="G49" i="55"/>
  <c r="J51" i="57"/>
  <c r="G49" i="57"/>
  <c r="S45" i="56"/>
  <c r="S46" i="57"/>
  <c r="J49" i="56"/>
  <c r="G50" i="56"/>
  <c r="U45" i="56"/>
  <c r="I49" i="57"/>
  <c r="I49" i="56"/>
  <c r="I49" i="55"/>
  <c r="J45" i="37" l="1"/>
  <c r="M42" i="37"/>
  <c r="K44" i="37"/>
  <c r="L43" i="37"/>
  <c r="L50" i="57"/>
  <c r="AM110" i="35"/>
  <c r="AZ110" i="35"/>
  <c r="K50" i="56"/>
  <c r="T46" i="55"/>
  <c r="T46" i="56"/>
  <c r="K50" i="57"/>
  <c r="AF116" i="35"/>
  <c r="AK111" i="35"/>
  <c r="AJ112" i="35"/>
  <c r="AL110" i="35"/>
  <c r="AX112" i="35"/>
  <c r="U46" i="57"/>
  <c r="U45" i="55"/>
  <c r="AY111" i="35"/>
  <c r="AW113" i="35"/>
  <c r="J50" i="55"/>
  <c r="AS116" i="35"/>
  <c r="K50" i="55"/>
  <c r="R47" i="57"/>
  <c r="R45" i="56"/>
  <c r="R45" i="55"/>
  <c r="S46" i="55"/>
  <c r="F46" i="37"/>
  <c r="T47" i="57"/>
  <c r="L52" i="56"/>
  <c r="L52" i="55"/>
  <c r="G50" i="55"/>
  <c r="G50" i="57"/>
  <c r="J52" i="57"/>
  <c r="I50" i="56"/>
  <c r="G51" i="56"/>
  <c r="S46" i="56"/>
  <c r="I50" i="57"/>
  <c r="U46" i="56"/>
  <c r="I50" i="55"/>
  <c r="J50" i="56"/>
  <c r="S47" i="57"/>
  <c r="K45" i="37" l="1"/>
  <c r="J46" i="37"/>
  <c r="L44" i="37"/>
  <c r="M43" i="37"/>
  <c r="L51" i="57"/>
  <c r="AZ111" i="35"/>
  <c r="AM111" i="35"/>
  <c r="K51" i="56"/>
  <c r="T47" i="55"/>
  <c r="T47" i="56"/>
  <c r="K51" i="57"/>
  <c r="AL111" i="35"/>
  <c r="AJ113" i="35"/>
  <c r="AF117" i="35"/>
  <c r="AK112" i="35"/>
  <c r="R48" i="57"/>
  <c r="AW114" i="35"/>
  <c r="R46" i="55"/>
  <c r="J51" i="55"/>
  <c r="AX113" i="35"/>
  <c r="AS117" i="35"/>
  <c r="F47" i="37"/>
  <c r="S47" i="55"/>
  <c r="R46" i="56"/>
  <c r="K51" i="55"/>
  <c r="AY112" i="35"/>
  <c r="U47" i="57"/>
  <c r="U46" i="55"/>
  <c r="G51" i="55"/>
  <c r="L53" i="56"/>
  <c r="T48" i="57"/>
  <c r="L53" i="55"/>
  <c r="G51" i="57"/>
  <c r="J53" i="57"/>
  <c r="J51" i="56"/>
  <c r="I51" i="57"/>
  <c r="S48" i="57"/>
  <c r="G52" i="56"/>
  <c r="I51" i="56"/>
  <c r="S47" i="56"/>
  <c r="U47" i="56"/>
  <c r="I51" i="55"/>
  <c r="M44" i="37" l="1"/>
  <c r="K46" i="37"/>
  <c r="J47" i="37"/>
  <c r="L45" i="37"/>
  <c r="L52" i="57"/>
  <c r="AM112" i="35"/>
  <c r="AZ112" i="35"/>
  <c r="K52" i="56"/>
  <c r="T48" i="55"/>
  <c r="T48" i="56"/>
  <c r="K52" i="57"/>
  <c r="AJ114" i="35"/>
  <c r="AK113" i="35"/>
  <c r="AL112" i="35"/>
  <c r="AF118" i="35"/>
  <c r="K52" i="55"/>
  <c r="AS118" i="35"/>
  <c r="R47" i="56"/>
  <c r="U48" i="57"/>
  <c r="AY113" i="35"/>
  <c r="S48" i="55"/>
  <c r="AX114" i="35"/>
  <c r="J52" i="55"/>
  <c r="R49" i="57"/>
  <c r="F48" i="37"/>
  <c r="R47" i="55"/>
  <c r="AW115" i="35"/>
  <c r="U47" i="55"/>
  <c r="L54" i="56"/>
  <c r="L54" i="55"/>
  <c r="T49" i="57"/>
  <c r="G52" i="55"/>
  <c r="J54" i="57"/>
  <c r="G52" i="57"/>
  <c r="J52" i="56"/>
  <c r="U48" i="56"/>
  <c r="I52" i="56"/>
  <c r="S48" i="56"/>
  <c r="I52" i="55"/>
  <c r="G53" i="56"/>
  <c r="I52" i="57"/>
  <c r="S49" i="57"/>
  <c r="J48" i="37" l="1"/>
  <c r="K47" i="37"/>
  <c r="L46" i="37"/>
  <c r="M45" i="37"/>
  <c r="L53" i="57"/>
  <c r="AZ113" i="35"/>
  <c r="AM113" i="35"/>
  <c r="K53" i="56"/>
  <c r="T49" i="56"/>
  <c r="T49" i="55"/>
  <c r="K53" i="57"/>
  <c r="AK114" i="35"/>
  <c r="AF119" i="35"/>
  <c r="AJ115" i="35"/>
  <c r="AL113" i="35"/>
  <c r="AX115" i="35"/>
  <c r="U48" i="55"/>
  <c r="F49" i="37"/>
  <c r="J53" i="55"/>
  <c r="AY114" i="35"/>
  <c r="AS119" i="35"/>
  <c r="AW116" i="35"/>
  <c r="R50" i="57"/>
  <c r="K53" i="55"/>
  <c r="R48" i="55"/>
  <c r="U49" i="57"/>
  <c r="S49" i="55"/>
  <c r="R48" i="56"/>
  <c r="G53" i="55"/>
  <c r="L55" i="56"/>
  <c r="T50" i="57"/>
  <c r="L55" i="55"/>
  <c r="J55" i="57"/>
  <c r="G53" i="57"/>
  <c r="I53" i="55"/>
  <c r="S50" i="57"/>
  <c r="G54" i="56"/>
  <c r="I53" i="56"/>
  <c r="I53" i="57"/>
  <c r="U49" i="56"/>
  <c r="J53" i="56"/>
  <c r="S49" i="56"/>
  <c r="K48" i="37" l="1"/>
  <c r="L47" i="37"/>
  <c r="J49" i="37"/>
  <c r="M46" i="37"/>
  <c r="L54" i="57"/>
  <c r="AM114" i="35"/>
  <c r="AZ114" i="35"/>
  <c r="K54" i="56"/>
  <c r="T50" i="55"/>
  <c r="T50" i="56"/>
  <c r="K54" i="57"/>
  <c r="AJ116" i="35"/>
  <c r="AF120" i="35"/>
  <c r="AL114" i="35"/>
  <c r="AK115" i="35"/>
  <c r="R51" i="57"/>
  <c r="J54" i="55"/>
  <c r="U49" i="55"/>
  <c r="R49" i="56"/>
  <c r="AW117" i="35"/>
  <c r="U50" i="57"/>
  <c r="K54" i="55"/>
  <c r="AY115" i="35"/>
  <c r="F50" i="37"/>
  <c r="AX116" i="35"/>
  <c r="S50" i="55"/>
  <c r="R49" i="55"/>
  <c r="AS120" i="35"/>
  <c r="L56" i="56"/>
  <c r="L56" i="55"/>
  <c r="T51" i="57"/>
  <c r="G54" i="55"/>
  <c r="J56" i="57"/>
  <c r="G54" i="57"/>
  <c r="U50" i="56"/>
  <c r="G55" i="56"/>
  <c r="I54" i="57"/>
  <c r="J54" i="56"/>
  <c r="I54" i="56"/>
  <c r="S51" i="57"/>
  <c r="S50" i="56"/>
  <c r="I54" i="55"/>
  <c r="M47" i="37" l="1"/>
  <c r="K49" i="37"/>
  <c r="J50" i="37"/>
  <c r="L48" i="37"/>
  <c r="L55" i="57"/>
  <c r="AZ115" i="35"/>
  <c r="AM115" i="35"/>
  <c r="K55" i="56"/>
  <c r="T51" i="55"/>
  <c r="T51" i="56"/>
  <c r="K55" i="57"/>
  <c r="AL115" i="35"/>
  <c r="AK116" i="35"/>
  <c r="AF121" i="35"/>
  <c r="AJ117" i="35"/>
  <c r="AW118" i="35"/>
  <c r="R52" i="57"/>
  <c r="F51" i="37"/>
  <c r="R50" i="56"/>
  <c r="AS121" i="35"/>
  <c r="S51" i="55"/>
  <c r="AY116" i="35"/>
  <c r="U51" i="57"/>
  <c r="J55" i="55"/>
  <c r="R50" i="55"/>
  <c r="AX117" i="35"/>
  <c r="U50" i="55"/>
  <c r="K55" i="55"/>
  <c r="T52" i="57"/>
  <c r="G55" i="55"/>
  <c r="L57" i="56"/>
  <c r="L57" i="55"/>
  <c r="J57" i="57"/>
  <c r="G55" i="57"/>
  <c r="J55" i="56"/>
  <c r="I55" i="55"/>
  <c r="S51" i="56"/>
  <c r="G56" i="56"/>
  <c r="I55" i="57"/>
  <c r="U51" i="56"/>
  <c r="I55" i="56"/>
  <c r="S52" i="57"/>
  <c r="K50" i="37" l="1"/>
  <c r="L49" i="37"/>
  <c r="J51" i="37"/>
  <c r="M48" i="37"/>
  <c r="L56" i="57"/>
  <c r="AM116" i="35"/>
  <c r="AZ116" i="35"/>
  <c r="K56" i="56"/>
  <c r="T52" i="56"/>
  <c r="T52" i="55"/>
  <c r="K56" i="57"/>
  <c r="AJ118" i="35"/>
  <c r="AF122" i="35"/>
  <c r="AK117" i="35"/>
  <c r="AL116" i="35"/>
  <c r="K56" i="55"/>
  <c r="AS122" i="35"/>
  <c r="R51" i="55"/>
  <c r="AY117" i="35"/>
  <c r="R53" i="57"/>
  <c r="S52" i="55"/>
  <c r="F52" i="37"/>
  <c r="U51" i="55"/>
  <c r="AW119" i="35"/>
  <c r="AX118" i="35"/>
  <c r="J56" i="55"/>
  <c r="U52" i="57"/>
  <c r="R51" i="56"/>
  <c r="G56" i="55"/>
  <c r="T53" i="57"/>
  <c r="G56" i="57"/>
  <c r="U52" i="56"/>
  <c r="S52" i="56"/>
  <c r="S53" i="57"/>
  <c r="G57" i="56"/>
  <c r="I56" i="55"/>
  <c r="I56" i="56"/>
  <c r="I56" i="57"/>
  <c r="J56" i="56"/>
  <c r="L50" i="37" l="1"/>
  <c r="K51" i="37"/>
  <c r="M49" i="37"/>
  <c r="J52" i="37"/>
  <c r="L57" i="57"/>
  <c r="AZ117" i="35"/>
  <c r="AM117" i="35"/>
  <c r="K57" i="56"/>
  <c r="T53" i="55"/>
  <c r="T53" i="56"/>
  <c r="K57" i="57"/>
  <c r="AF123" i="35"/>
  <c r="AJ119" i="35"/>
  <c r="AL117" i="35"/>
  <c r="AK118" i="35"/>
  <c r="U52" i="55"/>
  <c r="AY118" i="35"/>
  <c r="K57" i="55"/>
  <c r="F53" i="37"/>
  <c r="S53" i="55"/>
  <c r="U53" i="57"/>
  <c r="R52" i="55"/>
  <c r="AS123" i="35"/>
  <c r="R52" i="56"/>
  <c r="AX119" i="35"/>
  <c r="AW120" i="35"/>
  <c r="R54" i="57"/>
  <c r="J57" i="55"/>
  <c r="G57" i="55"/>
  <c r="T54" i="57"/>
  <c r="G57" i="57"/>
  <c r="I57" i="56"/>
  <c r="S54" i="57"/>
  <c r="I57" i="55"/>
  <c r="S53" i="56"/>
  <c r="I57" i="57"/>
  <c r="J57" i="56"/>
  <c r="U53" i="56"/>
  <c r="M50" i="37" l="1"/>
  <c r="J53" i="37"/>
  <c r="L51" i="37"/>
  <c r="K52" i="37"/>
  <c r="AM118" i="35"/>
  <c r="AZ118" i="35"/>
  <c r="T54" i="56"/>
  <c r="T54" i="55"/>
  <c r="AJ120" i="35"/>
  <c r="AK119" i="35"/>
  <c r="AF124" i="35"/>
  <c r="AL118" i="35"/>
  <c r="U53" i="55"/>
  <c r="R55" i="57"/>
  <c r="AW121" i="35"/>
  <c r="AS124" i="35"/>
  <c r="U54" i="57"/>
  <c r="S54" i="55"/>
  <c r="R53" i="55"/>
  <c r="F54" i="37"/>
  <c r="AX120" i="35"/>
  <c r="AY119" i="35"/>
  <c r="R53" i="56"/>
  <c r="T55" i="57"/>
  <c r="S54" i="56"/>
  <c r="S55" i="57"/>
  <c r="U54" i="56"/>
  <c r="L52" i="37" l="1"/>
  <c r="J54" i="37"/>
  <c r="M51" i="37"/>
  <c r="K53" i="37"/>
  <c r="AZ119" i="35"/>
  <c r="AM119" i="35"/>
  <c r="T55" i="56"/>
  <c r="T55" i="55"/>
  <c r="AL119" i="35"/>
  <c r="AF125" i="35"/>
  <c r="AJ121" i="35"/>
  <c r="AK120" i="35"/>
  <c r="S55" i="55"/>
  <c r="R54" i="56"/>
  <c r="AS125" i="35"/>
  <c r="R56" i="57"/>
  <c r="AY120" i="35"/>
  <c r="F55" i="37"/>
  <c r="AX121" i="35"/>
  <c r="U55" i="57"/>
  <c r="U54" i="55"/>
  <c r="R54" i="55"/>
  <c r="AW122" i="35"/>
  <c r="T56" i="57"/>
  <c r="S56" i="57"/>
  <c r="U55" i="56"/>
  <c r="S55" i="56"/>
  <c r="M52" i="37" l="1"/>
  <c r="K54" i="37"/>
  <c r="L53" i="37"/>
  <c r="J55" i="37"/>
  <c r="AM120" i="35"/>
  <c r="AZ120" i="35"/>
  <c r="T56" i="55"/>
  <c r="T56" i="56"/>
  <c r="AK121" i="35"/>
  <c r="AJ122" i="35"/>
  <c r="AF126" i="35"/>
  <c r="AL120" i="35"/>
  <c r="AS126" i="35"/>
  <c r="U56" i="57"/>
  <c r="AX122" i="35"/>
  <c r="F56" i="37"/>
  <c r="R55" i="56"/>
  <c r="R55" i="55"/>
  <c r="R57" i="57"/>
  <c r="S56" i="55"/>
  <c r="AW123" i="35"/>
  <c r="AY121" i="35"/>
  <c r="U55" i="55"/>
  <c r="T57" i="57"/>
  <c r="U56" i="56"/>
  <c r="S57" i="57"/>
  <c r="S56" i="56"/>
  <c r="K55" i="37" l="1"/>
  <c r="M53" i="37"/>
  <c r="L54" i="37"/>
  <c r="J56" i="37"/>
  <c r="AZ121" i="35"/>
  <c r="AM121" i="35"/>
  <c r="T57" i="55"/>
  <c r="T57" i="56"/>
  <c r="AF127" i="35"/>
  <c r="AJ123" i="35"/>
  <c r="AK122" i="35"/>
  <c r="AL121" i="35"/>
  <c r="R56" i="56"/>
  <c r="U56" i="55"/>
  <c r="F57" i="37"/>
  <c r="AX123" i="35"/>
  <c r="AW124" i="35"/>
  <c r="R56" i="55"/>
  <c r="S57" i="55"/>
  <c r="U57" i="57"/>
  <c r="AS127" i="35"/>
  <c r="AY122" i="35"/>
  <c r="S57" i="56"/>
  <c r="U57" i="56"/>
  <c r="L55" i="37" l="1"/>
  <c r="J57" i="37"/>
  <c r="K56" i="37"/>
  <c r="M54" i="37"/>
  <c r="AM122" i="35"/>
  <c r="AZ122" i="35"/>
  <c r="AL122" i="35"/>
  <c r="AJ124" i="35"/>
  <c r="AK123" i="35"/>
  <c r="U57" i="55"/>
  <c r="AY123" i="35"/>
  <c r="R57" i="55"/>
  <c r="R57" i="56"/>
  <c r="F58" i="37"/>
  <c r="AX124" i="35"/>
  <c r="AW125" i="35"/>
  <c r="L56" i="37" l="1"/>
  <c r="K57" i="37"/>
  <c r="M55" i="37"/>
  <c r="J58" i="37"/>
  <c r="AZ123" i="35"/>
  <c r="AM123" i="35"/>
  <c r="AJ125" i="35"/>
  <c r="AK124" i="35"/>
  <c r="AL123" i="35"/>
  <c r="AW126" i="35"/>
  <c r="F59" i="37"/>
  <c r="AX125" i="35"/>
  <c r="AY124" i="35"/>
  <c r="K58" i="37" l="1"/>
  <c r="L57" i="37"/>
  <c r="J59" i="37"/>
  <c r="M56" i="37"/>
  <c r="AM124" i="35"/>
  <c r="AZ124" i="35"/>
  <c r="AL124" i="35"/>
  <c r="AK125" i="35"/>
  <c r="AJ126" i="35"/>
  <c r="AX126" i="35"/>
  <c r="F60" i="37"/>
  <c r="AW127" i="35"/>
  <c r="AY125" i="35"/>
  <c r="M57" i="37" l="1"/>
  <c r="K59" i="37"/>
  <c r="L58" i="37"/>
  <c r="J60" i="37"/>
  <c r="AZ125" i="35"/>
  <c r="AM125" i="35"/>
  <c r="AJ127" i="35"/>
  <c r="AK126" i="35"/>
  <c r="AL125" i="35"/>
  <c r="AX127" i="35"/>
  <c r="AY126" i="35"/>
  <c r="K60" i="37" l="1"/>
  <c r="L59" i="37"/>
  <c r="M58" i="37"/>
  <c r="AM126" i="35"/>
  <c r="AZ126" i="35"/>
  <c r="AK127" i="35"/>
  <c r="AL126" i="35"/>
  <c r="AY127" i="35"/>
  <c r="AZ127" i="35" l="1"/>
  <c r="AM127" i="35"/>
  <c r="L60" i="37"/>
  <c r="M59" i="37"/>
  <c r="M60" i="37"/>
  <c r="AL127" i="35"/>
  <c r="E8" i="55" l="1"/>
  <c r="E9" i="57"/>
  <c r="E7" i="57"/>
  <c r="E9" i="55"/>
  <c r="E7" i="56"/>
  <c r="E9" i="56"/>
  <c r="E8" i="56"/>
  <c r="E7" i="55"/>
  <c r="E8" i="57" l="1"/>
  <c r="F15" i="56" l="1"/>
  <c r="T25" i="43" s="1"/>
  <c r="X8" i="55" l="1"/>
  <c r="H15" i="55"/>
  <c r="Y25" i="43" s="1"/>
  <c r="F15" i="57"/>
  <c r="U25" i="43" s="1"/>
  <c r="F16" i="57"/>
  <c r="U26" i="43" s="1"/>
  <c r="H16" i="57"/>
  <c r="AB26" i="43" s="1"/>
  <c r="F16" i="56"/>
  <c r="T26" i="43" s="1"/>
  <c r="H15" i="56"/>
  <c r="AA25" i="43" s="1"/>
  <c r="H15" i="57"/>
  <c r="AB25" i="43" s="1"/>
  <c r="F17" i="56" l="1"/>
  <c r="T27" i="43" s="1"/>
  <c r="X7" i="56"/>
  <c r="F17" i="57"/>
  <c r="U27" i="43" s="1"/>
  <c r="H16" i="55"/>
  <c r="Y26" i="43" s="1"/>
  <c r="X7" i="55"/>
  <c r="X9" i="55"/>
  <c r="H16" i="56"/>
  <c r="AA26" i="43" s="1"/>
  <c r="H17" i="57"/>
  <c r="AB27" i="43" s="1"/>
  <c r="X7" i="57"/>
  <c r="F15" i="55"/>
  <c r="R25" i="43" s="1"/>
  <c r="X8" i="57"/>
  <c r="X9" i="57" l="1"/>
  <c r="X10" i="55"/>
  <c r="X8" i="56"/>
  <c r="H18" i="57"/>
  <c r="AB28" i="43" s="1"/>
  <c r="F18" i="56"/>
  <c r="T28" i="43" s="1"/>
  <c r="H17" i="56"/>
  <c r="AA27" i="43" s="1"/>
  <c r="H17" i="55"/>
  <c r="Y27" i="43" s="1"/>
  <c r="F18" i="57"/>
  <c r="U28" i="43" s="1"/>
  <c r="F16" i="55"/>
  <c r="R26" i="43" s="1"/>
  <c r="X11" i="55" l="1"/>
  <c r="X10" i="57"/>
  <c r="F19" i="56"/>
  <c r="T29" i="43" s="1"/>
  <c r="F19" i="57"/>
  <c r="U29" i="43" s="1"/>
  <c r="H18" i="56"/>
  <c r="AA28" i="43" s="1"/>
  <c r="F17" i="55"/>
  <c r="R27" i="43" s="1"/>
  <c r="X9" i="56"/>
  <c r="H18" i="55"/>
  <c r="Y28" i="43" s="1"/>
  <c r="H19" i="57"/>
  <c r="AB29" i="43" s="1"/>
  <c r="V9" i="55"/>
  <c r="W10" i="55" l="1"/>
  <c r="D10" i="55"/>
  <c r="K20" i="43" s="1"/>
  <c r="V9" i="57"/>
  <c r="H20" i="57"/>
  <c r="AB30" i="43" s="1"/>
  <c r="H19" i="56"/>
  <c r="AA29" i="43" s="1"/>
  <c r="F18" i="55"/>
  <c r="R28" i="43" s="1"/>
  <c r="X10" i="56"/>
  <c r="X12" i="55"/>
  <c r="X11" i="57"/>
  <c r="F20" i="57"/>
  <c r="U30" i="43" s="1"/>
  <c r="F20" i="56"/>
  <c r="T30" i="43" s="1"/>
  <c r="H19" i="55"/>
  <c r="Y29" i="43" s="1"/>
  <c r="W9" i="57" l="1"/>
  <c r="D9" i="57"/>
  <c r="D11" i="55"/>
  <c r="K21" i="43" s="1"/>
  <c r="W10" i="57"/>
  <c r="D10" i="57"/>
  <c r="N20" i="43" s="1"/>
  <c r="W9" i="55"/>
  <c r="D9" i="55"/>
  <c r="W8" i="55"/>
  <c r="D8" i="55"/>
  <c r="H20" i="56"/>
  <c r="AA30" i="43" s="1"/>
  <c r="X13" i="55"/>
  <c r="V9" i="56"/>
  <c r="H21" i="57"/>
  <c r="AB31" i="43" s="1"/>
  <c r="F21" i="56"/>
  <c r="T31" i="43" s="1"/>
  <c r="X12" i="57"/>
  <c r="F19" i="55"/>
  <c r="R29" i="43" s="1"/>
  <c r="H20" i="55"/>
  <c r="Y30" i="43" s="1"/>
  <c r="V10" i="55"/>
  <c r="X11" i="56"/>
  <c r="F21" i="57"/>
  <c r="U31" i="43" s="1"/>
  <c r="D11" i="57" l="1"/>
  <c r="N21" i="43" s="1"/>
  <c r="W9" i="56"/>
  <c r="D9" i="56"/>
  <c r="W11" i="55"/>
  <c r="W12" i="55"/>
  <c r="D12" i="55"/>
  <c r="K22" i="43" s="1"/>
  <c r="W8" i="57"/>
  <c r="D8" i="57"/>
  <c r="W7" i="55"/>
  <c r="D7" i="55"/>
  <c r="F22" i="56"/>
  <c r="T32" i="43" s="1"/>
  <c r="X14" i="55"/>
  <c r="F22" i="57"/>
  <c r="U32" i="43" s="1"/>
  <c r="V10" i="57"/>
  <c r="H21" i="55"/>
  <c r="Y31" i="43" s="1"/>
  <c r="V11" i="55"/>
  <c r="X13" i="57"/>
  <c r="X12" i="56"/>
  <c r="H21" i="56"/>
  <c r="AA31" i="43" s="1"/>
  <c r="H22" i="57"/>
  <c r="AB32" i="43" s="1"/>
  <c r="F20" i="55"/>
  <c r="R30" i="43" s="1"/>
  <c r="W12" i="57" l="1"/>
  <c r="D12" i="57"/>
  <c r="N22" i="43" s="1"/>
  <c r="W10" i="56"/>
  <c r="D10" i="56"/>
  <c r="M20" i="43" s="1"/>
  <c r="W13" i="55"/>
  <c r="D13" i="55"/>
  <c r="K23" i="43" s="1"/>
  <c r="W7" i="57"/>
  <c r="D7" i="57"/>
  <c r="W8" i="56"/>
  <c r="D8" i="56"/>
  <c r="D11" i="56"/>
  <c r="M21" i="43" s="1"/>
  <c r="W11" i="57"/>
  <c r="F23" i="57"/>
  <c r="U33" i="43" s="1"/>
  <c r="X13" i="56"/>
  <c r="F21" i="55"/>
  <c r="R31" i="43" s="1"/>
  <c r="V11" i="57"/>
  <c r="F23" i="56"/>
  <c r="T33" i="43" s="1"/>
  <c r="H22" i="55"/>
  <c r="Y32" i="43" s="1"/>
  <c r="X15" i="55"/>
  <c r="X14" i="57"/>
  <c r="V12" i="57"/>
  <c r="H22" i="56"/>
  <c r="AA32" i="43" s="1"/>
  <c r="H23" i="57"/>
  <c r="AB33" i="43" s="1"/>
  <c r="V10" i="56"/>
  <c r="V12" i="55"/>
  <c r="W11" i="56" l="1"/>
  <c r="W13" i="57"/>
  <c r="D13" i="57"/>
  <c r="N23" i="43" s="1"/>
  <c r="W7" i="56"/>
  <c r="D7" i="56"/>
  <c r="W14" i="55"/>
  <c r="D14" i="55"/>
  <c r="K24" i="43" s="1"/>
  <c r="W12" i="56"/>
  <c r="D12" i="56"/>
  <c r="M22" i="43" s="1"/>
  <c r="X16" i="55"/>
  <c r="X15" i="57"/>
  <c r="F24" i="56"/>
  <c r="T34" i="43" s="1"/>
  <c r="V11" i="56"/>
  <c r="X14" i="56"/>
  <c r="H23" i="56"/>
  <c r="AA33" i="43" s="1"/>
  <c r="F22" i="55"/>
  <c r="R32" i="43" s="1"/>
  <c r="V13" i="55"/>
  <c r="H24" i="57"/>
  <c r="AB34" i="43" s="1"/>
  <c r="H23" i="55"/>
  <c r="Y33" i="43" s="1"/>
  <c r="F24" i="57"/>
  <c r="U34" i="43" s="1"/>
  <c r="W14" i="57" l="1"/>
  <c r="D14" i="57"/>
  <c r="N24" i="43" s="1"/>
  <c r="W13" i="56"/>
  <c r="D13" i="56"/>
  <c r="M23" i="43" s="1"/>
  <c r="W15" i="55"/>
  <c r="D15" i="55"/>
  <c r="K25" i="43" s="1"/>
  <c r="X17" i="55"/>
  <c r="V12" i="56"/>
  <c r="F25" i="56"/>
  <c r="T35" i="43" s="1"/>
  <c r="H24" i="55"/>
  <c r="Y34" i="43" s="1"/>
  <c r="F25" i="57"/>
  <c r="U35" i="43" s="1"/>
  <c r="X15" i="56"/>
  <c r="V13" i="57"/>
  <c r="F23" i="55"/>
  <c r="R33" i="43" s="1"/>
  <c r="H25" i="57"/>
  <c r="AB35" i="43" s="1"/>
  <c r="E15" i="55"/>
  <c r="V14" i="55"/>
  <c r="H24" i="56"/>
  <c r="AA34" i="43" s="1"/>
  <c r="X16" i="57"/>
  <c r="W14" i="56" l="1"/>
  <c r="D14" i="56"/>
  <c r="M24" i="43" s="1"/>
  <c r="W15" i="57"/>
  <c r="D15" i="57"/>
  <c r="N25" i="43" s="1"/>
  <c r="X18" i="55"/>
  <c r="V14" i="57"/>
  <c r="H25" i="55"/>
  <c r="Y35" i="43" s="1"/>
  <c r="H25" i="56"/>
  <c r="AA35" i="43" s="1"/>
  <c r="F26" i="56"/>
  <c r="T36" i="43" s="1"/>
  <c r="E15" i="57"/>
  <c r="V13" i="56"/>
  <c r="H26" i="57"/>
  <c r="AB36" i="43" s="1"/>
  <c r="F24" i="55"/>
  <c r="R34" i="43" s="1"/>
  <c r="F26" i="57"/>
  <c r="U36" i="43" s="1"/>
  <c r="X17" i="57"/>
  <c r="X16" i="56"/>
  <c r="W15" i="56" l="1"/>
  <c r="D15" i="56"/>
  <c r="M25" i="43" s="1"/>
  <c r="H26" i="55"/>
  <c r="Y36" i="43" s="1"/>
  <c r="F25" i="55"/>
  <c r="R35" i="43" s="1"/>
  <c r="H27" i="57"/>
  <c r="AB37" i="43" s="1"/>
  <c r="F27" i="57"/>
  <c r="U37" i="43" s="1"/>
  <c r="F27" i="56"/>
  <c r="T37" i="43" s="1"/>
  <c r="X19" i="55"/>
  <c r="X18" i="57"/>
  <c r="E15" i="56"/>
  <c r="V14" i="56"/>
  <c r="V15" i="57"/>
  <c r="H26" i="56"/>
  <c r="AA36" i="43" s="1"/>
  <c r="V15" i="55"/>
  <c r="X17" i="56"/>
  <c r="F26" i="55" l="1"/>
  <c r="R36" i="43" s="1"/>
  <c r="H27" i="56"/>
  <c r="AA37" i="43" s="1"/>
  <c r="F28" i="56"/>
  <c r="T38" i="43" s="1"/>
  <c r="V15" i="56"/>
  <c r="H27" i="55"/>
  <c r="Y37" i="43" s="1"/>
  <c r="X19" i="57"/>
  <c r="H28" i="57"/>
  <c r="AB38" i="43" s="1"/>
  <c r="F28" i="57"/>
  <c r="U38" i="43" s="1"/>
  <c r="X18" i="56"/>
  <c r="X20" i="55"/>
  <c r="X20" i="57" l="1"/>
  <c r="F27" i="55"/>
  <c r="R37" i="43" s="1"/>
  <c r="H28" i="56"/>
  <c r="AA38" i="43" s="1"/>
  <c r="X19" i="56"/>
  <c r="X21" i="55"/>
  <c r="F29" i="56"/>
  <c r="T39" i="43" s="1"/>
  <c r="F29" i="57"/>
  <c r="U39" i="43" s="1"/>
  <c r="H28" i="55"/>
  <c r="Y38" i="43" s="1"/>
  <c r="H29" i="57"/>
  <c r="AB39" i="43" s="1"/>
  <c r="H29" i="55" l="1"/>
  <c r="Y39" i="43" s="1"/>
  <c r="D16" i="55"/>
  <c r="K26" i="43" s="1"/>
  <c r="H30" i="57"/>
  <c r="AB40" i="43" s="1"/>
  <c r="X21" i="57"/>
  <c r="F30" i="56"/>
  <c r="T40" i="43" s="1"/>
  <c r="X20" i="56"/>
  <c r="X22" i="55"/>
  <c r="F30" i="57"/>
  <c r="U40" i="43" s="1"/>
  <c r="F28" i="55"/>
  <c r="R38" i="43" s="1"/>
  <c r="H29" i="56"/>
  <c r="AA39" i="43" s="1"/>
  <c r="O87" i="40" l="1"/>
  <c r="J87" i="40"/>
  <c r="T87" i="40" s="1"/>
  <c r="X21" i="56"/>
  <c r="X22" i="57"/>
  <c r="X23" i="55"/>
  <c r="F31" i="57"/>
  <c r="U41" i="43" s="1"/>
  <c r="E16" i="55"/>
  <c r="H31" i="57"/>
  <c r="AB41" i="43" s="1"/>
  <c r="D16" i="57"/>
  <c r="N26" i="43" s="1"/>
  <c r="H30" i="55"/>
  <c r="Y40" i="43" s="1"/>
  <c r="F29" i="55"/>
  <c r="R39" i="43" s="1"/>
  <c r="D20" i="57"/>
  <c r="N30" i="43" s="1"/>
  <c r="H30" i="56"/>
  <c r="AA40" i="43" s="1"/>
  <c r="F31" i="56"/>
  <c r="T41" i="43" s="1"/>
  <c r="Q87" i="40" l="1"/>
  <c r="L87" i="40"/>
  <c r="V87" i="40" s="1"/>
  <c r="D17" i="57"/>
  <c r="N27" i="43" s="1"/>
  <c r="X23" i="57"/>
  <c r="D16" i="56"/>
  <c r="M26" i="43" s="1"/>
  <c r="F30" i="55"/>
  <c r="R40" i="43" s="1"/>
  <c r="D20" i="56"/>
  <c r="M30" i="43" s="1"/>
  <c r="E16" i="57"/>
  <c r="D21" i="57"/>
  <c r="N31" i="43" s="1"/>
  <c r="X22" i="56"/>
  <c r="V16" i="55"/>
  <c r="H31" i="56"/>
  <c r="AA41" i="43" s="1"/>
  <c r="X24" i="55"/>
  <c r="F32" i="56"/>
  <c r="T42" i="43" s="1"/>
  <c r="H31" i="55"/>
  <c r="Y41" i="43" s="1"/>
  <c r="H32" i="57"/>
  <c r="AB42" i="43" s="1"/>
  <c r="F32" i="57"/>
  <c r="U42" i="43" s="1"/>
  <c r="P87" i="40" l="1"/>
  <c r="K87" i="40"/>
  <c r="U87" i="40" s="1"/>
  <c r="Q88" i="40"/>
  <c r="L88" i="40"/>
  <c r="V88" i="40" s="1"/>
  <c r="F33" i="57"/>
  <c r="U43" i="43" s="1"/>
  <c r="H32" i="55"/>
  <c r="Y42" i="43" s="1"/>
  <c r="E17" i="57"/>
  <c r="D21" i="56"/>
  <c r="M31" i="43" s="1"/>
  <c r="X23" i="56"/>
  <c r="E16" i="56"/>
  <c r="D22" i="57"/>
  <c r="N32" i="43" s="1"/>
  <c r="H32" i="56"/>
  <c r="AA42" i="43" s="1"/>
  <c r="F31" i="55"/>
  <c r="R41" i="43" s="1"/>
  <c r="F33" i="56"/>
  <c r="T43" i="43" s="1"/>
  <c r="H33" i="57"/>
  <c r="AB43" i="43" s="1"/>
  <c r="D17" i="56"/>
  <c r="M27" i="43" s="1"/>
  <c r="X25" i="55"/>
  <c r="X24" i="57"/>
  <c r="P88" i="40" l="1"/>
  <c r="K88" i="40"/>
  <c r="U88" i="40" s="1"/>
  <c r="W16" i="55"/>
  <c r="Q89" i="40"/>
  <c r="L89" i="40"/>
  <c r="V89" i="40" s="1"/>
  <c r="F34" i="57"/>
  <c r="U44" i="43" s="1"/>
  <c r="D18" i="57"/>
  <c r="N28" i="43" s="1"/>
  <c r="D19" i="57"/>
  <c r="N29" i="43" s="1"/>
  <c r="E18" i="57"/>
  <c r="H33" i="56"/>
  <c r="AA43" i="43" s="1"/>
  <c r="H34" i="57"/>
  <c r="AB44" i="43" s="1"/>
  <c r="X25" i="57"/>
  <c r="E17" i="56"/>
  <c r="F34" i="56"/>
  <c r="T44" i="43" s="1"/>
  <c r="V16" i="57"/>
  <c r="D22" i="56"/>
  <c r="M32" i="43" s="1"/>
  <c r="X26" i="55"/>
  <c r="F32" i="55"/>
  <c r="R42" i="43" s="1"/>
  <c r="H33" i="55"/>
  <c r="Y43" i="43" s="1"/>
  <c r="X24" i="56"/>
  <c r="D23" i="57"/>
  <c r="N33" i="43" s="1"/>
  <c r="P89" i="40" l="1"/>
  <c r="K89" i="40"/>
  <c r="U89" i="40" s="1"/>
  <c r="E19" i="57"/>
  <c r="F33" i="55"/>
  <c r="R43" i="43" s="1"/>
  <c r="F35" i="56"/>
  <c r="T45" i="43" s="1"/>
  <c r="H35" i="57"/>
  <c r="AB45" i="43" s="1"/>
  <c r="F35" i="57"/>
  <c r="U45" i="43" s="1"/>
  <c r="V16" i="56"/>
  <c r="V17" i="57"/>
  <c r="H34" i="55"/>
  <c r="Y44" i="43" s="1"/>
  <c r="D23" i="56"/>
  <c r="M33" i="43" s="1"/>
  <c r="E18" i="56"/>
  <c r="D24" i="57"/>
  <c r="N34" i="43" s="1"/>
  <c r="X26" i="57"/>
  <c r="X27" i="55"/>
  <c r="H34" i="56"/>
  <c r="AA44" i="43" s="1"/>
  <c r="X25" i="56"/>
  <c r="D18" i="56"/>
  <c r="M28" i="43" s="1"/>
  <c r="D19" i="56"/>
  <c r="M29" i="43" s="1"/>
  <c r="W16" i="57" l="1"/>
  <c r="Q90" i="40"/>
  <c r="L90" i="40"/>
  <c r="V90" i="40" s="1"/>
  <c r="W17" i="57"/>
  <c r="D25" i="57"/>
  <c r="N35" i="43" s="1"/>
  <c r="F36" i="56"/>
  <c r="T46" i="43" s="1"/>
  <c r="H35" i="55"/>
  <c r="Y45" i="43" s="1"/>
  <c r="E20" i="57"/>
  <c r="X28" i="55"/>
  <c r="D24" i="56"/>
  <c r="M34" i="43" s="1"/>
  <c r="F36" i="57"/>
  <c r="U46" i="43" s="1"/>
  <c r="H36" i="57"/>
  <c r="AB46" i="43" s="1"/>
  <c r="X27" i="57"/>
  <c r="F34" i="55"/>
  <c r="R44" i="43" s="1"/>
  <c r="E19" i="56"/>
  <c r="H35" i="56"/>
  <c r="AA45" i="43" s="1"/>
  <c r="X26" i="56"/>
  <c r="V17" i="56"/>
  <c r="W16" i="56" l="1"/>
  <c r="P90" i="40"/>
  <c r="K90" i="40"/>
  <c r="U90" i="40" s="1"/>
  <c r="Q91" i="40"/>
  <c r="L91" i="40"/>
  <c r="V91" i="40" s="1"/>
  <c r="X29" i="55"/>
  <c r="D26" i="57"/>
  <c r="N36" i="43" s="1"/>
  <c r="H36" i="56"/>
  <c r="AA46" i="43" s="1"/>
  <c r="D25" i="56"/>
  <c r="M35" i="43" s="1"/>
  <c r="X27" i="56"/>
  <c r="H36" i="55"/>
  <c r="Y46" i="43" s="1"/>
  <c r="E21" i="57"/>
  <c r="F37" i="57"/>
  <c r="U47" i="43" s="1"/>
  <c r="H37" i="57"/>
  <c r="AB47" i="43" s="1"/>
  <c r="F37" i="56"/>
  <c r="T47" i="43" s="1"/>
  <c r="F35" i="55"/>
  <c r="R45" i="43" s="1"/>
  <c r="E20" i="56"/>
  <c r="X28" i="57"/>
  <c r="W17" i="56"/>
  <c r="V18" i="57"/>
  <c r="Q92" i="40" l="1"/>
  <c r="L92" i="40"/>
  <c r="V92" i="40" s="1"/>
  <c r="P91" i="40"/>
  <c r="K91" i="40"/>
  <c r="U91" i="40" s="1"/>
  <c r="V18" i="56"/>
  <c r="H37" i="55"/>
  <c r="Y47" i="43" s="1"/>
  <c r="E21" i="56"/>
  <c r="W18" i="56"/>
  <c r="H38" i="57"/>
  <c r="AB48" i="43" s="1"/>
  <c r="D27" i="57"/>
  <c r="N37" i="43" s="1"/>
  <c r="D26" i="56"/>
  <c r="M36" i="43" s="1"/>
  <c r="W18" i="57"/>
  <c r="X30" i="55"/>
  <c r="F36" i="55"/>
  <c r="R46" i="43" s="1"/>
  <c r="F38" i="57"/>
  <c r="U48" i="43" s="1"/>
  <c r="F38" i="56"/>
  <c r="T48" i="43" s="1"/>
  <c r="H37" i="56"/>
  <c r="AA47" i="43" s="1"/>
  <c r="V19" i="57"/>
  <c r="E22" i="57"/>
  <c r="V19" i="56"/>
  <c r="X29" i="57"/>
  <c r="X28" i="56"/>
  <c r="P92" i="40" l="1"/>
  <c r="K92" i="40"/>
  <c r="U92" i="40" s="1"/>
  <c r="Q93" i="40"/>
  <c r="L93" i="40"/>
  <c r="V93" i="40" s="1"/>
  <c r="E23" i="57"/>
  <c r="X31" i="55"/>
  <c r="F37" i="55"/>
  <c r="R47" i="43" s="1"/>
  <c r="W19" i="57"/>
  <c r="D27" i="56"/>
  <c r="M37" i="43" s="1"/>
  <c r="H38" i="56"/>
  <c r="AA48" i="43" s="1"/>
  <c r="H38" i="55"/>
  <c r="Y48" i="43" s="1"/>
  <c r="V20" i="57"/>
  <c r="F39" i="57"/>
  <c r="U49" i="43" s="1"/>
  <c r="X30" i="57"/>
  <c r="V20" i="56"/>
  <c r="D28" i="57"/>
  <c r="N38" i="43" s="1"/>
  <c r="F39" i="56"/>
  <c r="T49" i="43" s="1"/>
  <c r="H39" i="57"/>
  <c r="AB49" i="43" s="1"/>
  <c r="W19" i="56"/>
  <c r="X29" i="56"/>
  <c r="E22" i="56"/>
  <c r="Q94" i="40" l="1"/>
  <c r="L94" i="40"/>
  <c r="V94" i="40" s="1"/>
  <c r="P93" i="40"/>
  <c r="K93" i="40"/>
  <c r="U93" i="40" s="1"/>
  <c r="H39" i="55"/>
  <c r="Y49" i="43" s="1"/>
  <c r="H40" i="57"/>
  <c r="AB50" i="43" s="1"/>
  <c r="W20" i="56"/>
  <c r="H39" i="56"/>
  <c r="AA49" i="43" s="1"/>
  <c r="D29" i="57"/>
  <c r="N39" i="43" s="1"/>
  <c r="V21" i="57"/>
  <c r="F40" i="57"/>
  <c r="U50" i="43" s="1"/>
  <c r="E23" i="56"/>
  <c r="W20" i="57"/>
  <c r="D28" i="56"/>
  <c r="M38" i="43" s="1"/>
  <c r="E24" i="57"/>
  <c r="X30" i="56"/>
  <c r="X32" i="55"/>
  <c r="X31" i="57"/>
  <c r="V21" i="56"/>
  <c r="F40" i="56"/>
  <c r="T50" i="43" s="1"/>
  <c r="F38" i="55"/>
  <c r="R48" i="43" s="1"/>
  <c r="Q95" i="40" l="1"/>
  <c r="L95" i="40"/>
  <c r="V95" i="40" s="1"/>
  <c r="P94" i="40"/>
  <c r="K94" i="40"/>
  <c r="U94" i="40" s="1"/>
  <c r="H40" i="56"/>
  <c r="AA50" i="43" s="1"/>
  <c r="F39" i="55"/>
  <c r="R49" i="43" s="1"/>
  <c r="X32" i="57"/>
  <c r="E24" i="56"/>
  <c r="V22" i="57"/>
  <c r="F41" i="56"/>
  <c r="T51" i="43" s="1"/>
  <c r="H40" i="55"/>
  <c r="Y50" i="43" s="1"/>
  <c r="D29" i="56"/>
  <c r="M39" i="43" s="1"/>
  <c r="F41" i="57"/>
  <c r="U51" i="43" s="1"/>
  <c r="D30" i="57"/>
  <c r="N40" i="43" s="1"/>
  <c r="V22" i="56"/>
  <c r="X31" i="56"/>
  <c r="H41" i="57"/>
  <c r="AB51" i="43" s="1"/>
  <c r="W21" i="56"/>
  <c r="X33" i="55"/>
  <c r="E25" i="57"/>
  <c r="W21" i="57"/>
  <c r="P95" i="40" l="1"/>
  <c r="K95" i="40"/>
  <c r="U95" i="40" s="1"/>
  <c r="Q96" i="40"/>
  <c r="L96" i="40"/>
  <c r="V96" i="40" s="1"/>
  <c r="H41" i="55"/>
  <c r="Y51" i="43" s="1"/>
  <c r="V23" i="56"/>
  <c r="X33" i="57"/>
  <c r="F42" i="56"/>
  <c r="T52" i="43" s="1"/>
  <c r="X32" i="56"/>
  <c r="H41" i="56"/>
  <c r="AA51" i="43" s="1"/>
  <c r="W22" i="56"/>
  <c r="E25" i="56"/>
  <c r="F40" i="55"/>
  <c r="R50" i="43" s="1"/>
  <c r="E26" i="57"/>
  <c r="D30" i="56"/>
  <c r="M40" i="43" s="1"/>
  <c r="D31" i="57"/>
  <c r="N41" i="43" s="1"/>
  <c r="W22" i="57"/>
  <c r="F42" i="57"/>
  <c r="U52" i="43" s="1"/>
  <c r="V23" i="57"/>
  <c r="X34" i="55"/>
  <c r="H42" i="57"/>
  <c r="AB52" i="43" s="1"/>
  <c r="Q97" i="40" l="1"/>
  <c r="L97" i="40"/>
  <c r="V97" i="40" s="1"/>
  <c r="P96" i="40"/>
  <c r="K96" i="40"/>
  <c r="U96" i="40" s="1"/>
  <c r="E26" i="56"/>
  <c r="V24" i="56"/>
  <c r="F43" i="57"/>
  <c r="U53" i="43" s="1"/>
  <c r="X35" i="55"/>
  <c r="W23" i="57"/>
  <c r="W23" i="56"/>
  <c r="V24" i="57"/>
  <c r="F41" i="55"/>
  <c r="R51" i="43" s="1"/>
  <c r="X34" i="57"/>
  <c r="D31" i="56"/>
  <c r="M41" i="43" s="1"/>
  <c r="D32" i="57"/>
  <c r="N42" i="43" s="1"/>
  <c r="F43" i="56"/>
  <c r="T53" i="43" s="1"/>
  <c r="H42" i="55"/>
  <c r="Y52" i="43" s="1"/>
  <c r="E27" i="57"/>
  <c r="H42" i="56"/>
  <c r="AA52" i="43" s="1"/>
  <c r="H43" i="57"/>
  <c r="AB53" i="43" s="1"/>
  <c r="X33" i="56"/>
  <c r="K97" i="40" l="1"/>
  <c r="U97" i="40" s="1"/>
  <c r="P97" i="40"/>
  <c r="Q98" i="40"/>
  <c r="L98" i="40"/>
  <c r="V98" i="40" s="1"/>
  <c r="W24" i="57"/>
  <c r="V25" i="56"/>
  <c r="D33" i="57"/>
  <c r="N43" i="43" s="1"/>
  <c r="W24" i="56"/>
  <c r="E28" i="57"/>
  <c r="X36" i="55"/>
  <c r="F44" i="56"/>
  <c r="T54" i="43" s="1"/>
  <c r="H44" i="57"/>
  <c r="AB54" i="43" s="1"/>
  <c r="X34" i="56"/>
  <c r="H43" i="56"/>
  <c r="AA53" i="43" s="1"/>
  <c r="V25" i="57"/>
  <c r="X35" i="57"/>
  <c r="F44" i="57"/>
  <c r="U54" i="43" s="1"/>
  <c r="H43" i="55"/>
  <c r="Y53" i="43" s="1"/>
  <c r="D32" i="56"/>
  <c r="M42" i="43" s="1"/>
  <c r="F42" i="55"/>
  <c r="R52" i="43" s="1"/>
  <c r="E27" i="56"/>
  <c r="P98" i="40" l="1"/>
  <c r="K98" i="40"/>
  <c r="U98" i="40" s="1"/>
  <c r="Q99" i="40"/>
  <c r="L99" i="40"/>
  <c r="V99" i="40" s="1"/>
  <c r="D33" i="56"/>
  <c r="M43" i="43" s="1"/>
  <c r="W25" i="57"/>
  <c r="F43" i="55"/>
  <c r="R53" i="43" s="1"/>
  <c r="H44" i="56"/>
  <c r="AA54" i="43" s="1"/>
  <c r="W25" i="56"/>
  <c r="X37" i="55"/>
  <c r="E29" i="57"/>
  <c r="E28" i="56"/>
  <c r="F45" i="57"/>
  <c r="U55" i="43" s="1"/>
  <c r="V26" i="57"/>
  <c r="X35" i="56"/>
  <c r="X36" i="57"/>
  <c r="D34" i="57"/>
  <c r="N44" i="43" s="1"/>
  <c r="F45" i="56"/>
  <c r="T55" i="43" s="1"/>
  <c r="H45" i="57"/>
  <c r="AB55" i="43" s="1"/>
  <c r="H44" i="55"/>
  <c r="Y54" i="43" s="1"/>
  <c r="V26" i="56"/>
  <c r="Q100" i="40" l="1"/>
  <c r="L100" i="40"/>
  <c r="V100" i="40" s="1"/>
  <c r="P99" i="40"/>
  <c r="K99" i="40"/>
  <c r="U99" i="40" s="1"/>
  <c r="F46" i="56"/>
  <c r="T56" i="43" s="1"/>
  <c r="V27" i="56"/>
  <c r="E30" i="57"/>
  <c r="F44" i="55"/>
  <c r="R54" i="43" s="1"/>
  <c r="W26" i="56"/>
  <c r="H46" i="57"/>
  <c r="AB56" i="43" s="1"/>
  <c r="X38" i="55"/>
  <c r="H45" i="55"/>
  <c r="Y55" i="43" s="1"/>
  <c r="D35" i="57"/>
  <c r="N45" i="43" s="1"/>
  <c r="X36" i="56"/>
  <c r="V27" i="57"/>
  <c r="X37" i="57"/>
  <c r="E29" i="56"/>
  <c r="F46" i="57"/>
  <c r="U56" i="43" s="1"/>
  <c r="H45" i="56"/>
  <c r="AA55" i="43" s="1"/>
  <c r="D34" i="56"/>
  <c r="M44" i="43" s="1"/>
  <c r="W26" i="57"/>
  <c r="Q101" i="40" l="1"/>
  <c r="L101" i="40"/>
  <c r="V101" i="40" s="1"/>
  <c r="P100" i="40"/>
  <c r="K100" i="40"/>
  <c r="U100" i="40" s="1"/>
  <c r="F47" i="57"/>
  <c r="U57" i="43" s="1"/>
  <c r="H47" i="57"/>
  <c r="AB57" i="43" s="1"/>
  <c r="V28" i="57"/>
  <c r="E31" i="57"/>
  <c r="F47" i="56"/>
  <c r="T57" i="43" s="1"/>
  <c r="F45" i="55"/>
  <c r="R55" i="43" s="1"/>
  <c r="H46" i="56"/>
  <c r="AA56" i="43" s="1"/>
  <c r="X37" i="56"/>
  <c r="W27" i="57"/>
  <c r="X38" i="57"/>
  <c r="D36" i="57"/>
  <c r="N46" i="43" s="1"/>
  <c r="V28" i="56"/>
  <c r="H46" i="55"/>
  <c r="Y56" i="43" s="1"/>
  <c r="E30" i="56"/>
  <c r="W27" i="56"/>
  <c r="X39" i="55"/>
  <c r="D35" i="56"/>
  <c r="M45" i="43" s="1"/>
  <c r="Q102" i="40" l="1"/>
  <c r="L102" i="40"/>
  <c r="V102" i="40" s="1"/>
  <c r="P101" i="40"/>
  <c r="K101" i="40"/>
  <c r="U101" i="40" s="1"/>
  <c r="E32" i="57"/>
  <c r="F48" i="57"/>
  <c r="U58" i="43" s="1"/>
  <c r="X39" i="57"/>
  <c r="X38" i="56"/>
  <c r="V29" i="57"/>
  <c r="H48" i="57"/>
  <c r="AB58" i="43" s="1"/>
  <c r="F48" i="56"/>
  <c r="T58" i="43" s="1"/>
  <c r="D37" i="57"/>
  <c r="N47" i="43" s="1"/>
  <c r="E31" i="56"/>
  <c r="V29" i="56"/>
  <c r="H47" i="56"/>
  <c r="AA57" i="43" s="1"/>
  <c r="F46" i="55"/>
  <c r="R56" i="43" s="1"/>
  <c r="X40" i="55"/>
  <c r="W28" i="57"/>
  <c r="D36" i="56"/>
  <c r="M46" i="43" s="1"/>
  <c r="W28" i="56"/>
  <c r="H47" i="55"/>
  <c r="Y57" i="43" s="1"/>
  <c r="Q103" i="40" l="1"/>
  <c r="L103" i="40"/>
  <c r="V103" i="40" s="1"/>
  <c r="P102" i="40"/>
  <c r="K102" i="40"/>
  <c r="U102" i="40" s="1"/>
  <c r="X39" i="56"/>
  <c r="D38" i="57"/>
  <c r="N48" i="43" s="1"/>
  <c r="E33" i="57"/>
  <c r="H49" i="57"/>
  <c r="AB59" i="43" s="1"/>
  <c r="F47" i="55"/>
  <c r="R57" i="43" s="1"/>
  <c r="H48" i="56"/>
  <c r="AA58" i="43" s="1"/>
  <c r="W29" i="56"/>
  <c r="W29" i="57"/>
  <c r="H48" i="55"/>
  <c r="Y58" i="43" s="1"/>
  <c r="X41" i="55"/>
  <c r="D37" i="56"/>
  <c r="M47" i="43" s="1"/>
  <c r="V30" i="56"/>
  <c r="E32" i="56"/>
  <c r="X40" i="57"/>
  <c r="F49" i="56"/>
  <c r="T59" i="43" s="1"/>
  <c r="F49" i="57"/>
  <c r="U59" i="43" s="1"/>
  <c r="V30" i="57"/>
  <c r="Q104" i="40" l="1"/>
  <c r="L104" i="40"/>
  <c r="V104" i="40" s="1"/>
  <c r="P103" i="40"/>
  <c r="K103" i="40"/>
  <c r="U103" i="40" s="1"/>
  <c r="H49" i="55"/>
  <c r="Y59" i="43" s="1"/>
  <c r="V31" i="57"/>
  <c r="W30" i="56"/>
  <c r="X41" i="57"/>
  <c r="X42" i="55"/>
  <c r="F48" i="55"/>
  <c r="R58" i="43" s="1"/>
  <c r="W30" i="57"/>
  <c r="D38" i="56"/>
  <c r="M48" i="43" s="1"/>
  <c r="X40" i="56"/>
  <c r="F50" i="57"/>
  <c r="U60" i="43" s="1"/>
  <c r="F50" i="56"/>
  <c r="T60" i="43" s="1"/>
  <c r="H49" i="56"/>
  <c r="AA59" i="43" s="1"/>
  <c r="V31" i="56"/>
  <c r="H50" i="57"/>
  <c r="AB60" i="43" s="1"/>
  <c r="D39" i="57"/>
  <c r="N49" i="43" s="1"/>
  <c r="E33" i="56"/>
  <c r="E34" i="57"/>
  <c r="P104" i="40" l="1"/>
  <c r="K104" i="40"/>
  <c r="U104" i="40" s="1"/>
  <c r="Q105" i="40"/>
  <c r="L105" i="40"/>
  <c r="V105" i="40" s="1"/>
  <c r="H51" i="57"/>
  <c r="AB61" i="43" s="1"/>
  <c r="F49" i="55"/>
  <c r="R59" i="43" s="1"/>
  <c r="E34" i="56"/>
  <c r="V32" i="57"/>
  <c r="F51" i="56"/>
  <c r="T61" i="43" s="1"/>
  <c r="W31" i="57"/>
  <c r="F51" i="57"/>
  <c r="U61" i="43" s="1"/>
  <c r="H50" i="56"/>
  <c r="AA60" i="43" s="1"/>
  <c r="E35" i="57"/>
  <c r="D40" i="57"/>
  <c r="N50" i="43" s="1"/>
  <c r="V32" i="56"/>
  <c r="X43" i="55"/>
  <c r="D39" i="56"/>
  <c r="M49" i="43" s="1"/>
  <c r="H50" i="55"/>
  <c r="Y60" i="43" s="1"/>
  <c r="X41" i="56"/>
  <c r="W31" i="56"/>
  <c r="X42" i="57"/>
  <c r="Q106" i="40" l="1"/>
  <c r="L106" i="40"/>
  <c r="V106" i="40" s="1"/>
  <c r="P105" i="40"/>
  <c r="K105" i="40"/>
  <c r="U105" i="40" s="1"/>
  <c r="V33" i="56"/>
  <c r="D41" i="57"/>
  <c r="N51" i="43" s="1"/>
  <c r="X44" i="55"/>
  <c r="D40" i="56"/>
  <c r="M50" i="43" s="1"/>
  <c r="X42" i="56"/>
  <c r="E35" i="56"/>
  <c r="H52" i="57"/>
  <c r="AB62" i="43" s="1"/>
  <c r="F52" i="57"/>
  <c r="U62" i="43" s="1"/>
  <c r="H51" i="56"/>
  <c r="AA61" i="43" s="1"/>
  <c r="E36" i="57"/>
  <c r="X43" i="57"/>
  <c r="V33" i="57"/>
  <c r="H51" i="55"/>
  <c r="Y61" i="43" s="1"/>
  <c r="F52" i="56"/>
  <c r="T62" i="43" s="1"/>
  <c r="W32" i="56"/>
  <c r="W32" i="57"/>
  <c r="F50" i="55"/>
  <c r="R60" i="43" s="1"/>
  <c r="P106" i="40" l="1"/>
  <c r="K106" i="40"/>
  <c r="U106" i="40" s="1"/>
  <c r="Q107" i="40"/>
  <c r="L107" i="40"/>
  <c r="V107" i="40" s="1"/>
  <c r="F53" i="57"/>
  <c r="U63" i="43" s="1"/>
  <c r="H52" i="55"/>
  <c r="Y62" i="43" s="1"/>
  <c r="V34" i="57"/>
  <c r="E36" i="56"/>
  <c r="F53" i="56"/>
  <c r="T63" i="43" s="1"/>
  <c r="D42" i="57"/>
  <c r="N52" i="43" s="1"/>
  <c r="E37" i="57"/>
  <c r="W33" i="56"/>
  <c r="X45" i="55"/>
  <c r="D41" i="56"/>
  <c r="M51" i="43" s="1"/>
  <c r="F51" i="55"/>
  <c r="R61" i="43" s="1"/>
  <c r="H52" i="56"/>
  <c r="AA62" i="43" s="1"/>
  <c r="W33" i="57"/>
  <c r="X43" i="56"/>
  <c r="V34" i="56"/>
  <c r="H53" i="57"/>
  <c r="AB63" i="43" s="1"/>
  <c r="X44" i="57"/>
  <c r="Q108" i="40" l="1"/>
  <c r="L108" i="40"/>
  <c r="V108" i="40" s="1"/>
  <c r="P107" i="40"/>
  <c r="K107" i="40"/>
  <c r="U107" i="40" s="1"/>
  <c r="F54" i="56"/>
  <c r="T64" i="43" s="1"/>
  <c r="D42" i="56"/>
  <c r="M52" i="43" s="1"/>
  <c r="X44" i="56"/>
  <c r="D43" i="57"/>
  <c r="N53" i="43" s="1"/>
  <c r="W34" i="56"/>
  <c r="E38" i="57"/>
  <c r="E37" i="56"/>
  <c r="H54" i="57"/>
  <c r="AB64" i="43" s="1"/>
  <c r="F54" i="57"/>
  <c r="U64" i="43" s="1"/>
  <c r="F52" i="55"/>
  <c r="R62" i="43" s="1"/>
  <c r="V35" i="57"/>
  <c r="W34" i="57"/>
  <c r="X45" i="57"/>
  <c r="X46" i="55"/>
  <c r="H53" i="56"/>
  <c r="AA63" i="43" s="1"/>
  <c r="H53" i="55"/>
  <c r="Y63" i="43" s="1"/>
  <c r="V35" i="56"/>
  <c r="Q109" i="40" l="1"/>
  <c r="L109" i="40"/>
  <c r="V109" i="40" s="1"/>
  <c r="P108" i="40"/>
  <c r="K108" i="40"/>
  <c r="U108" i="40" s="1"/>
  <c r="H54" i="55"/>
  <c r="Y64" i="43" s="1"/>
  <c r="F55" i="57"/>
  <c r="U65" i="43" s="1"/>
  <c r="E39" i="57"/>
  <c r="F55" i="56"/>
  <c r="T65" i="43" s="1"/>
  <c r="F53" i="55"/>
  <c r="R63" i="43" s="1"/>
  <c r="X45" i="56"/>
  <c r="H54" i="56"/>
  <c r="AA64" i="43" s="1"/>
  <c r="D43" i="56"/>
  <c r="M53" i="43" s="1"/>
  <c r="V36" i="56"/>
  <c r="V36" i="57"/>
  <c r="D44" i="57"/>
  <c r="N54" i="43" s="1"/>
  <c r="E38" i="56"/>
  <c r="H55" i="57"/>
  <c r="AB65" i="43" s="1"/>
  <c r="W35" i="57"/>
  <c r="X47" i="55"/>
  <c r="W35" i="56"/>
  <c r="X46" i="57"/>
  <c r="Q110" i="40" l="1"/>
  <c r="L110" i="40"/>
  <c r="V110" i="40" s="1"/>
  <c r="P109" i="40"/>
  <c r="K109" i="40"/>
  <c r="U109" i="40" s="1"/>
  <c r="W36" i="57"/>
  <c r="F54" i="55"/>
  <c r="R64" i="43" s="1"/>
  <c r="X47" i="57"/>
  <c r="D44" i="56"/>
  <c r="M54" i="43" s="1"/>
  <c r="V37" i="57"/>
  <c r="W36" i="56"/>
  <c r="E40" i="57"/>
  <c r="H55" i="55"/>
  <c r="Y65" i="43" s="1"/>
  <c r="H55" i="56"/>
  <c r="AA65" i="43" s="1"/>
  <c r="D45" i="57"/>
  <c r="N55" i="43" s="1"/>
  <c r="E39" i="56"/>
  <c r="V37" i="56"/>
  <c r="F56" i="57"/>
  <c r="U66" i="43" s="1"/>
  <c r="H56" i="57"/>
  <c r="AB66" i="43" s="1"/>
  <c r="X46" i="56"/>
  <c r="X48" i="55"/>
  <c r="F56" i="56"/>
  <c r="T66" i="43" s="1"/>
  <c r="Q111" i="40" l="1"/>
  <c r="L111" i="40"/>
  <c r="V111" i="40" s="1"/>
  <c r="P110" i="40"/>
  <c r="K110" i="40"/>
  <c r="U110" i="40" s="1"/>
  <c r="W37" i="57"/>
  <c r="V38" i="57"/>
  <c r="H56" i="55"/>
  <c r="Y66" i="43" s="1"/>
  <c r="H56" i="56"/>
  <c r="AA66" i="43" s="1"/>
  <c r="D45" i="56"/>
  <c r="M55" i="43" s="1"/>
  <c r="V38" i="56"/>
  <c r="F57" i="56"/>
  <c r="T67" i="43" s="1"/>
  <c r="F55" i="55"/>
  <c r="R65" i="43" s="1"/>
  <c r="X49" i="55"/>
  <c r="D46" i="57"/>
  <c r="N56" i="43" s="1"/>
  <c r="W37" i="56"/>
  <c r="H57" i="57"/>
  <c r="AB67" i="43" s="1"/>
  <c r="F57" i="57"/>
  <c r="U67" i="43" s="1"/>
  <c r="E40" i="56"/>
  <c r="X47" i="56"/>
  <c r="X48" i="57"/>
  <c r="E41" i="57"/>
  <c r="P111" i="40" l="1"/>
  <c r="K111" i="40"/>
  <c r="U111" i="40" s="1"/>
  <c r="Q112" i="40"/>
  <c r="L112" i="40"/>
  <c r="V112" i="40" s="1"/>
  <c r="H57" i="56"/>
  <c r="AA67" i="43" s="1"/>
  <c r="D46" i="56"/>
  <c r="M56" i="43" s="1"/>
  <c r="V39" i="56"/>
  <c r="X50" i="55"/>
  <c r="X48" i="56"/>
  <c r="W38" i="56"/>
  <c r="V39" i="57"/>
  <c r="E41" i="56"/>
  <c r="W38" i="57"/>
  <c r="H57" i="55"/>
  <c r="Y67" i="43" s="1"/>
  <c r="F56" i="55"/>
  <c r="R66" i="43" s="1"/>
  <c r="E42" i="57"/>
  <c r="D47" i="57"/>
  <c r="N57" i="43" s="1"/>
  <c r="X49" i="57"/>
  <c r="P112" i="40" l="1"/>
  <c r="K112" i="40"/>
  <c r="U112" i="40" s="1"/>
  <c r="Q113" i="40"/>
  <c r="L113" i="40"/>
  <c r="V113" i="40" s="1"/>
  <c r="D47" i="56"/>
  <c r="M57" i="43" s="1"/>
  <c r="E43" i="57"/>
  <c r="E42" i="56"/>
  <c r="V40" i="57"/>
  <c r="W39" i="57"/>
  <c r="X50" i="57"/>
  <c r="F57" i="55"/>
  <c r="R67" i="43" s="1"/>
  <c r="V40" i="56"/>
  <c r="X49" i="56"/>
  <c r="X51" i="55"/>
  <c r="D48" i="57"/>
  <c r="N58" i="43" s="1"/>
  <c r="W39" i="56"/>
  <c r="P113" i="40" l="1"/>
  <c r="K113" i="40"/>
  <c r="U113" i="40" s="1"/>
  <c r="Q114" i="40"/>
  <c r="L114" i="40"/>
  <c r="V114" i="40" s="1"/>
  <c r="X51" i="57"/>
  <c r="W40" i="56"/>
  <c r="V41" i="57"/>
  <c r="W40" i="57"/>
  <c r="D48" i="56"/>
  <c r="M58" i="43" s="1"/>
  <c r="X50" i="56"/>
  <c r="E43" i="56"/>
  <c r="E44" i="57"/>
  <c r="V41" i="56"/>
  <c r="D49" i="57"/>
  <c r="N59" i="43" s="1"/>
  <c r="X52" i="55"/>
  <c r="Q115" i="40" l="1"/>
  <c r="L115" i="40"/>
  <c r="V115" i="40" s="1"/>
  <c r="P114" i="40"/>
  <c r="K114" i="40"/>
  <c r="U114" i="40" s="1"/>
  <c r="E45" i="57"/>
  <c r="D50" i="57"/>
  <c r="N60" i="43" s="1"/>
  <c r="D49" i="56"/>
  <c r="M59" i="43" s="1"/>
  <c r="W41" i="57"/>
  <c r="E44" i="56"/>
  <c r="V42" i="57"/>
  <c r="W41" i="56"/>
  <c r="V42" i="56"/>
  <c r="X52" i="57"/>
  <c r="X53" i="55"/>
  <c r="X51" i="56"/>
  <c r="P115" i="40" l="1"/>
  <c r="K115" i="40"/>
  <c r="U115" i="40" s="1"/>
  <c r="Q116" i="40"/>
  <c r="L116" i="40"/>
  <c r="V116" i="40" s="1"/>
  <c r="V43" i="57"/>
  <c r="X52" i="56"/>
  <c r="X53" i="57"/>
  <c r="W42" i="56"/>
  <c r="E45" i="56"/>
  <c r="X54" i="55"/>
  <c r="D50" i="56"/>
  <c r="M60" i="43" s="1"/>
  <c r="D51" i="57"/>
  <c r="N61" i="43" s="1"/>
  <c r="V43" i="56"/>
  <c r="W42" i="57"/>
  <c r="E46" i="57"/>
  <c r="P116" i="40" l="1"/>
  <c r="K116" i="40"/>
  <c r="U116" i="40" s="1"/>
  <c r="Q117" i="40"/>
  <c r="L117" i="40"/>
  <c r="V117" i="40" s="1"/>
  <c r="X53" i="56"/>
  <c r="W43" i="57"/>
  <c r="W43" i="56"/>
  <c r="E46" i="56"/>
  <c r="V44" i="56"/>
  <c r="V44" i="57"/>
  <c r="X55" i="55"/>
  <c r="E47" i="57"/>
  <c r="X54" i="57"/>
  <c r="D52" i="57"/>
  <c r="N62" i="43" s="1"/>
  <c r="D51" i="56"/>
  <c r="M61" i="43" s="1"/>
  <c r="P117" i="40" l="1"/>
  <c r="K117" i="40"/>
  <c r="U117" i="40" s="1"/>
  <c r="Q118" i="40"/>
  <c r="L118" i="40"/>
  <c r="V118" i="40" s="1"/>
  <c r="E47" i="56"/>
  <c r="X56" i="55"/>
  <c r="X54" i="56"/>
  <c r="X55" i="57"/>
  <c r="V45" i="56"/>
  <c r="D53" i="57"/>
  <c r="N63" i="43" s="1"/>
  <c r="E48" i="57"/>
  <c r="D52" i="56"/>
  <c r="M62" i="43" s="1"/>
  <c r="W44" i="57"/>
  <c r="W44" i="56"/>
  <c r="V45" i="57"/>
  <c r="Q119" i="40" l="1"/>
  <c r="L119" i="40"/>
  <c r="V119" i="40" s="1"/>
  <c r="P118" i="40"/>
  <c r="K118" i="40"/>
  <c r="U118" i="40" s="1"/>
  <c r="D53" i="56"/>
  <c r="M63" i="43" s="1"/>
  <c r="D54" i="57"/>
  <c r="N64" i="43" s="1"/>
  <c r="X56" i="57"/>
  <c r="X55" i="56"/>
  <c r="W45" i="56"/>
  <c r="E49" i="57"/>
  <c r="E48" i="56"/>
  <c r="X57" i="55"/>
  <c r="V46" i="57"/>
  <c r="W45" i="57"/>
  <c r="V46" i="56"/>
  <c r="Q120" i="40" l="1"/>
  <c r="L120" i="40"/>
  <c r="V120" i="40" s="1"/>
  <c r="P119" i="40"/>
  <c r="K119" i="40"/>
  <c r="U119" i="40" s="1"/>
  <c r="W46" i="57"/>
  <c r="V47" i="57"/>
  <c r="V47" i="56"/>
  <c r="W46" i="56"/>
  <c r="D55" i="57"/>
  <c r="N65" i="43" s="1"/>
  <c r="X56" i="56"/>
  <c r="E49" i="56"/>
  <c r="E50" i="57"/>
  <c r="D54" i="56"/>
  <c r="M64" i="43" s="1"/>
  <c r="X57" i="57"/>
  <c r="P120" i="40" l="1"/>
  <c r="K120" i="40"/>
  <c r="U120" i="40" s="1"/>
  <c r="Q121" i="40"/>
  <c r="L121" i="40"/>
  <c r="V121" i="40" s="1"/>
  <c r="W47" i="56"/>
  <c r="V48" i="57"/>
  <c r="E51" i="57"/>
  <c r="D56" i="57"/>
  <c r="N66" i="43" s="1"/>
  <c r="D55" i="56"/>
  <c r="M65" i="43" s="1"/>
  <c r="X57" i="56"/>
  <c r="E50" i="56"/>
  <c r="V48" i="56"/>
  <c r="W47" i="57"/>
  <c r="P121" i="40" l="1"/>
  <c r="K121" i="40"/>
  <c r="U121" i="40" s="1"/>
  <c r="Q122" i="40"/>
  <c r="L122" i="40"/>
  <c r="V122" i="40" s="1"/>
  <c r="W48" i="56"/>
  <c r="E52" i="57"/>
  <c r="V49" i="56"/>
  <c r="V49" i="57"/>
  <c r="W48" i="57"/>
  <c r="E51" i="56"/>
  <c r="D56" i="56"/>
  <c r="M66" i="43" s="1"/>
  <c r="D57" i="57"/>
  <c r="N67" i="43" s="1"/>
  <c r="Q123" i="40" l="1"/>
  <c r="L123" i="40"/>
  <c r="V123" i="40" s="1"/>
  <c r="P122" i="40"/>
  <c r="K122" i="40"/>
  <c r="U122" i="40" s="1"/>
  <c r="E52" i="56"/>
  <c r="V50" i="56"/>
  <c r="D57" i="56"/>
  <c r="M67" i="43" s="1"/>
  <c r="E53" i="57"/>
  <c r="V50" i="57"/>
  <c r="W49" i="57"/>
  <c r="W49" i="56"/>
  <c r="Q124" i="40" l="1"/>
  <c r="L124" i="40"/>
  <c r="V124" i="40" s="1"/>
  <c r="P123" i="40"/>
  <c r="K123" i="40"/>
  <c r="U123" i="40" s="1"/>
  <c r="E54" i="57"/>
  <c r="W50" i="57"/>
  <c r="V51" i="57"/>
  <c r="W50" i="56"/>
  <c r="E53" i="56"/>
  <c r="V51" i="56"/>
  <c r="Q125" i="40" l="1"/>
  <c r="L125" i="40"/>
  <c r="V125" i="40" s="1"/>
  <c r="P124" i="40"/>
  <c r="K124" i="40"/>
  <c r="U124" i="40" s="1"/>
  <c r="W51" i="56"/>
  <c r="E54" i="56"/>
  <c r="V52" i="56"/>
  <c r="V52" i="57"/>
  <c r="E55" i="57"/>
  <c r="W51" i="57"/>
  <c r="P125" i="40" l="1"/>
  <c r="K125" i="40"/>
  <c r="U125" i="40" s="1"/>
  <c r="Q127" i="40"/>
  <c r="L127" i="40"/>
  <c r="Q126" i="40"/>
  <c r="L126" i="40"/>
  <c r="V126" i="40" s="1"/>
  <c r="V53" i="57"/>
  <c r="V53" i="56"/>
  <c r="W52" i="57"/>
  <c r="W52" i="56"/>
  <c r="E56" i="57"/>
  <c r="E55" i="56"/>
  <c r="P127" i="40" l="1"/>
  <c r="K127" i="40"/>
  <c r="V127" i="40"/>
  <c r="P126" i="40"/>
  <c r="K126" i="40"/>
  <c r="U126" i="40" s="1"/>
  <c r="E57" i="57"/>
  <c r="V54" i="57"/>
  <c r="W53" i="57"/>
  <c r="E56" i="56"/>
  <c r="V54" i="56"/>
  <c r="W53" i="56"/>
  <c r="U127" i="40" l="1"/>
  <c r="E57" i="56"/>
  <c r="V55" i="56"/>
  <c r="V55" i="57"/>
  <c r="W54" i="56"/>
  <c r="W54" i="57"/>
  <c r="W55" i="56" l="1"/>
  <c r="V56" i="57"/>
  <c r="V56" i="56"/>
  <c r="W55" i="57"/>
  <c r="V57" i="57" l="1"/>
  <c r="V57" i="56"/>
  <c r="W56" i="56"/>
  <c r="W56" i="57"/>
  <c r="W57" i="57" l="1"/>
  <c r="W57" i="56"/>
  <c r="E17" i="55" l="1"/>
  <c r="D17" i="55"/>
  <c r="K27" i="43" s="1"/>
  <c r="O88" i="40" l="1"/>
  <c r="J88" i="40"/>
  <c r="T88" i="40" s="1"/>
  <c r="D18" i="55"/>
  <c r="K28" i="43" s="1"/>
  <c r="O89" i="40" l="1"/>
  <c r="J89" i="40"/>
  <c r="T89" i="40" s="1"/>
  <c r="E18" i="55"/>
  <c r="E19" i="55" l="1"/>
  <c r="V17" i="55"/>
  <c r="D19" i="55"/>
  <c r="K29" i="43" s="1"/>
  <c r="D20" i="55"/>
  <c r="K30" i="43" s="1"/>
  <c r="O90" i="40" l="1"/>
  <c r="J90" i="40"/>
  <c r="T90" i="40" s="1"/>
  <c r="O91" i="40"/>
  <c r="J91" i="40"/>
  <c r="E20" i="55"/>
  <c r="V18" i="55"/>
  <c r="D21" i="55"/>
  <c r="K31" i="43" s="1"/>
  <c r="O92" i="40" l="1"/>
  <c r="J92" i="40"/>
  <c r="T92" i="40" s="1"/>
  <c r="W17" i="55"/>
  <c r="T91" i="40"/>
  <c r="D22" i="55"/>
  <c r="K32" i="43" s="1"/>
  <c r="V19" i="55"/>
  <c r="W18" i="55"/>
  <c r="E21" i="55"/>
  <c r="O93" i="40" l="1"/>
  <c r="J93" i="40"/>
  <c r="T93" i="40" s="1"/>
  <c r="V20" i="55"/>
  <c r="E22" i="55"/>
  <c r="W19" i="55"/>
  <c r="D23" i="55"/>
  <c r="K33" i="43" s="1"/>
  <c r="O94" i="40" l="1"/>
  <c r="J94" i="40"/>
  <c r="T94" i="40" s="1"/>
  <c r="W20" i="55"/>
  <c r="E23" i="55"/>
  <c r="D24" i="55"/>
  <c r="K34" i="43" s="1"/>
  <c r="V21" i="55"/>
  <c r="O95" i="40" l="1"/>
  <c r="J95" i="40"/>
  <c r="T95" i="40" s="1"/>
  <c r="D25" i="55"/>
  <c r="K35" i="43" s="1"/>
  <c r="W21" i="55"/>
  <c r="E24" i="55"/>
  <c r="V22" i="55"/>
  <c r="O96" i="40" l="1"/>
  <c r="J96" i="40"/>
  <c r="T96" i="40" s="1"/>
  <c r="V23" i="55"/>
  <c r="E25" i="55"/>
  <c r="W22" i="55"/>
  <c r="D26" i="55"/>
  <c r="K36" i="43" s="1"/>
  <c r="O97" i="40" l="1"/>
  <c r="J97" i="40"/>
  <c r="D27" i="55"/>
  <c r="K37" i="43" s="1"/>
  <c r="E26" i="55"/>
  <c r="V24" i="55"/>
  <c r="W23" i="55"/>
  <c r="J98" i="40" l="1"/>
  <c r="T98" i="40" s="1"/>
  <c r="O98" i="40"/>
  <c r="T97" i="40"/>
  <c r="V25" i="55"/>
  <c r="D28" i="55"/>
  <c r="K38" i="43" s="1"/>
  <c r="E27" i="55"/>
  <c r="W24" i="55"/>
  <c r="O99" i="40" l="1"/>
  <c r="J99" i="40"/>
  <c r="T99" i="40" s="1"/>
  <c r="E28" i="55"/>
  <c r="W25" i="55"/>
  <c r="V26" i="55"/>
  <c r="D29" i="55"/>
  <c r="K39" i="43" s="1"/>
  <c r="O100" i="40" l="1"/>
  <c r="J100" i="40"/>
  <c r="T100" i="40" s="1"/>
  <c r="E29" i="55"/>
  <c r="W26" i="55"/>
  <c r="D30" i="55"/>
  <c r="K40" i="43" s="1"/>
  <c r="V27" i="55"/>
  <c r="O101" i="40" l="1"/>
  <c r="J101" i="40"/>
  <c r="T101" i="40" s="1"/>
  <c r="E30" i="55"/>
  <c r="W27" i="55"/>
  <c r="D31" i="55"/>
  <c r="K41" i="43" s="1"/>
  <c r="V28" i="55"/>
  <c r="O102" i="40" l="1"/>
  <c r="J102" i="40"/>
  <c r="T102" i="40" s="1"/>
  <c r="E31" i="55"/>
  <c r="W28" i="55"/>
  <c r="V29" i="55"/>
  <c r="D32" i="55"/>
  <c r="K42" i="43" s="1"/>
  <c r="O103" i="40" l="1"/>
  <c r="J103" i="40"/>
  <c r="T103" i="40" s="1"/>
  <c r="W29" i="55"/>
  <c r="D33" i="55"/>
  <c r="K43" i="43" s="1"/>
  <c r="E32" i="55"/>
  <c r="V30" i="55"/>
  <c r="O104" i="40" l="1"/>
  <c r="J104" i="40"/>
  <c r="T104" i="40" s="1"/>
  <c r="E33" i="55"/>
  <c r="W30" i="55"/>
  <c r="V31" i="55"/>
  <c r="D34" i="55"/>
  <c r="K44" i="43" s="1"/>
  <c r="O105" i="40" l="1"/>
  <c r="J105" i="40"/>
  <c r="T105" i="40" s="1"/>
  <c r="V32" i="55"/>
  <c r="W31" i="55"/>
  <c r="D35" i="55"/>
  <c r="K45" i="43" s="1"/>
  <c r="E34" i="55"/>
  <c r="O106" i="40" l="1"/>
  <c r="J106" i="40"/>
  <c r="T106" i="40" s="1"/>
  <c r="V33" i="55"/>
  <c r="E35" i="55"/>
  <c r="D36" i="55"/>
  <c r="K46" i="43" s="1"/>
  <c r="W32" i="55"/>
  <c r="O107" i="40" l="1"/>
  <c r="J107" i="40"/>
  <c r="T107" i="40" s="1"/>
  <c r="E36" i="55"/>
  <c r="V34" i="55"/>
  <c r="W33" i="55"/>
  <c r="D37" i="55"/>
  <c r="K47" i="43" s="1"/>
  <c r="O108" i="40" l="1"/>
  <c r="J108" i="40"/>
  <c r="T108" i="40" s="1"/>
  <c r="E37" i="55"/>
  <c r="D38" i="55"/>
  <c r="K48" i="43" s="1"/>
  <c r="W34" i="55"/>
  <c r="V35" i="55"/>
  <c r="O109" i="40" l="1"/>
  <c r="J109" i="40"/>
  <c r="T109" i="40" s="1"/>
  <c r="V36" i="55"/>
  <c r="D39" i="55"/>
  <c r="K49" i="43" s="1"/>
  <c r="W35" i="55"/>
  <c r="E38" i="55"/>
  <c r="O110" i="40" l="1"/>
  <c r="J110" i="40"/>
  <c r="T110" i="40" s="1"/>
  <c r="E39" i="55"/>
  <c r="V37" i="55"/>
  <c r="W36" i="55"/>
  <c r="D40" i="55"/>
  <c r="K50" i="43" s="1"/>
  <c r="O111" i="40" l="1"/>
  <c r="J111" i="40"/>
  <c r="W37" i="55"/>
  <c r="D41" i="55"/>
  <c r="K51" i="43" s="1"/>
  <c r="V38" i="55"/>
  <c r="E40" i="55"/>
  <c r="T111" i="40" l="1"/>
  <c r="O112" i="40"/>
  <c r="J112" i="40"/>
  <c r="T112" i="40" s="1"/>
  <c r="E41" i="55"/>
  <c r="V39" i="55"/>
  <c r="W38" i="55"/>
  <c r="D42" i="55"/>
  <c r="K52" i="43" s="1"/>
  <c r="O113" i="40" l="1"/>
  <c r="J113" i="40"/>
  <c r="T113" i="40" s="1"/>
  <c r="W39" i="55"/>
  <c r="V40" i="55"/>
  <c r="E42" i="55"/>
  <c r="D43" i="55"/>
  <c r="K53" i="43" s="1"/>
  <c r="O114" i="40" l="1"/>
  <c r="J114" i="40"/>
  <c r="T114" i="40" s="1"/>
  <c r="V41" i="55"/>
  <c r="W40" i="55"/>
  <c r="D44" i="55"/>
  <c r="K54" i="43" s="1"/>
  <c r="E43" i="55"/>
  <c r="O115" i="40" l="1"/>
  <c r="J115" i="40"/>
  <c r="D45" i="55"/>
  <c r="K55" i="43" s="1"/>
  <c r="W41" i="55"/>
  <c r="V42" i="55"/>
  <c r="E44" i="55"/>
  <c r="O116" i="40" l="1"/>
  <c r="J116" i="40"/>
  <c r="T116" i="40" s="1"/>
  <c r="T115" i="40"/>
  <c r="W42" i="55"/>
  <c r="E45" i="55"/>
  <c r="D46" i="55"/>
  <c r="K56" i="43" s="1"/>
  <c r="V43" i="55"/>
  <c r="O117" i="40" l="1"/>
  <c r="J117" i="40"/>
  <c r="T117" i="40" s="1"/>
  <c r="W43" i="55"/>
  <c r="E46" i="55"/>
  <c r="D47" i="55"/>
  <c r="K57" i="43" s="1"/>
  <c r="V44" i="55"/>
  <c r="O118" i="40" l="1"/>
  <c r="J118" i="40"/>
  <c r="T118" i="40" s="1"/>
  <c r="D48" i="55"/>
  <c r="K58" i="43" s="1"/>
  <c r="W44" i="55"/>
  <c r="E47" i="55"/>
  <c r="V45" i="55"/>
  <c r="O119" i="40" l="1"/>
  <c r="J119" i="40"/>
  <c r="T119" i="40" s="1"/>
  <c r="D49" i="55"/>
  <c r="K59" i="43" s="1"/>
  <c r="W45" i="55"/>
  <c r="E48" i="55"/>
  <c r="V46" i="55"/>
  <c r="O120" i="40" l="1"/>
  <c r="J120" i="40"/>
  <c r="T120" i="40" s="1"/>
  <c r="E49" i="55"/>
  <c r="W46" i="55"/>
  <c r="D50" i="55"/>
  <c r="K60" i="43" s="1"/>
  <c r="V47" i="55"/>
  <c r="O121" i="40" l="1"/>
  <c r="J121" i="40"/>
  <c r="T121" i="40" s="1"/>
  <c r="V48" i="55"/>
  <c r="W47" i="55"/>
  <c r="D51" i="55"/>
  <c r="K61" i="43" s="1"/>
  <c r="E50" i="55"/>
  <c r="O122" i="40" l="1"/>
  <c r="J122" i="40"/>
  <c r="T122" i="40" s="1"/>
  <c r="D52" i="55"/>
  <c r="K62" i="43" s="1"/>
  <c r="E51" i="55"/>
  <c r="V49" i="55"/>
  <c r="W48" i="55"/>
  <c r="O123" i="40" l="1"/>
  <c r="J123" i="40"/>
  <c r="T123" i="40" s="1"/>
  <c r="V50" i="55"/>
  <c r="D53" i="55"/>
  <c r="K63" i="43" s="1"/>
  <c r="W49" i="55"/>
  <c r="E52" i="55"/>
  <c r="O124" i="40" l="1"/>
  <c r="J124" i="40"/>
  <c r="T124" i="40" s="1"/>
  <c r="D54" i="55"/>
  <c r="K64" i="43" s="1"/>
  <c r="W50" i="55"/>
  <c r="V51" i="55"/>
  <c r="E53" i="55"/>
  <c r="O125" i="40" l="1"/>
  <c r="J125" i="40"/>
  <c r="T125" i="40" s="1"/>
  <c r="D55" i="55"/>
  <c r="K65" i="43" s="1"/>
  <c r="W51" i="55"/>
  <c r="E54" i="55"/>
  <c r="V52" i="55"/>
  <c r="O126" i="40" l="1"/>
  <c r="J126" i="40"/>
  <c r="T126" i="40" s="1"/>
  <c r="W52" i="55"/>
  <c r="V53" i="55"/>
  <c r="E55" i="55"/>
  <c r="D56" i="55"/>
  <c r="K66" i="43" s="1"/>
  <c r="O127" i="40" l="1"/>
  <c r="J127" i="40"/>
  <c r="T127" i="40" s="1"/>
  <c r="D57" i="55"/>
  <c r="K67" i="43" s="1"/>
  <c r="V54" i="55"/>
  <c r="W53" i="55"/>
  <c r="E56" i="55"/>
  <c r="W54" i="55" l="1"/>
  <c r="V55" i="55"/>
  <c r="E57" i="55"/>
  <c r="W55" i="55" l="1"/>
  <c r="V56" i="55"/>
  <c r="V57" i="55" l="1"/>
  <c r="W56" i="55"/>
  <c r="W57" i="55" l="1"/>
</calcChain>
</file>

<file path=xl/sharedStrings.xml><?xml version="1.0" encoding="utf-8"?>
<sst xmlns="http://schemas.openxmlformats.org/spreadsheetml/2006/main" count="306" uniqueCount="115">
  <si>
    <t>Année</t>
  </si>
  <si>
    <t>Hypothèses de SMPT</t>
  </si>
  <si>
    <t>SMPT Ensemble</t>
  </si>
  <si>
    <t>Évolutions en nominal</t>
  </si>
  <si>
    <t>Évolutions en réel</t>
  </si>
  <si>
    <t>Source : Comptes nationaux - Base 2010, Insee</t>
  </si>
  <si>
    <t>SMPT en euros courants</t>
  </si>
  <si>
    <t>Évolution en nominal</t>
  </si>
  <si>
    <t>Sc_1,3%</t>
  </si>
  <si>
    <t>Sc_1,0%</t>
  </si>
  <si>
    <t>Évolution en réel</t>
  </si>
  <si>
    <t xml:space="preserve">SMPT = (Revenu mixte brut (B3g) + Salaires et traitements bruts (D11)) / Emploi total) </t>
  </si>
  <si>
    <t>Source : Comptes nationaux - Base 2010, Insee (1949 à 2015)</t>
  </si>
  <si>
    <t>Indice des prix</t>
  </si>
  <si>
    <t>Évolution</t>
  </si>
  <si>
    <t>Indice des prix à la consommation (y compris tabac)</t>
  </si>
  <si>
    <t>Smig / Smic nominal</t>
  </si>
  <si>
    <t>Sources : legislation.cnav (smic horaire) et Dares (nombre d'heures mensuelle du travail)</t>
  </si>
  <si>
    <t>SMIC annuel (en moyenne annuelle)</t>
  </si>
  <si>
    <t>PIB (en valeur et en volume, milliards d'euros)</t>
  </si>
  <si>
    <t>PIB en valeur</t>
  </si>
  <si>
    <t>PIB en volume</t>
  </si>
  <si>
    <t>Évolution en valeur</t>
  </si>
  <si>
    <t>Évolution en volume</t>
  </si>
  <si>
    <t>Hypothèse de rendements financiers</t>
  </si>
  <si>
    <t>Rendements financiers en réel</t>
  </si>
  <si>
    <t>Rendements financiers du capital en euros courants</t>
  </si>
  <si>
    <t>Onglet</t>
  </si>
  <si>
    <t>Contenu</t>
  </si>
  <si>
    <t>Méthode</t>
  </si>
  <si>
    <t>Projection</t>
  </si>
  <si>
    <t>SMPT</t>
  </si>
  <si>
    <t>SMPT (historique et projeté, évolutions en réel et en nominal)</t>
  </si>
  <si>
    <t>Le SMPT est égal au rapport entre la masse des revenus déclarés (revenus mixtes d'activité et salaires et traitements bruts) et l'emploi total au sens de la comptabilité nationale.</t>
  </si>
  <si>
    <t>Selon scénario</t>
  </si>
  <si>
    <t>SMPT_reg_1,0%</t>
  </si>
  <si>
    <t>SMIC</t>
  </si>
  <si>
    <t>Smic (historique et projeté)</t>
  </si>
  <si>
    <t>Prix</t>
  </si>
  <si>
    <t>Prix à la consommation (historique des évolutions et projeté)</t>
  </si>
  <si>
    <t>Tous scénarios</t>
  </si>
  <si>
    <t>PIB</t>
  </si>
  <si>
    <t>PIB (historique et projeté, en volume et en valeur)</t>
  </si>
  <si>
    <t>Rdt_fi</t>
  </si>
  <si>
    <t xml:space="preserve">Rendements financiers servant au calcul des rendements des réserves et provisions </t>
  </si>
  <si>
    <t>Plafond de la Sécurité sociale (en moyenne annuelle)</t>
  </si>
  <si>
    <t>Source : legislation.cnav</t>
  </si>
  <si>
    <t>Plafond de la Sécurité sociale nominal</t>
  </si>
  <si>
    <t>Plafond de la Sécurité sociale réel (2016)</t>
  </si>
  <si>
    <t>Date de mise à jour</t>
  </si>
  <si>
    <t>CNAV</t>
  </si>
  <si>
    <t>FSPOEIE</t>
  </si>
  <si>
    <t>CNRACL</t>
  </si>
  <si>
    <t>CANSSM</t>
  </si>
  <si>
    <t>SNCF</t>
  </si>
  <si>
    <t>RATP</t>
  </si>
  <si>
    <t>ENIM</t>
  </si>
  <si>
    <t>CNIEG</t>
  </si>
  <si>
    <t>CRPCEN</t>
  </si>
  <si>
    <t>BDF</t>
  </si>
  <si>
    <t>Dernière valeur connue</t>
  </si>
  <si>
    <t>FPE civils et militaires</t>
  </si>
  <si>
    <t>Source : série Insee 10605954 (Base 2015 - Ensemble des ménages - France - Ensemble)</t>
  </si>
  <si>
    <t>SMPT_FPE</t>
  </si>
  <si>
    <t>Évolution du SMPT de la FPE</t>
  </si>
  <si>
    <t>TI_SMPT_CNRACL</t>
  </si>
  <si>
    <t>Évolution des TI par versant (FPH et FPT) et du SMPT de la CNRACL pour les deux versants</t>
  </si>
  <si>
    <t>Évolution du SMPT de la fonction publique de l'État</t>
  </si>
  <si>
    <t>TI de la FPH</t>
  </si>
  <si>
    <t>TI de la FPT</t>
  </si>
  <si>
    <t xml:space="preserve">Évolution du SMPT de la CNRACL (FPH et FPT) et des traitements indiciaires par versant </t>
  </si>
  <si>
    <t>Séries de la comptabilité nationale, base 2014</t>
  </si>
  <si>
    <t>Selon le SMPT de n-1</t>
  </si>
  <si>
    <t>Plafond de la sécurité sociale</t>
  </si>
  <si>
    <t>PSS</t>
  </si>
  <si>
    <t>SMPT_reg_0,7%</t>
  </si>
  <si>
    <t>Sc_0,7%</t>
  </si>
  <si>
    <r>
      <t xml:space="preserve">Source : Comptes nationaux - Base 2010, Insee (1949 à 2015) </t>
    </r>
    <r>
      <rPr>
        <sz val="10"/>
        <color rgb="FFFF0000"/>
        <rFont val="Arial"/>
        <family val="2"/>
      </rPr>
      <t>et DARES pour l'activité partielle</t>
    </r>
  </si>
  <si>
    <t>MSA_SA</t>
  </si>
  <si>
    <t>MSA_EXA</t>
  </si>
  <si>
    <t>Régime général des non salariés</t>
  </si>
  <si>
    <t>CNAVPL_RB</t>
  </si>
  <si>
    <t>CNBF_RB</t>
  </si>
  <si>
    <t>RMPT en euros courants</t>
  </si>
  <si>
    <t>Série de pouvoir d'achat (yc tabac; les prix hors tabac sont dans le fichier Hypo_paramètres)</t>
  </si>
  <si>
    <t>SMPT_AP</t>
  </si>
  <si>
    <t>Prise en compte de l'activité partielle de 2020 à 2022 dans les revenus d'activité</t>
  </si>
  <si>
    <t>Sc_0,4%</t>
  </si>
  <si>
    <t>Auto-entrepreneurs SSI</t>
  </si>
  <si>
    <t>CRPNPAC</t>
  </si>
  <si>
    <t>IRCANTEC</t>
  </si>
  <si>
    <t>AGIRC-ARRCO</t>
  </si>
  <si>
    <t>Auto-entrepreneurs CNAVPL</t>
  </si>
  <si>
    <t>Sc_0,7%_5%</t>
  </si>
  <si>
    <t>Sc_1,0%_7%</t>
  </si>
  <si>
    <t>Sc_0,7%_7%</t>
  </si>
  <si>
    <t>Sc_0,4%_7%</t>
  </si>
  <si>
    <r>
      <t xml:space="preserve">SMPT = (Revenu mixte brut (B3g) + Salaires et traitements bruts (D11)) / Emploi total) </t>
    </r>
    <r>
      <rPr>
        <b/>
        <sz val="18"/>
        <color rgb="FFFF0000"/>
        <rFont val="Calibri"/>
        <family val="2"/>
      </rPr>
      <t>corrigé de 2020 à 2021 de l'activité partielle</t>
    </r>
  </si>
  <si>
    <t>Hypothèses de long terme : gains de productivité du travail = 1,0 % ; taux de chômage = 5 % ou 7 %</t>
  </si>
  <si>
    <t>Hypothèses de long terme : gains de productivité du travail = 0,4 % ; taux de chômage = 5 % ou 7 %</t>
  </si>
  <si>
    <t>Smic horaire en moyenne annuelle * durée légale hebdomadaire du travail. Le Smic évolue comme le SMPT après un raccord linéaire sur une période de 10 ans (ici de 2028 à 2037).
La valeur 2022 inclut la revalorisation automatique due à l'inflation de 2,01% au 01/08/2022.</t>
  </si>
  <si>
    <r>
      <rPr>
        <b/>
        <sz val="11"/>
        <rFont val="Calibri"/>
        <family val="2"/>
        <scheme val="minor"/>
      </rPr>
      <t>Modification sept 2017</t>
    </r>
    <r>
      <rPr>
        <sz val="11"/>
        <rFont val="Calibri"/>
        <family val="2"/>
        <scheme val="minor"/>
      </rPr>
      <t xml:space="preserve"> :
Par convention, le rendement financier en 2017 (en nominal) est égal à 60% du taux des emprunts d'État ayant une échéance de plus d'au moins 7 ans et 40% du taux de rendement des actions (= à évol CAC_Net Return / évol CAC40) (+/- allocations d'actifs de l'AGIRC-ARRCO, voir règlement financier de juillet 2016). Ensuite le taux de rendement rejoint linéairement le taux de croissance du PIB (horizon 2023).</t>
    </r>
  </si>
  <si>
    <t>SMPT_reg_0,4%</t>
  </si>
  <si>
    <t>Hypothèses de long terme : gains de productivité du travail = 0,7 % ; taux de chômage = 5 % ou 7 %</t>
  </si>
  <si>
    <t>SMPT FPE civils et militaires</t>
  </si>
  <si>
    <t>SMPT CNRACL</t>
  </si>
  <si>
    <t>0,7% - février 2025</t>
  </si>
  <si>
    <t>ASSIETTE MOYENNE ENSEMBLE</t>
  </si>
  <si>
    <t>TI FPE civils et militaires</t>
  </si>
  <si>
    <t>TI CNRACL</t>
  </si>
  <si>
    <t>Smig / Smic réel (2015)</t>
  </si>
  <si>
    <t>Sc_0,7%_10%</t>
  </si>
  <si>
    <t>- 5 mai 2025</t>
  </si>
  <si>
    <t>L'onglet SMPT_reg_1,3% a été supprimé car cette hypothèse n'est plus retenue pour le RA</t>
  </si>
  <si>
    <t>2023 / 2024 selon régime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</si>
</sst>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€_-;\-* #,##0.00\ _€_-;_-* &quot;-&quot;??\ _€_-;_-@_-"/>
    <numFmt numFmtId="165" formatCode="0.0000"/>
    <numFmt numFmtId="166" formatCode="#,##0.0"/>
    <numFmt numFmtId="167" formatCode="0.0%"/>
    <numFmt numFmtId="168" formatCode="_-* #,##0.00\ [$€]_-;\-* #,##0.00\ [$€]_-;_-* &quot;-&quot;??\ [$€]_-;_-@_-"/>
    <numFmt numFmtId="169" formatCode="#,##0.0000"/>
    <numFmt numFmtId="170" formatCode="_-* #,##0\ _€_-;\-* #,##0\ _€_-;_-* &quot;-&quot;??\ _€_-;_-@_-"/>
    <numFmt numFmtId="171" formatCode="_-* #,##0.0000\ _€_-;\-* #,##0.0000\ _€_-;_-* &quot;-&quot;??\ _€_-;_-@_-"/>
    <numFmt numFmtId="172" formatCode="_-* #,##0.0\ _€_-;\-* #,##0.0\ _€_-;_-* &quot;-&quot;??\ _€_-;_-@_-"/>
    <numFmt numFmtId="173" formatCode="0.00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8" tint="-0.249977111117893"/>
      <name val="Calibri"/>
      <family val="2"/>
    </font>
    <font>
      <sz val="11"/>
      <color indexed="46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sz val="11"/>
      <color theme="8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8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</font>
    <font>
      <i/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</font>
    <font>
      <b/>
      <sz val="18"/>
      <color rgb="FFFF0000"/>
      <name val="Calibri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9">
    <xf numFmtId="0" fontId="0" fillId="0" borderId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98">
    <xf numFmtId="0" fontId="0" fillId="0" borderId="0" xfId="0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0" fillId="2" borderId="0" xfId="0" applyFill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2" borderId="0" xfId="0" applyFont="1" applyFill="1"/>
    <xf numFmtId="4" fontId="12" fillId="2" borderId="0" xfId="3" applyNumberFormat="1" applyFont="1" applyFill="1"/>
    <xf numFmtId="165" fontId="12" fillId="2" borderId="0" xfId="0" applyNumberFormat="1" applyFont="1" applyFill="1"/>
    <xf numFmtId="170" fontId="10" fillId="2" borderId="7" xfId="2" applyNumberFormat="1" applyFont="1" applyFill="1" applyBorder="1"/>
    <xf numFmtId="167" fontId="10" fillId="2" borderId="7" xfId="3" applyNumberFormat="1" applyFont="1" applyFill="1" applyBorder="1" applyAlignment="1">
      <alignment horizontal="center"/>
    </xf>
    <xf numFmtId="167" fontId="10" fillId="2" borderId="8" xfId="3" applyNumberFormat="1" applyFont="1" applyFill="1" applyBorder="1" applyAlignment="1">
      <alignment horizontal="center"/>
    </xf>
    <xf numFmtId="170" fontId="11" fillId="2" borderId="7" xfId="2" applyNumberFormat="1" applyFont="1" applyFill="1" applyBorder="1"/>
    <xf numFmtId="167" fontId="11" fillId="2" borderId="7" xfId="3" applyNumberFormat="1" applyFont="1" applyFill="1" applyBorder="1" applyAlignment="1">
      <alignment horizontal="center"/>
    </xf>
    <xf numFmtId="167" fontId="11" fillId="2" borderId="8" xfId="3" applyNumberFormat="1" applyFont="1" applyFill="1" applyBorder="1" applyAlignment="1">
      <alignment horizontal="center"/>
    </xf>
    <xf numFmtId="170" fontId="11" fillId="2" borderId="9" xfId="2" applyNumberFormat="1" applyFont="1" applyFill="1" applyBorder="1"/>
    <xf numFmtId="167" fontId="11" fillId="2" borderId="9" xfId="3" applyNumberFormat="1" applyFont="1" applyFill="1" applyBorder="1" applyAlignment="1">
      <alignment horizontal="center"/>
    </xf>
    <xf numFmtId="167" fontId="11" fillId="2" borderId="10" xfId="3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167" fontId="10" fillId="2" borderId="14" xfId="3" applyNumberFormat="1" applyFont="1" applyFill="1" applyBorder="1" applyAlignment="1">
      <alignment horizontal="center"/>
    </xf>
    <xf numFmtId="167" fontId="11" fillId="2" borderId="14" xfId="3" applyNumberFormat="1" applyFont="1" applyFill="1" applyBorder="1" applyAlignment="1">
      <alignment horizontal="center"/>
    </xf>
    <xf numFmtId="167" fontId="11" fillId="2" borderId="18" xfId="3" applyNumberFormat="1" applyFont="1" applyFill="1" applyBorder="1" applyAlignment="1">
      <alignment horizontal="center"/>
    </xf>
    <xf numFmtId="170" fontId="10" fillId="2" borderId="13" xfId="2" applyNumberFormat="1" applyFont="1" applyFill="1" applyBorder="1"/>
    <xf numFmtId="170" fontId="10" fillId="2" borderId="12" xfId="2" applyNumberFormat="1" applyFont="1" applyFill="1" applyBorder="1"/>
    <xf numFmtId="170" fontId="11" fillId="2" borderId="13" xfId="2" applyNumberFormat="1" applyFont="1" applyFill="1" applyBorder="1"/>
    <xf numFmtId="170" fontId="11" fillId="2" borderId="12" xfId="2" applyNumberFormat="1" applyFont="1" applyFill="1" applyBorder="1"/>
    <xf numFmtId="170" fontId="11" fillId="2" borderId="17" xfId="2" applyNumberFormat="1" applyFont="1" applyFill="1" applyBorder="1"/>
    <xf numFmtId="170" fontId="11" fillId="2" borderId="16" xfId="2" applyNumberFormat="1" applyFont="1" applyFill="1" applyBorder="1"/>
    <xf numFmtId="167" fontId="10" fillId="2" borderId="13" xfId="3" applyNumberFormat="1" applyFont="1" applyFill="1" applyBorder="1" applyAlignment="1">
      <alignment horizontal="center"/>
    </xf>
    <xf numFmtId="167" fontId="10" fillId="2" borderId="12" xfId="3" applyNumberFormat="1" applyFont="1" applyFill="1" applyBorder="1" applyAlignment="1">
      <alignment horizontal="center"/>
    </xf>
    <xf numFmtId="167" fontId="11" fillId="2" borderId="13" xfId="3" applyNumberFormat="1" applyFont="1" applyFill="1" applyBorder="1" applyAlignment="1">
      <alignment horizontal="center"/>
    </xf>
    <xf numFmtId="167" fontId="11" fillId="2" borderId="12" xfId="3" applyNumberFormat="1" applyFont="1" applyFill="1" applyBorder="1" applyAlignment="1">
      <alignment horizontal="center"/>
    </xf>
    <xf numFmtId="167" fontId="11" fillId="2" borderId="17" xfId="3" applyNumberFormat="1" applyFont="1" applyFill="1" applyBorder="1" applyAlignment="1">
      <alignment horizontal="center"/>
    </xf>
    <xf numFmtId="167" fontId="11" fillId="2" borderId="16" xfId="3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70" fontId="10" fillId="2" borderId="3" xfId="2" applyNumberFormat="1" applyFont="1" applyFill="1" applyBorder="1"/>
    <xf numFmtId="170" fontId="10" fillId="2" borderId="4" xfId="2" applyNumberFormat="1" applyFont="1" applyFill="1" applyBorder="1"/>
    <xf numFmtId="170" fontId="10" fillId="2" borderId="2" xfId="2" applyNumberFormat="1" applyFont="1" applyFill="1" applyBorder="1"/>
    <xf numFmtId="169" fontId="5" fillId="2" borderId="3" xfId="0" applyNumberFormat="1" applyFont="1" applyFill="1" applyBorder="1"/>
    <xf numFmtId="169" fontId="5" fillId="2" borderId="4" xfId="0" applyNumberFormat="1" applyFont="1" applyFill="1" applyBorder="1"/>
    <xf numFmtId="169" fontId="5" fillId="2" borderId="2" xfId="0" applyNumberFormat="1" applyFont="1" applyFill="1" applyBorder="1"/>
    <xf numFmtId="0" fontId="10" fillId="2" borderId="5" xfId="0" applyFont="1" applyFill="1" applyBorder="1"/>
    <xf numFmtId="0" fontId="10" fillId="2" borderId="4" xfId="0" applyFont="1" applyFill="1" applyBorder="1"/>
    <xf numFmtId="0" fontId="10" fillId="2" borderId="6" xfId="0" applyFont="1" applyFill="1" applyBorder="1"/>
    <xf numFmtId="0" fontId="10" fillId="2" borderId="0" xfId="0" applyFont="1" applyFill="1" applyAlignment="1">
      <alignment vertical="center"/>
    </xf>
    <xf numFmtId="2" fontId="13" fillId="2" borderId="17" xfId="3" applyNumberFormat="1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horizontal="center" vertical="center"/>
    </xf>
    <xf numFmtId="2" fontId="13" fillId="2" borderId="16" xfId="0" applyNumberFormat="1" applyFont="1" applyFill="1" applyBorder="1" applyAlignment="1">
      <alignment horizontal="center" vertical="center"/>
    </xf>
    <xf numFmtId="2" fontId="13" fillId="2" borderId="9" xfId="3" applyNumberFormat="1" applyFont="1" applyFill="1" applyBorder="1" applyAlignment="1">
      <alignment horizontal="center" vertical="center"/>
    </xf>
    <xf numFmtId="2" fontId="13" fillId="2" borderId="16" xfId="3" applyNumberFormat="1" applyFont="1" applyFill="1" applyBorder="1" applyAlignment="1">
      <alignment horizontal="center" vertical="center"/>
    </xf>
    <xf numFmtId="2" fontId="13" fillId="2" borderId="18" xfId="3" applyNumberFormat="1" applyFont="1" applyFill="1" applyBorder="1" applyAlignment="1">
      <alignment horizontal="center" vertical="center"/>
    </xf>
    <xf numFmtId="2" fontId="13" fillId="2" borderId="10" xfId="3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166" fontId="4" fillId="0" borderId="0" xfId="0" applyNumberFormat="1" applyFont="1"/>
    <xf numFmtId="2" fontId="8" fillId="2" borderId="17" xfId="3" applyNumberFormat="1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2" fontId="8" fillId="2" borderId="16" xfId="0" applyNumberFormat="1" applyFont="1" applyFill="1" applyBorder="1" applyAlignment="1">
      <alignment horizontal="center" vertical="center"/>
    </xf>
    <xf numFmtId="0" fontId="9" fillId="2" borderId="0" xfId="0" applyFont="1" applyFill="1"/>
    <xf numFmtId="9" fontId="9" fillId="2" borderId="0" xfId="3" applyFont="1" applyFill="1" applyAlignment="1">
      <alignment horizontal="center"/>
    </xf>
    <xf numFmtId="167" fontId="9" fillId="2" borderId="0" xfId="3" applyNumberFormat="1" applyFont="1" applyFill="1"/>
    <xf numFmtId="2" fontId="8" fillId="2" borderId="10" xfId="0" applyNumberFormat="1" applyFont="1" applyFill="1" applyBorder="1" applyAlignment="1">
      <alignment horizontal="center" vertical="center"/>
    </xf>
    <xf numFmtId="171" fontId="9" fillId="2" borderId="20" xfId="2" applyNumberFormat="1" applyFont="1" applyFill="1" applyBorder="1"/>
    <xf numFmtId="10" fontId="9" fillId="2" borderId="20" xfId="3" applyNumberFormat="1" applyFont="1" applyFill="1" applyBorder="1" applyAlignment="1">
      <alignment horizontal="center"/>
    </xf>
    <xf numFmtId="10" fontId="9" fillId="2" borderId="21" xfId="3" applyNumberFormat="1" applyFont="1" applyFill="1" applyBorder="1" applyAlignment="1">
      <alignment horizontal="center"/>
    </xf>
    <xf numFmtId="171" fontId="9" fillId="2" borderId="7" xfId="2" applyNumberFormat="1" applyFont="1" applyFill="1" applyBorder="1"/>
    <xf numFmtId="10" fontId="9" fillId="2" borderId="7" xfId="3" applyNumberFormat="1" applyFont="1" applyFill="1" applyBorder="1" applyAlignment="1">
      <alignment horizontal="center"/>
    </xf>
    <xf numFmtId="10" fontId="9" fillId="2" borderId="8" xfId="3" applyNumberFormat="1" applyFont="1" applyFill="1" applyBorder="1" applyAlignment="1">
      <alignment horizontal="center"/>
    </xf>
    <xf numFmtId="171" fontId="16" fillId="2" borderId="7" xfId="2" applyNumberFormat="1" applyFont="1" applyFill="1" applyBorder="1"/>
    <xf numFmtId="10" fontId="16" fillId="2" borderId="7" xfId="3" applyNumberFormat="1" applyFont="1" applyFill="1" applyBorder="1" applyAlignment="1">
      <alignment horizontal="center"/>
    </xf>
    <xf numFmtId="10" fontId="16" fillId="2" borderId="8" xfId="3" applyNumberFormat="1" applyFont="1" applyFill="1" applyBorder="1" applyAlignment="1">
      <alignment horizontal="center"/>
    </xf>
    <xf numFmtId="171" fontId="16" fillId="2" borderId="9" xfId="2" applyNumberFormat="1" applyFont="1" applyFill="1" applyBorder="1"/>
    <xf numFmtId="10" fontId="16" fillId="2" borderId="9" xfId="3" applyNumberFormat="1" applyFont="1" applyFill="1" applyBorder="1" applyAlignment="1">
      <alignment horizontal="center"/>
    </xf>
    <xf numFmtId="10" fontId="16" fillId="2" borderId="10" xfId="3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10" fontId="9" fillId="2" borderId="29" xfId="3" applyNumberFormat="1" applyFont="1" applyFill="1" applyBorder="1" applyAlignment="1">
      <alignment horizontal="center"/>
    </xf>
    <xf numFmtId="10" fontId="9" fillId="2" borderId="14" xfId="3" applyNumberFormat="1" applyFont="1" applyFill="1" applyBorder="1" applyAlignment="1">
      <alignment horizontal="center"/>
    </xf>
    <xf numFmtId="10" fontId="16" fillId="2" borderId="14" xfId="3" applyNumberFormat="1" applyFont="1" applyFill="1" applyBorder="1" applyAlignment="1">
      <alignment horizontal="center"/>
    </xf>
    <xf numFmtId="10" fontId="16" fillId="2" borderId="18" xfId="3" applyNumberFormat="1" applyFont="1" applyFill="1" applyBorder="1" applyAlignment="1">
      <alignment horizontal="center"/>
    </xf>
    <xf numFmtId="171" fontId="9" fillId="2" borderId="19" xfId="2" applyNumberFormat="1" applyFont="1" applyFill="1" applyBorder="1"/>
    <xf numFmtId="171" fontId="9" fillId="2" borderId="30" xfId="2" applyNumberFormat="1" applyFont="1" applyFill="1" applyBorder="1"/>
    <xf numFmtId="171" fontId="9" fillId="2" borderId="13" xfId="2" applyNumberFormat="1" applyFont="1" applyFill="1" applyBorder="1"/>
    <xf numFmtId="171" fontId="9" fillId="2" borderId="12" xfId="2" applyNumberFormat="1" applyFont="1" applyFill="1" applyBorder="1"/>
    <xf numFmtId="171" fontId="16" fillId="2" borderId="13" xfId="2" applyNumberFormat="1" applyFont="1" applyFill="1" applyBorder="1"/>
    <xf numFmtId="171" fontId="16" fillId="2" borderId="12" xfId="2" applyNumberFormat="1" applyFont="1" applyFill="1" applyBorder="1"/>
    <xf numFmtId="171" fontId="16" fillId="2" borderId="17" xfId="2" applyNumberFormat="1" applyFont="1" applyFill="1" applyBorder="1"/>
    <xf numFmtId="171" fontId="16" fillId="2" borderId="16" xfId="2" applyNumberFormat="1" applyFont="1" applyFill="1" applyBorder="1"/>
    <xf numFmtId="0" fontId="17" fillId="2" borderId="0" xfId="0" applyFont="1" applyFill="1"/>
    <xf numFmtId="4" fontId="4" fillId="2" borderId="0" xfId="3" applyNumberFormat="1" applyFont="1" applyFill="1"/>
    <xf numFmtId="0" fontId="4" fillId="2" borderId="0" xfId="0" applyFont="1" applyFill="1"/>
    <xf numFmtId="10" fontId="4" fillId="2" borderId="0" xfId="3" applyNumberFormat="1" applyFont="1" applyFill="1"/>
    <xf numFmtId="4" fontId="4" fillId="2" borderId="0" xfId="0" applyNumberFormat="1" applyFont="1" applyFill="1"/>
    <xf numFmtId="0" fontId="0" fillId="2" borderId="0" xfId="0" applyFill="1" applyAlignment="1">
      <alignment horizontal="center"/>
    </xf>
    <xf numFmtId="164" fontId="0" fillId="2" borderId="7" xfId="0" applyNumberFormat="1" applyFill="1" applyBorder="1"/>
    <xf numFmtId="167" fontId="4" fillId="2" borderId="7" xfId="3" applyNumberFormat="1" applyFont="1" applyFill="1" applyBorder="1" applyAlignment="1">
      <alignment horizontal="center"/>
    </xf>
    <xf numFmtId="167" fontId="4" fillId="2" borderId="8" xfId="3" applyNumberFormat="1" applyFont="1" applyFill="1" applyBorder="1" applyAlignment="1">
      <alignment horizontal="center"/>
    </xf>
    <xf numFmtId="164" fontId="0" fillId="2" borderId="4" xfId="0" applyNumberFormat="1" applyFill="1" applyBorder="1"/>
    <xf numFmtId="167" fontId="4" fillId="2" borderId="4" xfId="3" applyNumberFormat="1" applyFont="1" applyFill="1" applyBorder="1" applyAlignment="1">
      <alignment horizontal="center"/>
    </xf>
    <xf numFmtId="4" fontId="4" fillId="2" borderId="4" xfId="3" applyNumberFormat="1" applyFont="1" applyFill="1" applyBorder="1"/>
    <xf numFmtId="4" fontId="4" fillId="2" borderId="6" xfId="3" applyNumberFormat="1" applyFont="1" applyFill="1" applyBorder="1"/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164" fontId="0" fillId="2" borderId="3" xfId="2" applyFont="1" applyFill="1" applyBorder="1"/>
    <xf numFmtId="164" fontId="0" fillId="2" borderId="13" xfId="2" applyFont="1" applyFill="1" applyBorder="1"/>
    <xf numFmtId="164" fontId="0" fillId="2" borderId="13" xfId="0" applyNumberFormat="1" applyFill="1" applyBorder="1"/>
    <xf numFmtId="167" fontId="4" fillId="2" borderId="14" xfId="3" applyNumberFormat="1" applyFont="1" applyFill="1" applyBorder="1" applyAlignment="1">
      <alignment horizontal="center"/>
    </xf>
    <xf numFmtId="164" fontId="0" fillId="2" borderId="3" xfId="0" applyNumberFormat="1" applyFill="1" applyBorder="1"/>
    <xf numFmtId="167" fontId="4" fillId="2" borderId="3" xfId="3" applyNumberFormat="1" applyFont="1" applyFill="1" applyBorder="1" applyAlignment="1">
      <alignment horizontal="center"/>
    </xf>
    <xf numFmtId="167" fontId="4" fillId="2" borderId="2" xfId="3" applyNumberFormat="1" applyFont="1" applyFill="1" applyBorder="1" applyAlignment="1">
      <alignment horizontal="center"/>
    </xf>
    <xf numFmtId="167" fontId="4" fillId="2" borderId="13" xfId="3" applyNumberFormat="1" applyFont="1" applyFill="1" applyBorder="1" applyAlignment="1">
      <alignment horizontal="center"/>
    </xf>
    <xf numFmtId="167" fontId="4" fillId="2" borderId="12" xfId="3" applyNumberFormat="1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164" fontId="18" fillId="2" borderId="13" xfId="0" applyNumberFormat="1" applyFont="1" applyFill="1" applyBorder="1"/>
    <xf numFmtId="164" fontId="18" fillId="2" borderId="7" xfId="0" applyNumberFormat="1" applyFont="1" applyFill="1" applyBorder="1"/>
    <xf numFmtId="167" fontId="18" fillId="2" borderId="13" xfId="3" applyNumberFormat="1" applyFont="1" applyFill="1" applyBorder="1" applyAlignment="1">
      <alignment horizontal="center"/>
    </xf>
    <xf numFmtId="167" fontId="18" fillId="2" borderId="7" xfId="3" applyNumberFormat="1" applyFont="1" applyFill="1" applyBorder="1" applyAlignment="1">
      <alignment horizontal="center"/>
    </xf>
    <xf numFmtId="167" fontId="18" fillId="2" borderId="12" xfId="3" applyNumberFormat="1" applyFont="1" applyFill="1" applyBorder="1" applyAlignment="1">
      <alignment horizontal="center"/>
    </xf>
    <xf numFmtId="167" fontId="18" fillId="2" borderId="14" xfId="3" applyNumberFormat="1" applyFont="1" applyFill="1" applyBorder="1" applyAlignment="1">
      <alignment horizontal="center"/>
    </xf>
    <xf numFmtId="167" fontId="18" fillId="2" borderId="8" xfId="3" applyNumberFormat="1" applyFont="1" applyFill="1" applyBorder="1" applyAlignment="1">
      <alignment horizontal="center"/>
    </xf>
    <xf numFmtId="0" fontId="18" fillId="2" borderId="32" xfId="0" applyFont="1" applyFill="1" applyBorder="1" applyAlignment="1">
      <alignment horizontal="center"/>
    </xf>
    <xf numFmtId="164" fontId="18" fillId="2" borderId="17" xfId="0" applyNumberFormat="1" applyFont="1" applyFill="1" applyBorder="1"/>
    <xf numFmtId="164" fontId="18" fillId="2" borderId="9" xfId="0" applyNumberFormat="1" applyFont="1" applyFill="1" applyBorder="1"/>
    <xf numFmtId="167" fontId="18" fillId="2" borderId="17" xfId="3" applyNumberFormat="1" applyFont="1" applyFill="1" applyBorder="1" applyAlignment="1">
      <alignment horizontal="center"/>
    </xf>
    <xf numFmtId="167" fontId="18" fillId="2" borderId="9" xfId="3" applyNumberFormat="1" applyFont="1" applyFill="1" applyBorder="1" applyAlignment="1">
      <alignment horizontal="center"/>
    </xf>
    <xf numFmtId="167" fontId="18" fillId="2" borderId="16" xfId="3" applyNumberFormat="1" applyFont="1" applyFill="1" applyBorder="1" applyAlignment="1">
      <alignment horizontal="center"/>
    </xf>
    <xf numFmtId="167" fontId="18" fillId="2" borderId="10" xfId="3" applyNumberFormat="1" applyFont="1" applyFill="1" applyBorder="1" applyAlignment="1">
      <alignment horizontal="center"/>
    </xf>
    <xf numFmtId="167" fontId="4" fillId="2" borderId="6" xfId="3" applyNumberFormat="1" applyFont="1" applyFill="1" applyBorder="1" applyAlignment="1">
      <alignment horizontal="center"/>
    </xf>
    <xf numFmtId="164" fontId="0" fillId="2" borderId="37" xfId="0" applyNumberFormat="1" applyFill="1" applyBorder="1"/>
    <xf numFmtId="164" fontId="0" fillId="2" borderId="38" xfId="0" applyNumberFormat="1" applyFill="1" applyBorder="1"/>
    <xf numFmtId="164" fontId="18" fillId="2" borderId="38" xfId="0" applyNumberFormat="1" applyFont="1" applyFill="1" applyBorder="1"/>
    <xf numFmtId="164" fontId="18" fillId="2" borderId="36" xfId="0" applyNumberFormat="1" applyFont="1" applyFill="1" applyBorder="1"/>
    <xf numFmtId="2" fontId="8" fillId="2" borderId="17" xfId="3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2" fontId="8" fillId="2" borderId="16" xfId="0" applyNumberFormat="1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4" borderId="34" xfId="0" applyFill="1" applyBorder="1" applyAlignment="1">
      <alignment horizontal="center"/>
    </xf>
    <xf numFmtId="164" fontId="0" fillId="4" borderId="13" xfId="2" applyFont="1" applyFill="1" applyBorder="1"/>
    <xf numFmtId="164" fontId="0" fillId="4" borderId="7" xfId="0" applyNumberFormat="1" applyFill="1" applyBorder="1"/>
    <xf numFmtId="164" fontId="0" fillId="4" borderId="38" xfId="0" applyNumberFormat="1" applyFill="1" applyBorder="1"/>
    <xf numFmtId="164" fontId="0" fillId="4" borderId="12" xfId="0" applyNumberFormat="1" applyFill="1" applyBorder="1"/>
    <xf numFmtId="167" fontId="4" fillId="4" borderId="7" xfId="3" applyNumberFormat="1" applyFont="1" applyFill="1" applyBorder="1" applyAlignment="1">
      <alignment horizontal="center"/>
    </xf>
    <xf numFmtId="167" fontId="4" fillId="4" borderId="8" xfId="3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167" fontId="16" fillId="2" borderId="13" xfId="3" applyNumberFormat="1" applyFont="1" applyFill="1" applyBorder="1" applyAlignment="1">
      <alignment horizontal="center"/>
    </xf>
    <xf numFmtId="167" fontId="16" fillId="2" borderId="7" xfId="3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167" fontId="16" fillId="2" borderId="17" xfId="3" applyNumberFormat="1" applyFont="1" applyFill="1" applyBorder="1" applyAlignment="1">
      <alignment horizontal="center"/>
    </xf>
    <xf numFmtId="167" fontId="16" fillId="2" borderId="9" xfId="3" applyNumberFormat="1" applyFont="1" applyFill="1" applyBorder="1" applyAlignment="1">
      <alignment horizontal="center"/>
    </xf>
    <xf numFmtId="167" fontId="18" fillId="2" borderId="38" xfId="3" applyNumberFormat="1" applyFont="1" applyFill="1" applyBorder="1" applyAlignment="1">
      <alignment horizontal="center"/>
    </xf>
    <xf numFmtId="167" fontId="18" fillId="2" borderId="36" xfId="3" applyNumberFormat="1" applyFont="1" applyFill="1" applyBorder="1" applyAlignment="1">
      <alignment horizontal="center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 vertical="center" wrapText="1"/>
    </xf>
    <xf numFmtId="0" fontId="21" fillId="5" borderId="4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wrapText="1"/>
    </xf>
    <xf numFmtId="0" fontId="9" fillId="2" borderId="0" xfId="0" applyFont="1" applyFill="1" applyAlignment="1">
      <alignment vertical="center" wrapText="1"/>
    </xf>
    <xf numFmtId="172" fontId="7" fillId="2" borderId="0" xfId="2" applyNumberFormat="1" applyFont="1" applyFill="1"/>
    <xf numFmtId="167" fontId="16" fillId="2" borderId="8" xfId="3" applyNumberFormat="1" applyFont="1" applyFill="1" applyBorder="1" applyAlignment="1">
      <alignment horizontal="center"/>
    </xf>
    <xf numFmtId="167" fontId="16" fillId="2" borderId="10" xfId="3" applyNumberFormat="1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164" fontId="2" fillId="2" borderId="13" xfId="0" applyNumberFormat="1" applyFont="1" applyFill="1" applyBorder="1"/>
    <xf numFmtId="164" fontId="2" fillId="2" borderId="7" xfId="0" applyNumberFormat="1" applyFont="1" applyFill="1" applyBorder="1"/>
    <xf numFmtId="164" fontId="2" fillId="2" borderId="38" xfId="0" applyNumberFormat="1" applyFont="1" applyFill="1" applyBorder="1"/>
    <xf numFmtId="167" fontId="2" fillId="2" borderId="13" xfId="3" applyNumberFormat="1" applyFont="1" applyFill="1" applyBorder="1" applyAlignment="1">
      <alignment horizontal="center"/>
    </xf>
    <xf numFmtId="167" fontId="2" fillId="2" borderId="7" xfId="3" applyNumberFormat="1" applyFont="1" applyFill="1" applyBorder="1" applyAlignment="1">
      <alignment horizontal="center"/>
    </xf>
    <xf numFmtId="167" fontId="2" fillId="2" borderId="12" xfId="3" applyNumberFormat="1" applyFont="1" applyFill="1" applyBorder="1" applyAlignment="1">
      <alignment horizontal="center"/>
    </xf>
    <xf numFmtId="167" fontId="2" fillId="2" borderId="8" xfId="3" applyNumberFormat="1" applyFont="1" applyFill="1" applyBorder="1" applyAlignment="1">
      <alignment horizontal="center"/>
    </xf>
    <xf numFmtId="0" fontId="8" fillId="2" borderId="0" xfId="4" applyFont="1" applyFill="1"/>
    <xf numFmtId="0" fontId="9" fillId="2" borderId="0" xfId="4" applyFont="1" applyFill="1"/>
    <xf numFmtId="0" fontId="9" fillId="2" borderId="33" xfId="4" applyFont="1" applyFill="1" applyBorder="1" applyAlignment="1">
      <alignment horizontal="center"/>
    </xf>
    <xf numFmtId="164" fontId="9" fillId="2" borderId="3" xfId="2" applyFont="1" applyFill="1" applyBorder="1"/>
    <xf numFmtId="164" fontId="9" fillId="2" borderId="4" xfId="4" applyNumberFormat="1" applyFont="1" applyFill="1" applyBorder="1"/>
    <xf numFmtId="167" fontId="9" fillId="2" borderId="3" xfId="3" applyNumberFormat="1" applyFont="1" applyFill="1" applyBorder="1" applyAlignment="1">
      <alignment horizontal="center"/>
    </xf>
    <xf numFmtId="167" fontId="9" fillId="2" borderId="4" xfId="3" applyNumberFormat="1" applyFont="1" applyFill="1" applyBorder="1" applyAlignment="1">
      <alignment horizontal="center"/>
    </xf>
    <xf numFmtId="4" fontId="9" fillId="2" borderId="4" xfId="3" applyNumberFormat="1" applyFont="1" applyFill="1" applyBorder="1"/>
    <xf numFmtId="4" fontId="9" fillId="2" borderId="6" xfId="3" applyNumberFormat="1" applyFont="1" applyFill="1" applyBorder="1"/>
    <xf numFmtId="4" fontId="9" fillId="2" borderId="0" xfId="3" applyNumberFormat="1" applyFont="1" applyFill="1"/>
    <xf numFmtId="0" fontId="9" fillId="2" borderId="34" xfId="4" applyFont="1" applyFill="1" applyBorder="1" applyAlignment="1">
      <alignment horizontal="center"/>
    </xf>
    <xf numFmtId="164" fontId="9" fillId="2" borderId="13" xfId="2" applyFont="1" applyFill="1" applyBorder="1"/>
    <xf numFmtId="164" fontId="9" fillId="2" borderId="7" xfId="4" applyNumberFormat="1" applyFont="1" applyFill="1" applyBorder="1"/>
    <xf numFmtId="164" fontId="9" fillId="2" borderId="13" xfId="4" applyNumberFormat="1" applyFont="1" applyFill="1" applyBorder="1"/>
    <xf numFmtId="167" fontId="9" fillId="2" borderId="13" xfId="3" applyNumberFormat="1" applyFont="1" applyFill="1" applyBorder="1" applyAlignment="1">
      <alignment horizontal="center"/>
    </xf>
    <xf numFmtId="167" fontId="9" fillId="2" borderId="7" xfId="3" applyNumberFormat="1" applyFont="1" applyFill="1" applyBorder="1" applyAlignment="1">
      <alignment horizontal="center"/>
    </xf>
    <xf numFmtId="167" fontId="9" fillId="2" borderId="8" xfId="3" applyNumberFormat="1" applyFont="1" applyFill="1" applyBorder="1" applyAlignment="1">
      <alignment horizontal="center"/>
    </xf>
    <xf numFmtId="10" fontId="9" fillId="2" borderId="0" xfId="3" applyNumberFormat="1" applyFont="1" applyFill="1"/>
    <xf numFmtId="4" fontId="9" fillId="2" borderId="0" xfId="4" applyNumberFormat="1" applyFont="1" applyFill="1"/>
    <xf numFmtId="0" fontId="16" fillId="2" borderId="34" xfId="4" applyFont="1" applyFill="1" applyBorder="1" applyAlignment="1">
      <alignment horizontal="center"/>
    </xf>
    <xf numFmtId="164" fontId="16" fillId="2" borderId="13" xfId="4" applyNumberFormat="1" applyFont="1" applyFill="1" applyBorder="1"/>
    <xf numFmtId="164" fontId="16" fillId="2" borderId="17" xfId="4" applyNumberFormat="1" applyFont="1" applyFill="1" applyBorder="1"/>
    <xf numFmtId="164" fontId="16" fillId="2" borderId="7" xfId="4" applyNumberFormat="1" applyFont="1" applyFill="1" applyBorder="1"/>
    <xf numFmtId="164" fontId="16" fillId="2" borderId="9" xfId="4" applyNumberFormat="1" applyFont="1" applyFill="1" applyBorder="1"/>
    <xf numFmtId="0" fontId="16" fillId="2" borderId="32" xfId="4" applyFont="1" applyFill="1" applyBorder="1" applyAlignment="1">
      <alignment horizontal="center"/>
    </xf>
    <xf numFmtId="0" fontId="9" fillId="2" borderId="0" xfId="4" applyFont="1" applyFill="1" applyAlignment="1">
      <alignment horizontal="center"/>
    </xf>
    <xf numFmtId="4" fontId="9" fillId="2" borderId="3" xfId="3" applyNumberFormat="1" applyFont="1" applyFill="1" applyBorder="1"/>
    <xf numFmtId="2" fontId="13" fillId="2" borderId="9" xfId="0" applyNumberFormat="1" applyFont="1" applyFill="1" applyBorder="1" applyAlignment="1">
      <alignment horizontal="center" vertical="center" wrapText="1"/>
    </xf>
    <xf numFmtId="2" fontId="13" fillId="2" borderId="9" xfId="3" applyNumberFormat="1" applyFont="1" applyFill="1" applyBorder="1" applyAlignment="1">
      <alignment horizontal="center" vertical="center" wrapText="1"/>
    </xf>
    <xf numFmtId="4" fontId="4" fillId="2" borderId="3" xfId="3" applyNumberFormat="1" applyFont="1" applyFill="1" applyBorder="1"/>
    <xf numFmtId="167" fontId="4" fillId="4" borderId="13" xfId="3" applyNumberFormat="1" applyFont="1" applyFill="1" applyBorder="1" applyAlignment="1">
      <alignment horizontal="center"/>
    </xf>
    <xf numFmtId="0" fontId="9" fillId="2" borderId="55" xfId="0" applyFont="1" applyFill="1" applyBorder="1" applyAlignment="1">
      <alignment vertical="center" wrapText="1"/>
    </xf>
    <xf numFmtId="167" fontId="16" fillId="6" borderId="7" xfId="3" applyNumberFormat="1" applyFont="1" applyFill="1" applyBorder="1" applyAlignment="1">
      <alignment horizontal="center"/>
    </xf>
    <xf numFmtId="167" fontId="16" fillId="6" borderId="38" xfId="3" applyNumberFormat="1" applyFont="1" applyFill="1" applyBorder="1" applyAlignment="1">
      <alignment horizontal="center"/>
    </xf>
    <xf numFmtId="167" fontId="18" fillId="6" borderId="7" xfId="3" applyNumberFormat="1" applyFont="1" applyFill="1" applyBorder="1" applyAlignment="1">
      <alignment horizontal="center"/>
    </xf>
    <xf numFmtId="167" fontId="18" fillId="6" borderId="8" xfId="3" applyNumberFormat="1" applyFont="1" applyFill="1" applyBorder="1" applyAlignment="1">
      <alignment horizontal="center"/>
    </xf>
    <xf numFmtId="164" fontId="2" fillId="2" borderId="13" xfId="2" applyFont="1" applyFill="1" applyBorder="1"/>
    <xf numFmtId="167" fontId="2" fillId="2" borderId="14" xfId="3" applyNumberFormat="1" applyFont="1" applyFill="1" applyBorder="1" applyAlignment="1">
      <alignment horizontal="center"/>
    </xf>
    <xf numFmtId="0" fontId="2" fillId="3" borderId="0" xfId="0" applyFont="1" applyFill="1"/>
    <xf numFmtId="0" fontId="23" fillId="2" borderId="0" xfId="0" quotePrefix="1" applyFont="1" applyFill="1"/>
    <xf numFmtId="167" fontId="24" fillId="6" borderId="13" xfId="3" applyNumberFormat="1" applyFont="1" applyFill="1" applyBorder="1" applyAlignment="1">
      <alignment horizontal="center"/>
    </xf>
    <xf numFmtId="167" fontId="24" fillId="6" borderId="7" xfId="3" applyNumberFormat="1" applyFont="1" applyFill="1" applyBorder="1" applyAlignment="1">
      <alignment horizontal="center"/>
    </xf>
    <xf numFmtId="167" fontId="24" fillId="6" borderId="12" xfId="3" applyNumberFormat="1" applyFont="1" applyFill="1" applyBorder="1" applyAlignment="1">
      <alignment horizontal="center"/>
    </xf>
    <xf numFmtId="167" fontId="24" fillId="6" borderId="14" xfId="3" applyNumberFormat="1" applyFont="1" applyFill="1" applyBorder="1" applyAlignment="1">
      <alignment horizontal="center"/>
    </xf>
    <xf numFmtId="167" fontId="24" fillId="6" borderId="8" xfId="3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172" fontId="7" fillId="3" borderId="0" xfId="2" applyNumberFormat="1" applyFont="1" applyFill="1"/>
    <xf numFmtId="0" fontId="1" fillId="2" borderId="0" xfId="5" applyFill="1"/>
    <xf numFmtId="0" fontId="19" fillId="2" borderId="0" xfId="5" applyFont="1" applyFill="1" applyBorder="1" applyAlignment="1">
      <alignment horizontal="center"/>
    </xf>
    <xf numFmtId="0" fontId="1" fillId="2" borderId="0" xfId="5" applyFill="1" applyBorder="1"/>
    <xf numFmtId="0" fontId="19" fillId="2" borderId="62" xfId="5" applyFont="1" applyFill="1" applyBorder="1" applyAlignment="1">
      <alignment horizontal="center"/>
    </xf>
    <xf numFmtId="0" fontId="1" fillId="2" borderId="59" xfId="5" applyFill="1" applyBorder="1" applyAlignment="1">
      <alignment horizontal="center" vertical="center" wrapText="1"/>
    </xf>
    <xf numFmtId="0" fontId="1" fillId="2" borderId="0" xfId="5" applyFill="1" applyAlignment="1">
      <alignment horizontal="center" vertical="center" wrapText="1"/>
    </xf>
    <xf numFmtId="0" fontId="1" fillId="6" borderId="11" xfId="5" applyFill="1" applyBorder="1" applyAlignment="1">
      <alignment horizontal="center"/>
    </xf>
    <xf numFmtId="167" fontId="7" fillId="6" borderId="7" xfId="6" applyNumberFormat="1" applyFont="1" applyFill="1" applyBorder="1"/>
    <xf numFmtId="167" fontId="7" fillId="6" borderId="8" xfId="6" applyNumberFormat="1" applyFont="1" applyFill="1" applyBorder="1"/>
    <xf numFmtId="0" fontId="1" fillId="2" borderId="11" xfId="5" applyFill="1" applyBorder="1" applyAlignment="1">
      <alignment horizontal="center"/>
    </xf>
    <xf numFmtId="0" fontId="1" fillId="2" borderId="15" xfId="5" applyFill="1" applyBorder="1" applyAlignment="1">
      <alignment horizontal="center"/>
    </xf>
    <xf numFmtId="0" fontId="7" fillId="2" borderId="0" xfId="5" applyFont="1" applyFill="1"/>
    <xf numFmtId="167" fontId="25" fillId="2" borderId="63" xfId="5" applyNumberFormat="1" applyFont="1" applyFill="1" applyBorder="1" applyAlignment="1">
      <alignment horizontal="center" vertical="center" wrapText="1"/>
    </xf>
    <xf numFmtId="167" fontId="25" fillId="2" borderId="64" xfId="5" applyNumberFormat="1" applyFont="1" applyFill="1" applyBorder="1" applyAlignment="1">
      <alignment horizontal="center" vertical="center" wrapText="1"/>
    </xf>
    <xf numFmtId="167" fontId="7" fillId="2" borderId="7" xfId="3" applyNumberFormat="1" applyFont="1" applyFill="1" applyBorder="1" applyAlignment="1">
      <alignment horizontal="center"/>
    </xf>
    <xf numFmtId="167" fontId="7" fillId="2" borderId="8" xfId="3" applyNumberFormat="1" applyFont="1" applyFill="1" applyBorder="1" applyAlignment="1">
      <alignment horizontal="center"/>
    </xf>
    <xf numFmtId="167" fontId="7" fillId="2" borderId="9" xfId="3" applyNumberFormat="1" applyFont="1" applyFill="1" applyBorder="1" applyAlignment="1">
      <alignment horizontal="center"/>
    </xf>
    <xf numFmtId="167" fontId="7" fillId="2" borderId="10" xfId="3" applyNumberFormat="1" applyFont="1" applyFill="1" applyBorder="1" applyAlignment="1">
      <alignment horizontal="center"/>
    </xf>
    <xf numFmtId="0" fontId="9" fillId="2" borderId="47" xfId="0" applyFont="1" applyFill="1" applyBorder="1" applyAlignment="1">
      <alignment vertical="center" wrapText="1"/>
    </xf>
    <xf numFmtId="0" fontId="26" fillId="2" borderId="44" xfId="8" applyFill="1" applyBorder="1" applyAlignment="1">
      <alignment horizontal="left" vertical="center" wrapText="1"/>
    </xf>
    <xf numFmtId="14" fontId="26" fillId="2" borderId="46" xfId="8" applyNumberFormat="1" applyFill="1" applyBorder="1" applyAlignment="1">
      <alignment horizontal="left" vertical="center" wrapText="1"/>
    </xf>
    <xf numFmtId="0" fontId="26" fillId="2" borderId="46" xfId="8" applyFill="1" applyBorder="1" applyAlignment="1">
      <alignment vertical="center" wrapText="1"/>
    </xf>
    <xf numFmtId="0" fontId="26" fillId="2" borderId="54" xfId="8" applyFill="1" applyBorder="1" applyAlignment="1">
      <alignment vertical="center" wrapText="1"/>
    </xf>
    <xf numFmtId="167" fontId="10" fillId="2" borderId="0" xfId="3" applyNumberFormat="1" applyFont="1" applyFill="1"/>
    <xf numFmtId="173" fontId="10" fillId="2" borderId="0" xfId="3" applyNumberFormat="1" applyFont="1" applyFill="1"/>
    <xf numFmtId="173" fontId="10" fillId="2" borderId="0" xfId="0" applyNumberFormat="1" applyFont="1" applyFill="1"/>
    <xf numFmtId="170" fontId="27" fillId="2" borderId="13" xfId="2" applyNumberFormat="1" applyFont="1" applyFill="1" applyBorder="1"/>
    <xf numFmtId="170" fontId="27" fillId="2" borderId="7" xfId="2" applyNumberFormat="1" applyFont="1" applyFill="1" applyBorder="1"/>
    <xf numFmtId="170" fontId="27" fillId="2" borderId="12" xfId="2" applyNumberFormat="1" applyFont="1" applyFill="1" applyBorder="1"/>
    <xf numFmtId="167" fontId="27" fillId="2" borderId="13" xfId="3" applyNumberFormat="1" applyFont="1" applyFill="1" applyBorder="1" applyAlignment="1">
      <alignment horizontal="center"/>
    </xf>
    <xf numFmtId="167" fontId="27" fillId="2" borderId="7" xfId="3" applyNumberFormat="1" applyFont="1" applyFill="1" applyBorder="1" applyAlignment="1">
      <alignment horizontal="center"/>
    </xf>
    <xf numFmtId="167" fontId="27" fillId="2" borderId="12" xfId="3" applyNumberFormat="1" applyFont="1" applyFill="1" applyBorder="1" applyAlignment="1">
      <alignment horizontal="center"/>
    </xf>
    <xf numFmtId="167" fontId="27" fillId="2" borderId="14" xfId="3" applyNumberFormat="1" applyFont="1" applyFill="1" applyBorder="1" applyAlignment="1">
      <alignment horizontal="center"/>
    </xf>
    <xf numFmtId="167" fontId="27" fillId="2" borderId="8" xfId="3" applyNumberFormat="1" applyFont="1" applyFill="1" applyBorder="1" applyAlignment="1">
      <alignment horizontal="center"/>
    </xf>
    <xf numFmtId="166" fontId="2" fillId="0" borderId="0" xfId="0" applyNumberFormat="1" applyFont="1"/>
    <xf numFmtId="0" fontId="27" fillId="2" borderId="11" xfId="0" applyFont="1" applyFill="1" applyBorder="1" applyAlignment="1">
      <alignment horizontal="center"/>
    </xf>
    <xf numFmtId="167" fontId="18" fillId="2" borderId="65" xfId="3" applyNumberFormat="1" applyFont="1" applyFill="1" applyBorder="1" applyAlignment="1">
      <alignment horizontal="center"/>
    </xf>
    <xf numFmtId="0" fontId="26" fillId="2" borderId="66" xfId="8" applyFill="1" applyBorder="1" applyAlignment="1">
      <alignment horizontal="left" vertical="center" wrapText="1"/>
    </xf>
    <xf numFmtId="164" fontId="0" fillId="2" borderId="0" xfId="0" applyNumberFormat="1" applyFill="1"/>
    <xf numFmtId="0" fontId="19" fillId="2" borderId="0" xfId="5" applyFont="1" applyFill="1" applyBorder="1" applyAlignment="1">
      <alignment horizontal="center"/>
    </xf>
    <xf numFmtId="167" fontId="25" fillId="2" borderId="68" xfId="5" applyNumberFormat="1" applyFont="1" applyFill="1" applyBorder="1" applyAlignment="1">
      <alignment horizontal="center" vertical="center" wrapText="1"/>
    </xf>
    <xf numFmtId="167" fontId="7" fillId="6" borderId="38" xfId="6" applyNumberFormat="1" applyFont="1" applyFill="1" applyBorder="1"/>
    <xf numFmtId="167" fontId="7" fillId="2" borderId="38" xfId="3" applyNumberFormat="1" applyFont="1" applyFill="1" applyBorder="1" applyAlignment="1">
      <alignment horizontal="center"/>
    </xf>
    <xf numFmtId="167" fontId="7" fillId="2" borderId="36" xfId="3" applyNumberFormat="1" applyFont="1" applyFill="1" applyBorder="1" applyAlignment="1">
      <alignment horizontal="center"/>
    </xf>
    <xf numFmtId="2" fontId="13" fillId="2" borderId="36" xfId="3" applyNumberFormat="1" applyFont="1" applyFill="1" applyBorder="1" applyAlignment="1">
      <alignment horizontal="center" vertical="center" wrapText="1"/>
    </xf>
    <xf numFmtId="167" fontId="24" fillId="6" borderId="38" xfId="3" applyNumberFormat="1" applyFont="1" applyFill="1" applyBorder="1" applyAlignment="1">
      <alignment horizontal="center"/>
    </xf>
    <xf numFmtId="167" fontId="10" fillId="2" borderId="38" xfId="3" applyNumberFormat="1" applyFont="1" applyFill="1" applyBorder="1" applyAlignment="1">
      <alignment horizontal="center"/>
    </xf>
    <xf numFmtId="167" fontId="11" fillId="2" borderId="38" xfId="3" applyNumberFormat="1" applyFont="1" applyFill="1" applyBorder="1" applyAlignment="1">
      <alignment horizontal="center"/>
    </xf>
    <xf numFmtId="167" fontId="11" fillId="2" borderId="36" xfId="3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 wrapText="1"/>
    </xf>
    <xf numFmtId="167" fontId="16" fillId="2" borderId="38" xfId="3" applyNumberFormat="1" applyFont="1" applyFill="1" applyBorder="1" applyAlignment="1">
      <alignment horizontal="center"/>
    </xf>
    <xf numFmtId="167" fontId="16" fillId="2" borderId="36" xfId="3" applyNumberFormat="1" applyFont="1" applyFill="1" applyBorder="1" applyAlignment="1">
      <alignment horizontal="center"/>
    </xf>
    <xf numFmtId="2" fontId="13" fillId="2" borderId="36" xfId="0" applyNumberFormat="1" applyFont="1" applyFill="1" applyBorder="1" applyAlignment="1">
      <alignment horizontal="center" vertical="center" wrapText="1"/>
    </xf>
    <xf numFmtId="170" fontId="10" fillId="2" borderId="37" xfId="2" applyNumberFormat="1" applyFont="1" applyFill="1" applyBorder="1"/>
    <xf numFmtId="170" fontId="10" fillId="2" borderId="38" xfId="2" applyNumberFormat="1" applyFont="1" applyFill="1" applyBorder="1"/>
    <xf numFmtId="170" fontId="11" fillId="2" borderId="38" xfId="2" applyNumberFormat="1" applyFont="1" applyFill="1" applyBorder="1"/>
    <xf numFmtId="170" fontId="11" fillId="2" borderId="36" xfId="2" applyNumberFormat="1" applyFont="1" applyFill="1" applyBorder="1"/>
    <xf numFmtId="169" fontId="5" fillId="2" borderId="37" xfId="0" applyNumberFormat="1" applyFont="1" applyFill="1" applyBorder="1"/>
    <xf numFmtId="169" fontId="5" fillId="2" borderId="5" xfId="0" applyNumberFormat="1" applyFont="1" applyFill="1" applyBorder="1"/>
    <xf numFmtId="2" fontId="13" fillId="2" borderId="70" xfId="3" applyNumberFormat="1" applyFont="1" applyFill="1" applyBorder="1" applyAlignment="1">
      <alignment horizontal="center" vertical="center"/>
    </xf>
    <xf numFmtId="2" fontId="8" fillId="2" borderId="18" xfId="3" applyNumberFormat="1" applyFont="1" applyFill="1" applyBorder="1" applyAlignment="1">
      <alignment horizontal="center" vertical="center"/>
    </xf>
    <xf numFmtId="4" fontId="9" fillId="2" borderId="5" xfId="3" applyNumberFormat="1" applyFont="1" applyFill="1" applyBorder="1"/>
    <xf numFmtId="167" fontId="9" fillId="2" borderId="14" xfId="3" applyNumberFormat="1" applyFont="1" applyFill="1" applyBorder="1" applyAlignment="1">
      <alignment horizontal="center"/>
    </xf>
    <xf numFmtId="167" fontId="16" fillId="2" borderId="14" xfId="3" applyNumberFormat="1" applyFont="1" applyFill="1" applyBorder="1" applyAlignment="1">
      <alignment horizontal="center"/>
    </xf>
    <xf numFmtId="167" fontId="16" fillId="2" borderId="18" xfId="3" applyNumberFormat="1" applyFont="1" applyFill="1" applyBorder="1" applyAlignment="1">
      <alignment horizontal="center"/>
    </xf>
    <xf numFmtId="167" fontId="9" fillId="2" borderId="5" xfId="3" applyNumberFormat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27" fillId="2" borderId="0" xfId="0" applyFont="1" applyFill="1"/>
    <xf numFmtId="167" fontId="2" fillId="2" borderId="65" xfId="3" applyNumberFormat="1" applyFont="1" applyFill="1" applyBorder="1" applyAlignment="1">
      <alignment horizontal="center"/>
    </xf>
    <xf numFmtId="164" fontId="2" fillId="2" borderId="0" xfId="0" applyNumberFormat="1" applyFont="1" applyFill="1"/>
    <xf numFmtId="0" fontId="9" fillId="2" borderId="45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48" xfId="0" applyFont="1" applyFill="1" applyBorder="1" applyAlignment="1">
      <alignment horizontal="left" vertical="center" wrapText="1"/>
    </xf>
    <xf numFmtId="0" fontId="19" fillId="2" borderId="0" xfId="5" applyFont="1" applyFill="1" applyBorder="1" applyAlignment="1">
      <alignment horizontal="center"/>
    </xf>
    <xf numFmtId="0" fontId="8" fillId="2" borderId="72" xfId="0" applyFont="1" applyFill="1" applyBorder="1" applyAlignment="1">
      <alignment horizontal="center" vertical="center" wrapText="1"/>
    </xf>
    <xf numFmtId="167" fontId="16" fillId="6" borderId="73" xfId="3" applyNumberFormat="1" applyFont="1" applyFill="1" applyBorder="1" applyAlignment="1">
      <alignment horizontal="center"/>
    </xf>
    <xf numFmtId="167" fontId="16" fillId="2" borderId="73" xfId="3" applyNumberFormat="1" applyFont="1" applyFill="1" applyBorder="1" applyAlignment="1">
      <alignment horizontal="center"/>
    </xf>
    <xf numFmtId="167" fontId="16" fillId="2" borderId="74" xfId="3" applyNumberFormat="1" applyFont="1" applyFill="1" applyBorder="1" applyAlignment="1">
      <alignment horizontal="center"/>
    </xf>
    <xf numFmtId="167" fontId="18" fillId="2" borderId="18" xfId="3" applyNumberFormat="1" applyFont="1" applyFill="1" applyBorder="1" applyAlignment="1">
      <alignment horizontal="center"/>
    </xf>
    <xf numFmtId="167" fontId="18" fillId="2" borderId="75" xfId="3" applyNumberFormat="1" applyFont="1" applyFill="1" applyBorder="1" applyAlignment="1">
      <alignment horizontal="center"/>
    </xf>
    <xf numFmtId="0" fontId="19" fillId="2" borderId="0" xfId="5" applyFont="1" applyFill="1" applyBorder="1" applyAlignment="1">
      <alignment horizontal="center"/>
    </xf>
    <xf numFmtId="167" fontId="25" fillId="2" borderId="68" xfId="5" quotePrefix="1" applyNumberFormat="1" applyFont="1" applyFill="1" applyBorder="1" applyAlignment="1">
      <alignment horizontal="center" vertical="center" wrapText="1"/>
    </xf>
    <xf numFmtId="0" fontId="23" fillId="2" borderId="47" xfId="0" applyNumberFormat="1" applyFont="1" applyFill="1" applyBorder="1" applyAlignment="1">
      <alignment horizontal="center" vertical="center" wrapText="1"/>
    </xf>
    <xf numFmtId="14" fontId="23" fillId="2" borderId="47" xfId="0" applyNumberFormat="1" applyFont="1" applyFill="1" applyBorder="1" applyAlignment="1">
      <alignment horizontal="center" vertical="center" wrapText="1"/>
    </xf>
    <xf numFmtId="0" fontId="23" fillId="2" borderId="55" xfId="0" quotePrefix="1" applyNumberFormat="1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170" fontId="0" fillId="2" borderId="38" xfId="2" applyNumberFormat="1" applyFont="1" applyFill="1" applyBorder="1"/>
    <xf numFmtId="170" fontId="0" fillId="2" borderId="12" xfId="2" applyNumberFormat="1" applyFont="1" applyFill="1" applyBorder="1"/>
    <xf numFmtId="170" fontId="0" fillId="2" borderId="13" xfId="2" applyNumberFormat="1" applyFont="1" applyFill="1" applyBorder="1"/>
    <xf numFmtId="170" fontId="0" fillId="2" borderId="7" xfId="2" applyNumberFormat="1" applyFont="1" applyFill="1" applyBorder="1"/>
    <xf numFmtId="170" fontId="2" fillId="2" borderId="7" xfId="2" applyNumberFormat="1" applyFont="1" applyFill="1" applyBorder="1"/>
    <xf numFmtId="170" fontId="2" fillId="2" borderId="38" xfId="2" applyNumberFormat="1" applyFont="1" applyFill="1" applyBorder="1"/>
    <xf numFmtId="170" fontId="2" fillId="2" borderId="12" xfId="2" applyNumberFormat="1" applyFont="1" applyFill="1" applyBorder="1"/>
    <xf numFmtId="170" fontId="2" fillId="2" borderId="13" xfId="2" applyNumberFormat="1" applyFont="1" applyFill="1" applyBorder="1"/>
    <xf numFmtId="170" fontId="18" fillId="2" borderId="7" xfId="2" applyNumberFormat="1" applyFont="1" applyFill="1" applyBorder="1"/>
    <xf numFmtId="170" fontId="18" fillId="2" borderId="38" xfId="2" applyNumberFormat="1" applyFont="1" applyFill="1" applyBorder="1"/>
    <xf numFmtId="170" fontId="18" fillId="2" borderId="12" xfId="2" applyNumberFormat="1" applyFont="1" applyFill="1" applyBorder="1"/>
    <xf numFmtId="170" fontId="18" fillId="2" borderId="13" xfId="2" applyNumberFormat="1" applyFont="1" applyFill="1" applyBorder="1"/>
    <xf numFmtId="170" fontId="18" fillId="2" borderId="9" xfId="2" applyNumberFormat="1" applyFont="1" applyFill="1" applyBorder="1"/>
    <xf numFmtId="170" fontId="18" fillId="2" borderId="36" xfId="2" applyNumberFormat="1" applyFont="1" applyFill="1" applyBorder="1"/>
    <xf numFmtId="170" fontId="18" fillId="2" borderId="16" xfId="2" applyNumberFormat="1" applyFont="1" applyFill="1" applyBorder="1"/>
    <xf numFmtId="170" fontId="18" fillId="2" borderId="17" xfId="2" applyNumberFormat="1" applyFont="1" applyFill="1" applyBorder="1"/>
    <xf numFmtId="170" fontId="9" fillId="2" borderId="4" xfId="2" applyNumberFormat="1" applyFont="1" applyFill="1" applyBorder="1"/>
    <xf numFmtId="170" fontId="9" fillId="2" borderId="20" xfId="2" applyNumberFormat="1" applyFont="1" applyFill="1" applyBorder="1"/>
    <xf numFmtId="170" fontId="9" fillId="2" borderId="3" xfId="2" applyNumberFormat="1" applyFont="1" applyFill="1" applyBorder="1"/>
    <xf numFmtId="170" fontId="9" fillId="2" borderId="5" xfId="2" applyNumberFormat="1" applyFont="1" applyFill="1" applyBorder="1"/>
    <xf numFmtId="170" fontId="9" fillId="2" borderId="7" xfId="2" applyNumberFormat="1" applyFont="1" applyFill="1" applyBorder="1"/>
    <xf numFmtId="170" fontId="9" fillId="2" borderId="13" xfId="2" applyNumberFormat="1" applyFont="1" applyFill="1" applyBorder="1"/>
    <xf numFmtId="170" fontId="9" fillId="2" borderId="14" xfId="2" applyNumberFormat="1" applyFont="1" applyFill="1" applyBorder="1"/>
    <xf numFmtId="170" fontId="16" fillId="2" borderId="7" xfId="2" applyNumberFormat="1" applyFont="1" applyFill="1" applyBorder="1"/>
    <xf numFmtId="170" fontId="16" fillId="2" borderId="13" xfId="2" applyNumberFormat="1" applyFont="1" applyFill="1" applyBorder="1"/>
    <xf numFmtId="170" fontId="16" fillId="2" borderId="14" xfId="2" applyNumberFormat="1" applyFont="1" applyFill="1" applyBorder="1"/>
    <xf numFmtId="170" fontId="16" fillId="2" borderId="9" xfId="2" applyNumberFormat="1" applyFont="1" applyFill="1" applyBorder="1"/>
    <xf numFmtId="170" fontId="16" fillId="2" borderId="17" xfId="2" applyNumberFormat="1" applyFont="1" applyFill="1" applyBorder="1"/>
    <xf numFmtId="170" fontId="16" fillId="2" borderId="18" xfId="2" applyNumberFormat="1" applyFont="1" applyFill="1" applyBorder="1"/>
    <xf numFmtId="0" fontId="23" fillId="2" borderId="45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 wrapText="1"/>
    </xf>
    <xf numFmtId="0" fontId="23" fillId="2" borderId="51" xfId="0" applyNumberFormat="1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67" xfId="0" applyFont="1" applyFill="1" applyBorder="1" applyAlignment="1">
      <alignment horizontal="left" vertical="center" wrapText="1"/>
    </xf>
    <xf numFmtId="0" fontId="23" fillId="2" borderId="49" xfId="0" applyNumberFormat="1" applyFont="1" applyFill="1" applyBorder="1" applyAlignment="1">
      <alignment horizontal="center" vertical="center" wrapText="1"/>
    </xf>
    <xf numFmtId="0" fontId="9" fillId="2" borderId="76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left" vertical="center" wrapText="1"/>
    </xf>
    <xf numFmtId="0" fontId="23" fillId="2" borderId="51" xfId="0" applyFont="1" applyFill="1" applyBorder="1" applyAlignment="1">
      <alignment horizontal="left" vertical="center" wrapText="1"/>
    </xf>
    <xf numFmtId="0" fontId="9" fillId="2" borderId="7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19" fillId="2" borderId="0" xfId="5" applyFont="1" applyFill="1" applyBorder="1" applyAlignment="1">
      <alignment horizontal="center"/>
    </xf>
    <xf numFmtId="0" fontId="0" fillId="2" borderId="3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13" fillId="2" borderId="61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8" fillId="2" borderId="31" xfId="4" applyFont="1" applyFill="1" applyBorder="1" applyAlignment="1">
      <alignment horizontal="center" vertical="center"/>
    </xf>
    <xf numFmtId="0" fontId="8" fillId="2" borderId="32" xfId="4" applyFont="1" applyFill="1" applyBorder="1" applyAlignment="1">
      <alignment horizontal="center" vertical="center"/>
    </xf>
    <xf numFmtId="0" fontId="8" fillId="2" borderId="58" xfId="4" applyFont="1" applyFill="1" applyBorder="1" applyAlignment="1">
      <alignment horizontal="center" vertical="center"/>
    </xf>
    <xf numFmtId="0" fontId="8" fillId="2" borderId="57" xfId="4" applyFont="1" applyFill="1" applyBorder="1" applyAlignment="1">
      <alignment horizontal="center" vertical="center"/>
    </xf>
    <xf numFmtId="0" fontId="8" fillId="2" borderId="19" xfId="4" applyFont="1" applyFill="1" applyBorder="1" applyAlignment="1">
      <alignment horizontal="center" vertical="center"/>
    </xf>
    <xf numFmtId="0" fontId="8" fillId="2" borderId="29" xfId="4" applyFont="1" applyFill="1" applyBorder="1" applyAlignment="1">
      <alignment horizontal="center" vertical="center"/>
    </xf>
    <xf numFmtId="0" fontId="8" fillId="2" borderId="20" xfId="4" applyFont="1" applyFill="1" applyBorder="1" applyAlignment="1">
      <alignment horizontal="center" vertical="center"/>
    </xf>
    <xf numFmtId="0" fontId="8" fillId="2" borderId="21" xfId="4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9">
    <cellStyle name="Euro" xfId="1" xr:uid="{00000000-0005-0000-0000-000000000000}"/>
    <cellStyle name="Lien hypertexte" xfId="8" builtinId="8"/>
    <cellStyle name="Milliers" xfId="2" builtinId="3"/>
    <cellStyle name="Milliers 2" xfId="7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Pourcentage" xfId="3" builtinId="5"/>
    <cellStyle name="Pourcentage 2" xfId="6" xr:uid="{00000000-0005-0000-0000-000008000000}"/>
  </cellStyles>
  <dxfs count="0"/>
  <tableStyles count="0" defaultTableStyle="TableStyleMedium2" defaultPivotStyle="PivotStyleLight16"/>
  <colors>
    <mruColors>
      <color rgb="FF0066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Graph!$C$18</c:f>
              <c:strCache>
                <c:ptCount val="1"/>
                <c:pt idx="0">
                  <c:v>1,3%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Graph!$B$19:$B$67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Graph!$C$19:$C$67</c:f>
              <c:numCache>
                <c:formatCode>0.0%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1-4890-92B3-BFE13C10C88E}"/>
            </c:ext>
          </c:extLst>
        </c:ser>
        <c:ser>
          <c:idx val="2"/>
          <c:order val="1"/>
          <c:tx>
            <c:strRef>
              <c:f>Graph!$D$18</c:f>
              <c:strCache>
                <c:ptCount val="1"/>
                <c:pt idx="0">
                  <c:v>1,0%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Graph!$B$19:$B$67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Graph!$D$19:$D$67</c:f>
              <c:numCache>
                <c:formatCode>0.0%</c:formatCode>
                <c:ptCount val="49"/>
                <c:pt idx="1">
                  <c:v>-7.9000000000000008E-3</c:v>
                </c:pt>
                <c:pt idx="2">
                  <c:v>7.8000000000000005E-3</c:v>
                </c:pt>
                <c:pt idx="3">
                  <c:v>4.1999999999999997E-3</c:v>
                </c:pt>
                <c:pt idx="4">
                  <c:v>4.8999999999999998E-3</c:v>
                </c:pt>
                <c:pt idx="5">
                  <c:v>5.3E-3</c:v>
                </c:pt>
                <c:pt idx="6">
                  <c:v>6.0000000000000001E-3</c:v>
                </c:pt>
                <c:pt idx="7">
                  <c:v>4.5999999999999999E-3</c:v>
                </c:pt>
                <c:pt idx="8">
                  <c:v>9.5999999999999992E-3</c:v>
                </c:pt>
                <c:pt idx="9">
                  <c:v>9.7999999999999997E-3</c:v>
                </c:pt>
                <c:pt idx="10">
                  <c:v>0.01</c:v>
                </c:pt>
                <c:pt idx="11">
                  <c:v>8.6999999999999994E-3</c:v>
                </c:pt>
                <c:pt idx="12">
                  <c:v>8.8999999999999999E-3</c:v>
                </c:pt>
                <c:pt idx="13">
                  <c:v>9.1000000000000004E-3</c:v>
                </c:pt>
                <c:pt idx="14">
                  <c:v>9.300000000000001E-3</c:v>
                </c:pt>
                <c:pt idx="15">
                  <c:v>9.4999999999999998E-3</c:v>
                </c:pt>
                <c:pt idx="16">
                  <c:v>9.5999999999999992E-3</c:v>
                </c:pt>
                <c:pt idx="17">
                  <c:v>9.7999999999999997E-3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E1-4890-92B3-BFE13C10C88E}"/>
            </c:ext>
          </c:extLst>
        </c:ser>
        <c:ser>
          <c:idx val="0"/>
          <c:order val="2"/>
          <c:tx>
            <c:strRef>
              <c:f>Graph!$E$18</c:f>
              <c:strCache>
                <c:ptCount val="1"/>
                <c:pt idx="0">
                  <c:v>0,7% - février 2025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Graph!$E$19:$E$67</c:f>
              <c:numCache>
                <c:formatCode>0.0%</c:formatCode>
                <c:ptCount val="49"/>
                <c:pt idx="1">
                  <c:v>-7.8000000000000005E-3</c:v>
                </c:pt>
                <c:pt idx="2">
                  <c:v>9.7999999999999997E-3</c:v>
                </c:pt>
                <c:pt idx="3">
                  <c:v>1.2E-2</c:v>
                </c:pt>
                <c:pt idx="4">
                  <c:v>7.9000000000000008E-3</c:v>
                </c:pt>
                <c:pt idx="5">
                  <c:v>9.8999999999999991E-3</c:v>
                </c:pt>
                <c:pt idx="6">
                  <c:v>1.03E-2</c:v>
                </c:pt>
                <c:pt idx="7">
                  <c:v>9.7000000000000003E-3</c:v>
                </c:pt>
                <c:pt idx="8">
                  <c:v>9.1000000000000004E-3</c:v>
                </c:pt>
                <c:pt idx="9">
                  <c:v>8.3999999999999995E-3</c:v>
                </c:pt>
                <c:pt idx="10">
                  <c:v>8.5000000000000006E-3</c:v>
                </c:pt>
                <c:pt idx="11">
                  <c:v>8.6999999999999994E-3</c:v>
                </c:pt>
                <c:pt idx="12">
                  <c:v>8.8999999999999999E-3</c:v>
                </c:pt>
                <c:pt idx="13">
                  <c:v>9.1000000000000004E-3</c:v>
                </c:pt>
                <c:pt idx="14">
                  <c:v>9.300000000000001E-3</c:v>
                </c:pt>
                <c:pt idx="15">
                  <c:v>9.4999999999999998E-3</c:v>
                </c:pt>
                <c:pt idx="16">
                  <c:v>9.5999999999999992E-3</c:v>
                </c:pt>
                <c:pt idx="17">
                  <c:v>9.7999999999999997E-3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F-49B8-9EC9-6443012D8BD0}"/>
            </c:ext>
          </c:extLst>
        </c:ser>
        <c:ser>
          <c:idx val="4"/>
          <c:order val="3"/>
          <c:tx>
            <c:strRef>
              <c:f>Graph!$F$18</c:f>
              <c:strCache>
                <c:ptCount val="1"/>
                <c:pt idx="0">
                  <c:v>0,7%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Graph!$B$19:$B$67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Graph!$F$19:$F$67</c:f>
              <c:numCache>
                <c:formatCode>0.0%</c:formatCode>
                <c:ptCount val="49"/>
                <c:pt idx="1">
                  <c:v>-7.9000000000000008E-3</c:v>
                </c:pt>
                <c:pt idx="2">
                  <c:v>7.8000000000000005E-3</c:v>
                </c:pt>
                <c:pt idx="3">
                  <c:v>4.1999999999999997E-3</c:v>
                </c:pt>
                <c:pt idx="4">
                  <c:v>4.8999999999999998E-3</c:v>
                </c:pt>
                <c:pt idx="5">
                  <c:v>5.3E-3</c:v>
                </c:pt>
                <c:pt idx="6">
                  <c:v>6.0000000000000001E-3</c:v>
                </c:pt>
                <c:pt idx="7">
                  <c:v>4.5999999999999999E-3</c:v>
                </c:pt>
                <c:pt idx="8">
                  <c:v>9.300000000000001E-3</c:v>
                </c:pt>
                <c:pt idx="9">
                  <c:v>9.1999999999999998E-3</c:v>
                </c:pt>
                <c:pt idx="10">
                  <c:v>9.1000000000000004E-3</c:v>
                </c:pt>
                <c:pt idx="11">
                  <c:v>7.6E-3</c:v>
                </c:pt>
                <c:pt idx="12">
                  <c:v>7.4999999999999997E-3</c:v>
                </c:pt>
                <c:pt idx="13">
                  <c:v>7.4999999999999997E-3</c:v>
                </c:pt>
                <c:pt idx="14">
                  <c:v>7.4000000000000003E-3</c:v>
                </c:pt>
                <c:pt idx="15">
                  <c:v>7.3000000000000001E-3</c:v>
                </c:pt>
                <c:pt idx="16">
                  <c:v>7.1999999999999998E-3</c:v>
                </c:pt>
                <c:pt idx="17">
                  <c:v>7.0999999999999995E-3</c:v>
                </c:pt>
                <c:pt idx="18">
                  <c:v>6.9999999999999993E-3</c:v>
                </c:pt>
                <c:pt idx="19">
                  <c:v>6.9999999999999993E-3</c:v>
                </c:pt>
                <c:pt idx="20">
                  <c:v>6.9999999999999993E-3</c:v>
                </c:pt>
                <c:pt idx="21">
                  <c:v>6.9999999999999993E-3</c:v>
                </c:pt>
                <c:pt idx="22">
                  <c:v>6.9999999999999993E-3</c:v>
                </c:pt>
                <c:pt idx="23">
                  <c:v>6.9999999999999993E-3</c:v>
                </c:pt>
                <c:pt idx="24">
                  <c:v>6.9999999999999993E-3</c:v>
                </c:pt>
                <c:pt idx="25">
                  <c:v>6.9999999999999993E-3</c:v>
                </c:pt>
                <c:pt idx="26">
                  <c:v>6.9999999999999993E-3</c:v>
                </c:pt>
                <c:pt idx="27">
                  <c:v>6.9999999999999993E-3</c:v>
                </c:pt>
                <c:pt idx="28">
                  <c:v>6.9999999999999993E-3</c:v>
                </c:pt>
                <c:pt idx="29">
                  <c:v>6.9999999999999993E-3</c:v>
                </c:pt>
                <c:pt idx="30">
                  <c:v>6.9999999999999993E-3</c:v>
                </c:pt>
                <c:pt idx="31">
                  <c:v>6.9999999999999993E-3</c:v>
                </c:pt>
                <c:pt idx="32">
                  <c:v>6.9999999999999993E-3</c:v>
                </c:pt>
                <c:pt idx="33">
                  <c:v>6.9999999999999993E-3</c:v>
                </c:pt>
                <c:pt idx="34">
                  <c:v>6.9999999999999993E-3</c:v>
                </c:pt>
                <c:pt idx="35">
                  <c:v>6.9999999999999993E-3</c:v>
                </c:pt>
                <c:pt idx="36">
                  <c:v>6.9999999999999993E-3</c:v>
                </c:pt>
                <c:pt idx="37">
                  <c:v>6.9999999999999993E-3</c:v>
                </c:pt>
                <c:pt idx="38">
                  <c:v>6.9999999999999993E-3</c:v>
                </c:pt>
                <c:pt idx="39">
                  <c:v>6.9999999999999993E-3</c:v>
                </c:pt>
                <c:pt idx="40">
                  <c:v>6.9999999999999993E-3</c:v>
                </c:pt>
                <c:pt idx="41">
                  <c:v>6.9999999999999993E-3</c:v>
                </c:pt>
                <c:pt idx="42">
                  <c:v>6.9999999999999993E-3</c:v>
                </c:pt>
                <c:pt idx="43">
                  <c:v>6.9999999999999993E-3</c:v>
                </c:pt>
                <c:pt idx="44">
                  <c:v>6.9999999999999993E-3</c:v>
                </c:pt>
                <c:pt idx="45">
                  <c:v>6.9999999999999993E-3</c:v>
                </c:pt>
                <c:pt idx="46">
                  <c:v>6.9999999999999993E-3</c:v>
                </c:pt>
                <c:pt idx="47">
                  <c:v>6.9999999999999993E-3</c:v>
                </c:pt>
                <c:pt idx="48">
                  <c:v>6.9999999999999993E-3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7-40A7-A2C8-A93F55075B8F}"/>
            </c:ext>
          </c:extLst>
        </c:ser>
        <c:ser>
          <c:idx val="3"/>
          <c:order val="4"/>
          <c:tx>
            <c:strRef>
              <c:f>Graph!$G$18</c:f>
              <c:strCache>
                <c:ptCount val="1"/>
                <c:pt idx="0">
                  <c:v>0,4%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Graph!$B$19:$B$67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Graph!$G$19:$G$67</c:f>
              <c:numCache>
                <c:formatCode>0.0%</c:formatCode>
                <c:ptCount val="49"/>
                <c:pt idx="1">
                  <c:v>-7.9000000000000008E-3</c:v>
                </c:pt>
                <c:pt idx="2">
                  <c:v>7.8000000000000005E-3</c:v>
                </c:pt>
                <c:pt idx="3">
                  <c:v>4.1999999999999997E-3</c:v>
                </c:pt>
                <c:pt idx="4">
                  <c:v>4.8999999999999998E-3</c:v>
                </c:pt>
                <c:pt idx="5">
                  <c:v>5.3E-3</c:v>
                </c:pt>
                <c:pt idx="6">
                  <c:v>6.0000000000000001E-3</c:v>
                </c:pt>
                <c:pt idx="7">
                  <c:v>4.5999999999999999E-3</c:v>
                </c:pt>
                <c:pt idx="8">
                  <c:v>9.1000000000000004E-3</c:v>
                </c:pt>
                <c:pt idx="9">
                  <c:v>8.6999999999999994E-3</c:v>
                </c:pt>
                <c:pt idx="10">
                  <c:v>8.3000000000000001E-3</c:v>
                </c:pt>
                <c:pt idx="11">
                  <c:v>6.5000000000000006E-3</c:v>
                </c:pt>
                <c:pt idx="12">
                  <c:v>6.1999999999999998E-3</c:v>
                </c:pt>
                <c:pt idx="13">
                  <c:v>5.7999999999999996E-3</c:v>
                </c:pt>
                <c:pt idx="14">
                  <c:v>5.5000000000000005E-3</c:v>
                </c:pt>
                <c:pt idx="15">
                  <c:v>5.1000000000000004E-3</c:v>
                </c:pt>
                <c:pt idx="16">
                  <c:v>4.6999999999999993E-3</c:v>
                </c:pt>
                <c:pt idx="17">
                  <c:v>4.4000000000000003E-3</c:v>
                </c:pt>
                <c:pt idx="18">
                  <c:v>4.0000000000000001E-3</c:v>
                </c:pt>
                <c:pt idx="19">
                  <c:v>4.0000000000000001E-3</c:v>
                </c:pt>
                <c:pt idx="20">
                  <c:v>4.0000000000000001E-3</c:v>
                </c:pt>
                <c:pt idx="21">
                  <c:v>4.0000000000000001E-3</c:v>
                </c:pt>
                <c:pt idx="22">
                  <c:v>4.0000000000000001E-3</c:v>
                </c:pt>
                <c:pt idx="23">
                  <c:v>4.0000000000000001E-3</c:v>
                </c:pt>
                <c:pt idx="24">
                  <c:v>4.0000000000000001E-3</c:v>
                </c:pt>
                <c:pt idx="25">
                  <c:v>4.0000000000000001E-3</c:v>
                </c:pt>
                <c:pt idx="26">
                  <c:v>4.0000000000000001E-3</c:v>
                </c:pt>
                <c:pt idx="27">
                  <c:v>4.0000000000000001E-3</c:v>
                </c:pt>
                <c:pt idx="28">
                  <c:v>4.0000000000000001E-3</c:v>
                </c:pt>
                <c:pt idx="29">
                  <c:v>4.0000000000000001E-3</c:v>
                </c:pt>
                <c:pt idx="30">
                  <c:v>4.0000000000000001E-3</c:v>
                </c:pt>
                <c:pt idx="31">
                  <c:v>4.0000000000000001E-3</c:v>
                </c:pt>
                <c:pt idx="32">
                  <c:v>4.0000000000000001E-3</c:v>
                </c:pt>
                <c:pt idx="33">
                  <c:v>4.0000000000000001E-3</c:v>
                </c:pt>
                <c:pt idx="34">
                  <c:v>4.0000000000000001E-3</c:v>
                </c:pt>
                <c:pt idx="35">
                  <c:v>4.0000000000000001E-3</c:v>
                </c:pt>
                <c:pt idx="36">
                  <c:v>4.0000000000000001E-3</c:v>
                </c:pt>
                <c:pt idx="37">
                  <c:v>4.0000000000000001E-3</c:v>
                </c:pt>
                <c:pt idx="38">
                  <c:v>4.0000000000000001E-3</c:v>
                </c:pt>
                <c:pt idx="39">
                  <c:v>4.0000000000000001E-3</c:v>
                </c:pt>
                <c:pt idx="40">
                  <c:v>4.0000000000000001E-3</c:v>
                </c:pt>
                <c:pt idx="41">
                  <c:v>4.0000000000000001E-3</c:v>
                </c:pt>
                <c:pt idx="42">
                  <c:v>4.0000000000000001E-3</c:v>
                </c:pt>
                <c:pt idx="43">
                  <c:v>4.0000000000000001E-3</c:v>
                </c:pt>
                <c:pt idx="44">
                  <c:v>4.0000000000000001E-3</c:v>
                </c:pt>
                <c:pt idx="45">
                  <c:v>4.0000000000000001E-3</c:v>
                </c:pt>
                <c:pt idx="46">
                  <c:v>4.0000000000000001E-3</c:v>
                </c:pt>
                <c:pt idx="47">
                  <c:v>4.0000000000000001E-3</c:v>
                </c:pt>
                <c:pt idx="48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E1-4890-92B3-BFE13C10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autoZero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Graph!$J$18</c:f>
              <c:strCache>
                <c:ptCount val="1"/>
                <c:pt idx="0">
                  <c:v>1,3%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Graph!$I$19:$I$67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Graph!$J$19:$J$67</c:f>
              <c:numCache>
                <c:formatCode>0.0%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7-4995-8BB7-5CBB660D0083}"/>
            </c:ext>
          </c:extLst>
        </c:ser>
        <c:ser>
          <c:idx val="2"/>
          <c:order val="1"/>
          <c:tx>
            <c:strRef>
              <c:f>Graph!$K$18</c:f>
              <c:strCache>
                <c:ptCount val="1"/>
                <c:pt idx="0">
                  <c:v>1,0%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Graph!$I$19:$I$67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Graph!$K$19:$K$67</c:f>
              <c:numCache>
                <c:formatCode>0.0%</c:formatCode>
                <c:ptCount val="49"/>
                <c:pt idx="1">
                  <c:v>-5.0634843148712472E-3</c:v>
                </c:pt>
                <c:pt idx="2">
                  <c:v>8.8184777165747352E-3</c:v>
                </c:pt>
                <c:pt idx="3">
                  <c:v>1.0590863283869378E-2</c:v>
                </c:pt>
                <c:pt idx="4">
                  <c:v>1.2206859077716459E-2</c:v>
                </c:pt>
                <c:pt idx="5">
                  <c:v>1.0712530712530643E-2</c:v>
                </c:pt>
                <c:pt idx="6">
                  <c:v>1.0599046211697827E-2</c:v>
                </c:pt>
                <c:pt idx="7">
                  <c:v>8.3538083538081676E-3</c:v>
                </c:pt>
                <c:pt idx="8">
                  <c:v>6.8369424847396498E-3</c:v>
                </c:pt>
                <c:pt idx="9">
                  <c:v>7.0694908914954446E-3</c:v>
                </c:pt>
                <c:pt idx="10">
                  <c:v>6.8361475127840521E-3</c:v>
                </c:pt>
                <c:pt idx="11">
                  <c:v>6.8361475127840521E-3</c:v>
                </c:pt>
                <c:pt idx="12">
                  <c:v>8.6081578579857432E-3</c:v>
                </c:pt>
                <c:pt idx="13">
                  <c:v>9.080776253189482E-3</c:v>
                </c:pt>
                <c:pt idx="14">
                  <c:v>9.2719346169884975E-3</c:v>
                </c:pt>
                <c:pt idx="15">
                  <c:v>9.4589441185852774E-3</c:v>
                </c:pt>
                <c:pt idx="16">
                  <c:v>9.5436339317771512E-3</c:v>
                </c:pt>
                <c:pt idx="17">
                  <c:v>9.7270497624033503E-3</c:v>
                </c:pt>
                <c:pt idx="18">
                  <c:v>9.9160050396116528E-3</c:v>
                </c:pt>
                <c:pt idx="19">
                  <c:v>9.908275103553299E-3</c:v>
                </c:pt>
                <c:pt idx="20">
                  <c:v>9.8977666549855403E-3</c:v>
                </c:pt>
                <c:pt idx="21">
                  <c:v>9.8876358320665325E-3</c:v>
                </c:pt>
                <c:pt idx="22">
                  <c:v>9.8804302177242231E-3</c:v>
                </c:pt>
                <c:pt idx="23">
                  <c:v>9.8717445590632558E-3</c:v>
                </c:pt>
                <c:pt idx="24">
                  <c:v>9.8717445590632558E-3</c:v>
                </c:pt>
                <c:pt idx="25">
                  <c:v>9.8717445590632558E-3</c:v>
                </c:pt>
                <c:pt idx="26">
                  <c:v>9.8717445590632558E-3</c:v>
                </c:pt>
                <c:pt idx="27">
                  <c:v>9.8717445590632558E-3</c:v>
                </c:pt>
                <c:pt idx="28">
                  <c:v>9.8717445590632558E-3</c:v>
                </c:pt>
                <c:pt idx="29">
                  <c:v>9.8717445590632558E-3</c:v>
                </c:pt>
                <c:pt idx="30">
                  <c:v>9.8717445590632558E-3</c:v>
                </c:pt>
                <c:pt idx="31">
                  <c:v>9.8717445590632558E-3</c:v>
                </c:pt>
                <c:pt idx="32">
                  <c:v>9.8717445590632558E-3</c:v>
                </c:pt>
                <c:pt idx="33">
                  <c:v>9.8717445590632558E-3</c:v>
                </c:pt>
                <c:pt idx="34">
                  <c:v>9.8717445590632558E-3</c:v>
                </c:pt>
                <c:pt idx="35">
                  <c:v>9.8717445590632558E-3</c:v>
                </c:pt>
                <c:pt idx="36">
                  <c:v>9.8717445590632558E-3</c:v>
                </c:pt>
                <c:pt idx="37">
                  <c:v>9.8717445590632558E-3</c:v>
                </c:pt>
                <c:pt idx="38">
                  <c:v>9.8717445590632558E-3</c:v>
                </c:pt>
                <c:pt idx="39">
                  <c:v>9.8717445590632558E-3</c:v>
                </c:pt>
                <c:pt idx="40">
                  <c:v>9.8717445590632558E-3</c:v>
                </c:pt>
                <c:pt idx="41">
                  <c:v>9.8717445590632558E-3</c:v>
                </c:pt>
                <c:pt idx="42">
                  <c:v>9.8717445590632558E-3</c:v>
                </c:pt>
                <c:pt idx="43">
                  <c:v>9.8717445590632558E-3</c:v>
                </c:pt>
                <c:pt idx="44">
                  <c:v>9.8717445590632558E-3</c:v>
                </c:pt>
                <c:pt idx="45">
                  <c:v>9.8717445590632558E-3</c:v>
                </c:pt>
                <c:pt idx="46">
                  <c:v>9.8717445590632558E-3</c:v>
                </c:pt>
                <c:pt idx="47">
                  <c:v>9.8717445590632558E-3</c:v>
                </c:pt>
                <c:pt idx="48">
                  <c:v>9.8717445590632558E-3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7-4995-8BB7-5CBB660D0083}"/>
            </c:ext>
          </c:extLst>
        </c:ser>
        <c:ser>
          <c:idx val="0"/>
          <c:order val="2"/>
          <c:tx>
            <c:strRef>
              <c:f>Graph!$L$18</c:f>
              <c:strCache>
                <c:ptCount val="1"/>
                <c:pt idx="0">
                  <c:v>0,7% - février 2025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Graph!$L$19:$L$67</c:f>
              <c:numCache>
                <c:formatCode>0.0%</c:formatCode>
                <c:ptCount val="49"/>
                <c:pt idx="1">
                  <c:v>-1.5802604195968017E-3</c:v>
                </c:pt>
                <c:pt idx="2">
                  <c:v>1.2740026706726582E-2</c:v>
                </c:pt>
                <c:pt idx="3">
                  <c:v>1.2421135646687675E-2</c:v>
                </c:pt>
                <c:pt idx="4">
                  <c:v>8.3538083538083896E-3</c:v>
                </c:pt>
                <c:pt idx="5">
                  <c:v>1.0319410319410194E-2</c:v>
                </c:pt>
                <c:pt idx="6">
                  <c:v>1.0319410319410194E-2</c:v>
                </c:pt>
                <c:pt idx="7">
                  <c:v>1.0847525438672179E-2</c:v>
                </c:pt>
                <c:pt idx="8">
                  <c:v>9.6461157782976592E-3</c:v>
                </c:pt>
                <c:pt idx="9">
                  <c:v>8.5298690014874445E-3</c:v>
                </c:pt>
                <c:pt idx="10">
                  <c:v>7.4902807182943842E-3</c:v>
                </c:pt>
                <c:pt idx="11">
                  <c:v>7.5998660720519862E-3</c:v>
                </c:pt>
                <c:pt idx="12">
                  <c:v>7.4973978799472984E-3</c:v>
                </c:pt>
                <c:pt idx="13">
                  <c:v>7.5001915983332612E-3</c:v>
                </c:pt>
                <c:pt idx="14">
                  <c:v>7.4127085640172119E-3</c:v>
                </c:pt>
                <c:pt idx="15">
                  <c:v>7.3173470980139044E-3</c:v>
                </c:pt>
                <c:pt idx="16">
                  <c:v>7.2136321833558004E-3</c:v>
                </c:pt>
                <c:pt idx="17">
                  <c:v>7.1086629644383503E-3</c:v>
                </c:pt>
                <c:pt idx="18">
                  <c:v>7.0143681388341594E-3</c:v>
                </c:pt>
                <c:pt idx="19">
                  <c:v>7.0174644792064811E-3</c:v>
                </c:pt>
                <c:pt idx="20">
                  <c:v>7.0195000876824842E-3</c:v>
                </c:pt>
                <c:pt idx="21">
                  <c:v>7.0209130929383967E-3</c:v>
                </c:pt>
                <c:pt idx="22">
                  <c:v>7.0200364636014978E-3</c:v>
                </c:pt>
                <c:pt idx="23">
                  <c:v>7.0219229255625848E-3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A-4D77-8313-EE8082A8C5C7}"/>
            </c:ext>
          </c:extLst>
        </c:ser>
        <c:ser>
          <c:idx val="4"/>
          <c:order val="3"/>
          <c:tx>
            <c:strRef>
              <c:f>Graph!$M$18</c:f>
              <c:strCache>
                <c:ptCount val="1"/>
                <c:pt idx="0">
                  <c:v>0,7%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Graph!$I$19:$I$67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Graph!$M$19:$M$67</c:f>
              <c:numCache>
                <c:formatCode>0.0%</c:formatCode>
                <c:ptCount val="49"/>
                <c:pt idx="1">
                  <c:v>-5.0634843148712472E-3</c:v>
                </c:pt>
                <c:pt idx="2">
                  <c:v>8.8184777165747352E-3</c:v>
                </c:pt>
                <c:pt idx="3">
                  <c:v>1.0590863283869378E-2</c:v>
                </c:pt>
                <c:pt idx="4">
                  <c:v>1.2206859077716459E-2</c:v>
                </c:pt>
                <c:pt idx="5">
                  <c:v>1.0712530712530643E-2</c:v>
                </c:pt>
                <c:pt idx="6">
                  <c:v>1.0599046211697827E-2</c:v>
                </c:pt>
                <c:pt idx="7">
                  <c:v>8.3538083538081676E-3</c:v>
                </c:pt>
                <c:pt idx="8">
                  <c:v>6.5175601719182907E-3</c:v>
                </c:pt>
                <c:pt idx="9">
                  <c:v>6.4310437631662776E-3</c:v>
                </c:pt>
                <c:pt idx="10">
                  <c:v>5.9392524743362429E-3</c:v>
                </c:pt>
                <c:pt idx="11">
                  <c:v>5.9392524743362429E-3</c:v>
                </c:pt>
                <c:pt idx="12">
                  <c:v>7.4807152579499103E-3</c:v>
                </c:pt>
                <c:pt idx="13">
                  <c:v>7.478604933067734E-3</c:v>
                </c:pt>
                <c:pt idx="14">
                  <c:v>7.3698271560296291E-3</c:v>
                </c:pt>
                <c:pt idx="15">
                  <c:v>7.2569247653753166E-3</c:v>
                </c:pt>
                <c:pt idx="16">
                  <c:v>7.1417783241176647E-3</c:v>
                </c:pt>
                <c:pt idx="17">
                  <c:v>7.0253596112659356E-3</c:v>
                </c:pt>
                <c:pt idx="18">
                  <c:v>6.9144194067407572E-3</c:v>
                </c:pt>
                <c:pt idx="19">
                  <c:v>6.90682382307517E-3</c:v>
                </c:pt>
                <c:pt idx="20">
                  <c:v>6.8964371012252279E-3</c:v>
                </c:pt>
                <c:pt idx="21">
                  <c:v>6.8864263706565065E-3</c:v>
                </c:pt>
                <c:pt idx="22">
                  <c:v>6.8793273597484994E-3</c:v>
                </c:pt>
                <c:pt idx="23">
                  <c:v>6.8707501578531005E-3</c:v>
                </c:pt>
                <c:pt idx="24">
                  <c:v>6.8707501578531005E-3</c:v>
                </c:pt>
                <c:pt idx="25">
                  <c:v>6.8707501578531005E-3</c:v>
                </c:pt>
                <c:pt idx="26">
                  <c:v>6.8707501578531005E-3</c:v>
                </c:pt>
                <c:pt idx="27">
                  <c:v>6.8707501578531005E-3</c:v>
                </c:pt>
                <c:pt idx="28">
                  <c:v>6.8707501578531005E-3</c:v>
                </c:pt>
                <c:pt idx="29">
                  <c:v>6.8707501578531005E-3</c:v>
                </c:pt>
                <c:pt idx="30">
                  <c:v>6.8707501578531005E-3</c:v>
                </c:pt>
                <c:pt idx="31">
                  <c:v>6.8707501578531005E-3</c:v>
                </c:pt>
                <c:pt idx="32">
                  <c:v>6.8707501578531005E-3</c:v>
                </c:pt>
                <c:pt idx="33">
                  <c:v>6.8707501578531005E-3</c:v>
                </c:pt>
                <c:pt idx="34">
                  <c:v>6.8707501578531005E-3</c:v>
                </c:pt>
                <c:pt idx="35">
                  <c:v>6.8707501578531005E-3</c:v>
                </c:pt>
                <c:pt idx="36">
                  <c:v>6.8707501578531005E-3</c:v>
                </c:pt>
                <c:pt idx="37">
                  <c:v>6.8707501578531005E-3</c:v>
                </c:pt>
                <c:pt idx="38">
                  <c:v>6.8707501578531005E-3</c:v>
                </c:pt>
                <c:pt idx="39">
                  <c:v>6.8707501578531005E-3</c:v>
                </c:pt>
                <c:pt idx="40">
                  <c:v>6.8707501578531005E-3</c:v>
                </c:pt>
                <c:pt idx="41">
                  <c:v>6.8707501578531005E-3</c:v>
                </c:pt>
                <c:pt idx="42">
                  <c:v>6.8707501578531005E-3</c:v>
                </c:pt>
                <c:pt idx="43">
                  <c:v>6.8707501578531005E-3</c:v>
                </c:pt>
                <c:pt idx="44">
                  <c:v>6.8707501578531005E-3</c:v>
                </c:pt>
                <c:pt idx="45">
                  <c:v>6.8707501578531005E-3</c:v>
                </c:pt>
                <c:pt idx="46">
                  <c:v>6.8707501578531005E-3</c:v>
                </c:pt>
                <c:pt idx="47">
                  <c:v>6.8707501578531005E-3</c:v>
                </c:pt>
                <c:pt idx="48">
                  <c:v>6.8707501578531005E-3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1-4031-83A7-9F4D63432738}"/>
            </c:ext>
          </c:extLst>
        </c:ser>
        <c:ser>
          <c:idx val="3"/>
          <c:order val="4"/>
          <c:tx>
            <c:strRef>
              <c:f>Graph!$N$18</c:f>
              <c:strCache>
                <c:ptCount val="1"/>
                <c:pt idx="0">
                  <c:v>0,4%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Graph!$I$19:$I$67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Graph!$N$19:$N$67</c:f>
              <c:numCache>
                <c:formatCode>0.0%</c:formatCode>
                <c:ptCount val="49"/>
                <c:pt idx="1">
                  <c:v>-5.0634843148712472E-3</c:v>
                </c:pt>
                <c:pt idx="2">
                  <c:v>8.8184777165747352E-3</c:v>
                </c:pt>
                <c:pt idx="3">
                  <c:v>1.0590863283869378E-2</c:v>
                </c:pt>
                <c:pt idx="4">
                  <c:v>1.2206859077716459E-2</c:v>
                </c:pt>
                <c:pt idx="5">
                  <c:v>1.0712530712530643E-2</c:v>
                </c:pt>
                <c:pt idx="6">
                  <c:v>1.0599046211697827E-2</c:v>
                </c:pt>
                <c:pt idx="7">
                  <c:v>8.3538083538081676E-3</c:v>
                </c:pt>
                <c:pt idx="8">
                  <c:v>6.3114397704724379E-3</c:v>
                </c:pt>
                <c:pt idx="9">
                  <c:v>5.9022950060312329E-3</c:v>
                </c:pt>
                <c:pt idx="10">
                  <c:v>5.1419326161428192E-3</c:v>
                </c:pt>
                <c:pt idx="11">
                  <c:v>5.1419326161428192E-3</c:v>
                </c:pt>
                <c:pt idx="12">
                  <c:v>6.1808400299934174E-3</c:v>
                </c:pt>
                <c:pt idx="13">
                  <c:v>5.7787473291388558E-3</c:v>
                </c:pt>
                <c:pt idx="14">
                  <c:v>5.4699487571288063E-3</c:v>
                </c:pt>
                <c:pt idx="15">
                  <c:v>5.0570498765676319E-3</c:v>
                </c:pt>
                <c:pt idx="16">
                  <c:v>4.6419632233454244E-3</c:v>
                </c:pt>
                <c:pt idx="17">
                  <c:v>4.3256017651838174E-3</c:v>
                </c:pt>
                <c:pt idx="18">
                  <c:v>3.9146863044108304E-3</c:v>
                </c:pt>
                <c:pt idx="19">
                  <c:v>3.9071220878448276E-3</c:v>
                </c:pt>
                <c:pt idx="20">
                  <c:v>3.8967634520192806E-3</c:v>
                </c:pt>
                <c:pt idx="21">
                  <c:v>3.8867804476798717E-3</c:v>
                </c:pt>
                <c:pt idx="22">
                  <c:v>3.8796985855289456E-3</c:v>
                </c:pt>
                <c:pt idx="23">
                  <c:v>3.8711423832409331E-3</c:v>
                </c:pt>
                <c:pt idx="24">
                  <c:v>3.8711423832409331E-3</c:v>
                </c:pt>
                <c:pt idx="25">
                  <c:v>3.8711423832409331E-3</c:v>
                </c:pt>
                <c:pt idx="26">
                  <c:v>3.8711423832409331E-3</c:v>
                </c:pt>
                <c:pt idx="27">
                  <c:v>3.8711423832409331E-3</c:v>
                </c:pt>
                <c:pt idx="28">
                  <c:v>3.8711423832409331E-3</c:v>
                </c:pt>
                <c:pt idx="29">
                  <c:v>3.8711423832409331E-3</c:v>
                </c:pt>
                <c:pt idx="30">
                  <c:v>3.8711423832409331E-3</c:v>
                </c:pt>
                <c:pt idx="31">
                  <c:v>3.8711423832409331E-3</c:v>
                </c:pt>
                <c:pt idx="32">
                  <c:v>3.8711423832409331E-3</c:v>
                </c:pt>
                <c:pt idx="33">
                  <c:v>3.8711423832409331E-3</c:v>
                </c:pt>
                <c:pt idx="34">
                  <c:v>3.8711423832409331E-3</c:v>
                </c:pt>
                <c:pt idx="35">
                  <c:v>3.8711423832409331E-3</c:v>
                </c:pt>
                <c:pt idx="36">
                  <c:v>3.8711423832409331E-3</c:v>
                </c:pt>
                <c:pt idx="37">
                  <c:v>3.8711423832409331E-3</c:v>
                </c:pt>
                <c:pt idx="38">
                  <c:v>3.8711423832409331E-3</c:v>
                </c:pt>
                <c:pt idx="39">
                  <c:v>3.8711423832409331E-3</c:v>
                </c:pt>
                <c:pt idx="40">
                  <c:v>3.8711423832409331E-3</c:v>
                </c:pt>
                <c:pt idx="41">
                  <c:v>3.8711423832409331E-3</c:v>
                </c:pt>
                <c:pt idx="42">
                  <c:v>3.8711423832409331E-3</c:v>
                </c:pt>
                <c:pt idx="43">
                  <c:v>3.8711423832409331E-3</c:v>
                </c:pt>
                <c:pt idx="44">
                  <c:v>3.8711423832409331E-3</c:v>
                </c:pt>
                <c:pt idx="45">
                  <c:v>3.8711423832409331E-3</c:v>
                </c:pt>
                <c:pt idx="46">
                  <c:v>3.8711423832409331E-3</c:v>
                </c:pt>
                <c:pt idx="47">
                  <c:v>3.8711423832409331E-3</c:v>
                </c:pt>
                <c:pt idx="48">
                  <c:v>3.8711423832409331E-3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7-4995-8BB7-5CBB660D0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max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Graph!$Q$18</c:f>
              <c:strCache>
                <c:ptCount val="1"/>
                <c:pt idx="0">
                  <c:v>1,3%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Graph!$Q$19:$Q$67</c:f>
              <c:numCache>
                <c:formatCode>0.0%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E-40AA-8452-012BDE0E6FAD}"/>
            </c:ext>
          </c:extLst>
        </c:ser>
        <c:ser>
          <c:idx val="2"/>
          <c:order val="1"/>
          <c:tx>
            <c:strRef>
              <c:f>Graph!$R$18</c:f>
              <c:strCache>
                <c:ptCount val="1"/>
                <c:pt idx="0">
                  <c:v>1,0%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Graph!$R$19:$R$67</c:f>
              <c:numCache>
                <c:formatCode>0.0%</c:formatCode>
                <c:ptCount val="49"/>
                <c:pt idx="1">
                  <c:v>-3.7608253659255686E-2</c:v>
                </c:pt>
                <c:pt idx="2">
                  <c:v>5.4652773819467981E-3</c:v>
                </c:pt>
                <c:pt idx="3">
                  <c:v>-1.2333497779970615E-2</c:v>
                </c:pt>
                <c:pt idx="4">
                  <c:v>-1.2917858199388732E-2</c:v>
                </c:pt>
                <c:pt idx="5">
                  <c:v>-1.6216216216216384E-2</c:v>
                </c:pt>
                <c:pt idx="6">
                  <c:v>-1.1452972972973097E-2</c:v>
                </c:pt>
                <c:pt idx="7">
                  <c:v>-6.6897297297298097E-3</c:v>
                </c:pt>
                <c:pt idx="8">
                  <c:v>-1.7064864864865248E-3</c:v>
                </c:pt>
                <c:pt idx="9">
                  <c:v>9.8280098280079109E-4</c:v>
                </c:pt>
                <c:pt idx="10">
                  <c:v>9.8280098280079109E-4</c:v>
                </c:pt>
                <c:pt idx="11">
                  <c:v>2.6862407862406901E-3</c:v>
                </c:pt>
                <c:pt idx="12">
                  <c:v>4.3896805896805891E-3</c:v>
                </c:pt>
                <c:pt idx="13">
                  <c:v>6.093120393120266E-3</c:v>
                </c:pt>
                <c:pt idx="14">
                  <c:v>7.796560196560165E-3</c:v>
                </c:pt>
                <c:pt idx="15">
                  <c:v>9.5000000000000639E-3</c:v>
                </c:pt>
                <c:pt idx="16">
                  <c:v>9.6000000000000529E-3</c:v>
                </c:pt>
                <c:pt idx="17">
                  <c:v>9.8000000000000309E-3</c:v>
                </c:pt>
                <c:pt idx="18">
                  <c:v>1.0000000000000009E-2</c:v>
                </c:pt>
                <c:pt idx="19">
                  <c:v>1.0000000000000009E-2</c:v>
                </c:pt>
                <c:pt idx="20">
                  <c:v>1.0000000000000009E-2</c:v>
                </c:pt>
                <c:pt idx="21">
                  <c:v>1.0000000000000009E-2</c:v>
                </c:pt>
                <c:pt idx="22">
                  <c:v>1.0000000000000009E-2</c:v>
                </c:pt>
                <c:pt idx="23">
                  <c:v>1.0000000000000009E-2</c:v>
                </c:pt>
                <c:pt idx="24">
                  <c:v>1.0000000000000009E-2</c:v>
                </c:pt>
                <c:pt idx="25">
                  <c:v>1.0000000000000009E-2</c:v>
                </c:pt>
                <c:pt idx="26">
                  <c:v>1.0000000000000009E-2</c:v>
                </c:pt>
                <c:pt idx="27">
                  <c:v>1.0000000000000009E-2</c:v>
                </c:pt>
                <c:pt idx="28">
                  <c:v>1.0000000000000009E-2</c:v>
                </c:pt>
                <c:pt idx="29">
                  <c:v>1.0000000000000009E-2</c:v>
                </c:pt>
                <c:pt idx="30">
                  <c:v>1.0000000000000009E-2</c:v>
                </c:pt>
                <c:pt idx="31">
                  <c:v>1.0000000000000009E-2</c:v>
                </c:pt>
                <c:pt idx="32">
                  <c:v>1.0000000000000009E-2</c:v>
                </c:pt>
                <c:pt idx="33">
                  <c:v>1.0000000000000009E-2</c:v>
                </c:pt>
                <c:pt idx="34">
                  <c:v>1.0000000000000009E-2</c:v>
                </c:pt>
                <c:pt idx="35">
                  <c:v>1.0000000000000009E-2</c:v>
                </c:pt>
                <c:pt idx="36">
                  <c:v>1.0000000000000009E-2</c:v>
                </c:pt>
                <c:pt idx="37">
                  <c:v>1.0000000000000009E-2</c:v>
                </c:pt>
                <c:pt idx="38">
                  <c:v>1.0000000000000009E-2</c:v>
                </c:pt>
                <c:pt idx="39">
                  <c:v>1.0000000000000009E-2</c:v>
                </c:pt>
                <c:pt idx="40">
                  <c:v>1.0000000000000009E-2</c:v>
                </c:pt>
                <c:pt idx="41">
                  <c:v>1.0000000000000009E-2</c:v>
                </c:pt>
                <c:pt idx="42">
                  <c:v>1.0000000000000009E-2</c:v>
                </c:pt>
                <c:pt idx="43">
                  <c:v>1.0000000000000009E-2</c:v>
                </c:pt>
                <c:pt idx="44">
                  <c:v>1.0000000000000009E-2</c:v>
                </c:pt>
                <c:pt idx="45">
                  <c:v>1.0000000000000009E-2</c:v>
                </c:pt>
                <c:pt idx="46">
                  <c:v>1.0000000000000009E-2</c:v>
                </c:pt>
                <c:pt idx="47">
                  <c:v>1.0000000000000009E-2</c:v>
                </c:pt>
                <c:pt idx="48">
                  <c:v>1.0000000000000009E-2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AE-40AA-8452-012BDE0E6FAD}"/>
            </c:ext>
          </c:extLst>
        </c:ser>
        <c:ser>
          <c:idx val="0"/>
          <c:order val="2"/>
          <c:tx>
            <c:strRef>
              <c:f>Graph!$S$18</c:f>
              <c:strCache>
                <c:ptCount val="1"/>
                <c:pt idx="0">
                  <c:v>0,7% - février 2025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Graph!$S$19:$S$67</c:f>
              <c:numCache>
                <c:formatCode>0.0%</c:formatCode>
                <c:ptCount val="49"/>
                <c:pt idx="1">
                  <c:v>-4.8738706226019723E-2</c:v>
                </c:pt>
                <c:pt idx="2">
                  <c:v>-3.3383241528961438E-3</c:v>
                </c:pt>
                <c:pt idx="3">
                  <c:v>-1.320977917981081E-2</c:v>
                </c:pt>
                <c:pt idx="4">
                  <c:v>-1.6216216216216384E-2</c:v>
                </c:pt>
                <c:pt idx="5">
                  <c:v>-1.6216216216216384E-2</c:v>
                </c:pt>
                <c:pt idx="6">
                  <c:v>-1.1432972972973077E-2</c:v>
                </c:pt>
                <c:pt idx="7">
                  <c:v>-6.6497297297298807E-3</c:v>
                </c:pt>
                <c:pt idx="8">
                  <c:v>-1.8664864864865738E-3</c:v>
                </c:pt>
                <c:pt idx="9">
                  <c:v>9.8280098280079109E-4</c:v>
                </c:pt>
                <c:pt idx="10">
                  <c:v>9.8280098280079109E-4</c:v>
                </c:pt>
                <c:pt idx="11">
                  <c:v>2.2462407862409162E-3</c:v>
                </c:pt>
                <c:pt idx="12">
                  <c:v>3.5096805896805972E-3</c:v>
                </c:pt>
                <c:pt idx="13">
                  <c:v>4.7731203931205002E-3</c:v>
                </c:pt>
                <c:pt idx="14">
                  <c:v>6.0365601965604032E-3</c:v>
                </c:pt>
                <c:pt idx="15">
                  <c:v>7.3000000000000842E-3</c:v>
                </c:pt>
                <c:pt idx="16">
                  <c:v>7.2000000000000952E-3</c:v>
                </c:pt>
                <c:pt idx="17">
                  <c:v>7.1000000000001062E-3</c:v>
                </c:pt>
                <c:pt idx="18">
                  <c:v>6.9999999999998952E-3</c:v>
                </c:pt>
                <c:pt idx="19">
                  <c:v>6.9999999999998952E-3</c:v>
                </c:pt>
                <c:pt idx="20">
                  <c:v>6.9999999999998952E-3</c:v>
                </c:pt>
                <c:pt idx="21">
                  <c:v>6.9999999999998952E-3</c:v>
                </c:pt>
                <c:pt idx="22">
                  <c:v>6.9999999999998952E-3</c:v>
                </c:pt>
                <c:pt idx="23">
                  <c:v>6.9999999999998952E-3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0-4F07-8444-C01C8E8BE876}"/>
            </c:ext>
          </c:extLst>
        </c:ser>
        <c:ser>
          <c:idx val="4"/>
          <c:order val="3"/>
          <c:tx>
            <c:strRef>
              <c:f>Graph!$T$18</c:f>
              <c:strCache>
                <c:ptCount val="1"/>
                <c:pt idx="0">
                  <c:v>0,7%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Graph!$T$19:$T$67</c:f>
              <c:numCache>
                <c:formatCode>0.0%</c:formatCode>
                <c:ptCount val="49"/>
                <c:pt idx="1">
                  <c:v>-3.7608253659255686E-2</c:v>
                </c:pt>
                <c:pt idx="2">
                  <c:v>5.4652773819467981E-3</c:v>
                </c:pt>
                <c:pt idx="3">
                  <c:v>-1.2333497779970615E-2</c:v>
                </c:pt>
                <c:pt idx="4">
                  <c:v>-1.2917858199388732E-2</c:v>
                </c:pt>
                <c:pt idx="5">
                  <c:v>-1.6216216216216384E-2</c:v>
                </c:pt>
                <c:pt idx="6">
                  <c:v>-1.1452972972973097E-2</c:v>
                </c:pt>
                <c:pt idx="7">
                  <c:v>-6.6897297297298097E-3</c:v>
                </c:pt>
                <c:pt idx="8">
                  <c:v>-1.9264864864865228E-3</c:v>
                </c:pt>
                <c:pt idx="9">
                  <c:v>9.8280098280079109E-4</c:v>
                </c:pt>
                <c:pt idx="10">
                  <c:v>9.8280098280079109E-4</c:v>
                </c:pt>
                <c:pt idx="11">
                  <c:v>2.2462407862409162E-3</c:v>
                </c:pt>
                <c:pt idx="12">
                  <c:v>3.5096805896805972E-3</c:v>
                </c:pt>
                <c:pt idx="13">
                  <c:v>4.7731203931205002E-3</c:v>
                </c:pt>
                <c:pt idx="14">
                  <c:v>6.0365601965604032E-3</c:v>
                </c:pt>
                <c:pt idx="15">
                  <c:v>7.3000000000000842E-3</c:v>
                </c:pt>
                <c:pt idx="16">
                  <c:v>7.2000000000000952E-3</c:v>
                </c:pt>
                <c:pt idx="17">
                  <c:v>7.1000000000001062E-3</c:v>
                </c:pt>
                <c:pt idx="18">
                  <c:v>6.9999999999998952E-3</c:v>
                </c:pt>
                <c:pt idx="19">
                  <c:v>6.9999999999998952E-3</c:v>
                </c:pt>
                <c:pt idx="20">
                  <c:v>6.9999999999998952E-3</c:v>
                </c:pt>
                <c:pt idx="21">
                  <c:v>6.9999999999998952E-3</c:v>
                </c:pt>
                <c:pt idx="22">
                  <c:v>6.9999999999998952E-3</c:v>
                </c:pt>
                <c:pt idx="23">
                  <c:v>6.9999999999998952E-3</c:v>
                </c:pt>
                <c:pt idx="24">
                  <c:v>6.9999999999998952E-3</c:v>
                </c:pt>
                <c:pt idx="25">
                  <c:v>6.9999999999998952E-3</c:v>
                </c:pt>
                <c:pt idx="26">
                  <c:v>6.9999999999998952E-3</c:v>
                </c:pt>
                <c:pt idx="27">
                  <c:v>6.9999999999998952E-3</c:v>
                </c:pt>
                <c:pt idx="28">
                  <c:v>6.9999999999998952E-3</c:v>
                </c:pt>
                <c:pt idx="29">
                  <c:v>6.9999999999998952E-3</c:v>
                </c:pt>
                <c:pt idx="30">
                  <c:v>6.9999999999998952E-3</c:v>
                </c:pt>
                <c:pt idx="31">
                  <c:v>6.9999999999998952E-3</c:v>
                </c:pt>
                <c:pt idx="32">
                  <c:v>6.9999999999998952E-3</c:v>
                </c:pt>
                <c:pt idx="33">
                  <c:v>6.9999999999998952E-3</c:v>
                </c:pt>
                <c:pt idx="34">
                  <c:v>6.9999999999998952E-3</c:v>
                </c:pt>
                <c:pt idx="35">
                  <c:v>6.9999999999998952E-3</c:v>
                </c:pt>
                <c:pt idx="36">
                  <c:v>6.9999999999998952E-3</c:v>
                </c:pt>
                <c:pt idx="37">
                  <c:v>6.9999999999998952E-3</c:v>
                </c:pt>
                <c:pt idx="38">
                  <c:v>6.9999999999998952E-3</c:v>
                </c:pt>
                <c:pt idx="39">
                  <c:v>6.9999999999998952E-3</c:v>
                </c:pt>
                <c:pt idx="40">
                  <c:v>6.9999999999998952E-3</c:v>
                </c:pt>
                <c:pt idx="41">
                  <c:v>6.9999999999998952E-3</c:v>
                </c:pt>
                <c:pt idx="42">
                  <c:v>6.9999999999998952E-3</c:v>
                </c:pt>
                <c:pt idx="43">
                  <c:v>6.9999999999998952E-3</c:v>
                </c:pt>
                <c:pt idx="44">
                  <c:v>6.9999999999998952E-3</c:v>
                </c:pt>
                <c:pt idx="45">
                  <c:v>6.9999999999998952E-3</c:v>
                </c:pt>
                <c:pt idx="46">
                  <c:v>6.9999999999998952E-3</c:v>
                </c:pt>
                <c:pt idx="47">
                  <c:v>6.9999999999998952E-3</c:v>
                </c:pt>
                <c:pt idx="48">
                  <c:v>6.9999999999998952E-3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1-4BBC-A4F5-6BF8630FF312}"/>
            </c:ext>
          </c:extLst>
        </c:ser>
        <c:ser>
          <c:idx val="3"/>
          <c:order val="4"/>
          <c:tx>
            <c:strRef>
              <c:f>Graph!$U$18</c:f>
              <c:strCache>
                <c:ptCount val="1"/>
                <c:pt idx="0">
                  <c:v>0,4%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Graph!$U$19:$U$67</c:f>
              <c:numCache>
                <c:formatCode>0.0%</c:formatCode>
                <c:ptCount val="49"/>
                <c:pt idx="1">
                  <c:v>-3.7608253659255686E-2</c:v>
                </c:pt>
                <c:pt idx="2">
                  <c:v>5.4652773819467981E-3</c:v>
                </c:pt>
                <c:pt idx="3">
                  <c:v>-1.2333497779970615E-2</c:v>
                </c:pt>
                <c:pt idx="4">
                  <c:v>-1.2917858199388732E-2</c:v>
                </c:pt>
                <c:pt idx="5">
                  <c:v>-1.6216216216216384E-2</c:v>
                </c:pt>
                <c:pt idx="6">
                  <c:v>-1.1452972972973097E-2</c:v>
                </c:pt>
                <c:pt idx="7">
                  <c:v>-6.6897297297298097E-3</c:v>
                </c:pt>
                <c:pt idx="8">
                  <c:v>-2.1464864864866318E-3</c:v>
                </c:pt>
                <c:pt idx="9">
                  <c:v>9.8280098280079109E-4</c:v>
                </c:pt>
                <c:pt idx="10">
                  <c:v>9.8280098280079109E-4</c:v>
                </c:pt>
                <c:pt idx="11">
                  <c:v>1.8062407862409202E-3</c:v>
                </c:pt>
                <c:pt idx="12">
                  <c:v>2.6296805896806053E-3</c:v>
                </c:pt>
                <c:pt idx="13">
                  <c:v>3.4531203931205123E-3</c:v>
                </c:pt>
                <c:pt idx="14">
                  <c:v>4.2765601965601974E-3</c:v>
                </c:pt>
                <c:pt idx="15">
                  <c:v>5.1000000000001044E-3</c:v>
                </c:pt>
                <c:pt idx="16">
                  <c:v>4.6999999999999265E-3</c:v>
                </c:pt>
                <c:pt idx="17">
                  <c:v>4.3999999999999595E-3</c:v>
                </c:pt>
                <c:pt idx="18">
                  <c:v>4.0000000000000036E-3</c:v>
                </c:pt>
                <c:pt idx="19">
                  <c:v>4.0000000000000036E-3</c:v>
                </c:pt>
                <c:pt idx="20">
                  <c:v>4.0000000000000036E-3</c:v>
                </c:pt>
                <c:pt idx="21">
                  <c:v>4.0000000000000036E-3</c:v>
                </c:pt>
                <c:pt idx="22">
                  <c:v>4.0000000000000036E-3</c:v>
                </c:pt>
                <c:pt idx="23">
                  <c:v>4.0000000000000036E-3</c:v>
                </c:pt>
                <c:pt idx="24">
                  <c:v>4.0000000000000036E-3</c:v>
                </c:pt>
                <c:pt idx="25">
                  <c:v>4.0000000000000036E-3</c:v>
                </c:pt>
                <c:pt idx="26">
                  <c:v>4.0000000000000036E-3</c:v>
                </c:pt>
                <c:pt idx="27">
                  <c:v>4.0000000000000036E-3</c:v>
                </c:pt>
                <c:pt idx="28">
                  <c:v>4.0000000000000036E-3</c:v>
                </c:pt>
                <c:pt idx="29">
                  <c:v>4.0000000000000036E-3</c:v>
                </c:pt>
                <c:pt idx="30">
                  <c:v>4.0000000000000036E-3</c:v>
                </c:pt>
                <c:pt idx="31">
                  <c:v>4.0000000000000036E-3</c:v>
                </c:pt>
                <c:pt idx="32">
                  <c:v>4.0000000000000036E-3</c:v>
                </c:pt>
                <c:pt idx="33">
                  <c:v>4.0000000000000036E-3</c:v>
                </c:pt>
                <c:pt idx="34">
                  <c:v>4.0000000000000036E-3</c:v>
                </c:pt>
                <c:pt idx="35">
                  <c:v>4.0000000000000036E-3</c:v>
                </c:pt>
                <c:pt idx="36">
                  <c:v>4.0000000000000036E-3</c:v>
                </c:pt>
                <c:pt idx="37">
                  <c:v>4.0000000000000036E-3</c:v>
                </c:pt>
                <c:pt idx="38">
                  <c:v>4.0000000000000036E-3</c:v>
                </c:pt>
                <c:pt idx="39">
                  <c:v>4.0000000000000036E-3</c:v>
                </c:pt>
                <c:pt idx="40">
                  <c:v>4.0000000000000036E-3</c:v>
                </c:pt>
                <c:pt idx="41">
                  <c:v>4.0000000000000036E-3</c:v>
                </c:pt>
                <c:pt idx="42">
                  <c:v>4.0000000000000036E-3</c:v>
                </c:pt>
                <c:pt idx="43">
                  <c:v>4.0000000000000036E-3</c:v>
                </c:pt>
                <c:pt idx="44">
                  <c:v>4.0000000000000036E-3</c:v>
                </c:pt>
                <c:pt idx="45">
                  <c:v>4.0000000000000036E-3</c:v>
                </c:pt>
                <c:pt idx="46">
                  <c:v>4.0000000000000036E-3</c:v>
                </c:pt>
                <c:pt idx="47">
                  <c:v>4.0000000000000036E-3</c:v>
                </c:pt>
                <c:pt idx="48">
                  <c:v>4.0000000000000036E-3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AE-40AA-8452-012BDE0E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max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Graph!$X$18</c:f>
              <c:strCache>
                <c:ptCount val="1"/>
                <c:pt idx="0">
                  <c:v>1,3%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Graph!$W$19:$W$67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Graph!$X$19:$X$67</c:f>
              <c:numCache>
                <c:formatCode>0.0%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0-4357-A205-480A72BB39F5}"/>
            </c:ext>
          </c:extLst>
        </c:ser>
        <c:ser>
          <c:idx val="2"/>
          <c:order val="1"/>
          <c:tx>
            <c:strRef>
              <c:f>Graph!$Y$18</c:f>
              <c:strCache>
                <c:ptCount val="1"/>
                <c:pt idx="0">
                  <c:v>1,0%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Graph!$W$19:$W$67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Graph!$Y$19:$Y$67</c:f>
              <c:numCache>
                <c:formatCode>0.0%</c:formatCode>
                <c:ptCount val="49"/>
                <c:pt idx="1">
                  <c:v>6.7922371477058263E-3</c:v>
                </c:pt>
                <c:pt idx="2">
                  <c:v>7.1767379309237711E-3</c:v>
                </c:pt>
                <c:pt idx="3">
                  <c:v>-1.221210333113365E-2</c:v>
                </c:pt>
                <c:pt idx="4">
                  <c:v>-1.2917858199388732E-2</c:v>
                </c:pt>
                <c:pt idx="5">
                  <c:v>-1.6216216216216384E-2</c:v>
                </c:pt>
                <c:pt idx="6">
                  <c:v>-1.1452972972973097E-2</c:v>
                </c:pt>
                <c:pt idx="7">
                  <c:v>-6.6897297297298097E-3</c:v>
                </c:pt>
                <c:pt idx="8">
                  <c:v>-1.7064864864865248E-3</c:v>
                </c:pt>
                <c:pt idx="9">
                  <c:v>9.8280098280079109E-4</c:v>
                </c:pt>
                <c:pt idx="10">
                  <c:v>9.8280098280079109E-4</c:v>
                </c:pt>
                <c:pt idx="11">
                  <c:v>2.6862407862406901E-3</c:v>
                </c:pt>
                <c:pt idx="12">
                  <c:v>4.3896805896805891E-3</c:v>
                </c:pt>
                <c:pt idx="13">
                  <c:v>6.093120393120266E-3</c:v>
                </c:pt>
                <c:pt idx="14">
                  <c:v>7.796560196560165E-3</c:v>
                </c:pt>
                <c:pt idx="15">
                  <c:v>9.5000000000000639E-3</c:v>
                </c:pt>
                <c:pt idx="16">
                  <c:v>9.6000000000000529E-3</c:v>
                </c:pt>
                <c:pt idx="17">
                  <c:v>9.8000000000000309E-3</c:v>
                </c:pt>
                <c:pt idx="18">
                  <c:v>1.0000000000000009E-2</c:v>
                </c:pt>
                <c:pt idx="19">
                  <c:v>1.0000000000000009E-2</c:v>
                </c:pt>
                <c:pt idx="20">
                  <c:v>1.0000000000000009E-2</c:v>
                </c:pt>
                <c:pt idx="21">
                  <c:v>1.0000000000000009E-2</c:v>
                </c:pt>
                <c:pt idx="22">
                  <c:v>1.0000000000000009E-2</c:v>
                </c:pt>
                <c:pt idx="23">
                  <c:v>1.0000000000000009E-2</c:v>
                </c:pt>
                <c:pt idx="24">
                  <c:v>1.0000000000000009E-2</c:v>
                </c:pt>
                <c:pt idx="25">
                  <c:v>1.0000000000000009E-2</c:v>
                </c:pt>
                <c:pt idx="26">
                  <c:v>1.0000000000000009E-2</c:v>
                </c:pt>
                <c:pt idx="27">
                  <c:v>1.0000000000000009E-2</c:v>
                </c:pt>
                <c:pt idx="28">
                  <c:v>1.0000000000000009E-2</c:v>
                </c:pt>
                <c:pt idx="29">
                  <c:v>1.0000000000000009E-2</c:v>
                </c:pt>
                <c:pt idx="30">
                  <c:v>1.0000000000000009E-2</c:v>
                </c:pt>
                <c:pt idx="31">
                  <c:v>1.0000000000000009E-2</c:v>
                </c:pt>
                <c:pt idx="32">
                  <c:v>1.0000000000000009E-2</c:v>
                </c:pt>
                <c:pt idx="33">
                  <c:v>1.0000000000000009E-2</c:v>
                </c:pt>
                <c:pt idx="34">
                  <c:v>1.0000000000000009E-2</c:v>
                </c:pt>
                <c:pt idx="35">
                  <c:v>1.0000000000000009E-2</c:v>
                </c:pt>
                <c:pt idx="36">
                  <c:v>1.0000000000000009E-2</c:v>
                </c:pt>
                <c:pt idx="37">
                  <c:v>1.0000000000000009E-2</c:v>
                </c:pt>
                <c:pt idx="38">
                  <c:v>1.0000000000000009E-2</c:v>
                </c:pt>
                <c:pt idx="39">
                  <c:v>1.0000000000000009E-2</c:v>
                </c:pt>
                <c:pt idx="40">
                  <c:v>1.0000000000000009E-2</c:v>
                </c:pt>
                <c:pt idx="41">
                  <c:v>1.0000000000000009E-2</c:v>
                </c:pt>
                <c:pt idx="42">
                  <c:v>1.0000000000000009E-2</c:v>
                </c:pt>
                <c:pt idx="43">
                  <c:v>1.0000000000000009E-2</c:v>
                </c:pt>
                <c:pt idx="44">
                  <c:v>1.0000000000000009E-2</c:v>
                </c:pt>
                <c:pt idx="45">
                  <c:v>1.0000000000000009E-2</c:v>
                </c:pt>
                <c:pt idx="46">
                  <c:v>1.0000000000000009E-2</c:v>
                </c:pt>
                <c:pt idx="47">
                  <c:v>1.0000000000000009E-2</c:v>
                </c:pt>
                <c:pt idx="48">
                  <c:v>1.0000000000000009E-2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C0-4357-A205-480A72BB39F5}"/>
            </c:ext>
          </c:extLst>
        </c:ser>
        <c:ser>
          <c:idx val="0"/>
          <c:order val="2"/>
          <c:tx>
            <c:strRef>
              <c:f>Graph!$Z$18</c:f>
              <c:strCache>
                <c:ptCount val="1"/>
                <c:pt idx="0">
                  <c:v>0,7% - février 2025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Graph!$Z$19:$Z$67</c:f>
              <c:numCache>
                <c:formatCode>0.0%</c:formatCode>
                <c:ptCount val="49"/>
                <c:pt idx="1">
                  <c:v>-1.2911410076343555E-2</c:v>
                </c:pt>
                <c:pt idx="2">
                  <c:v>1.4379347235082829E-3</c:v>
                </c:pt>
                <c:pt idx="3">
                  <c:v>-1.320977917981081E-2</c:v>
                </c:pt>
                <c:pt idx="4">
                  <c:v>-1.6216216216216384E-2</c:v>
                </c:pt>
                <c:pt idx="5">
                  <c:v>-1.6216216216216384E-2</c:v>
                </c:pt>
                <c:pt idx="6">
                  <c:v>-1.1432972972973077E-2</c:v>
                </c:pt>
                <c:pt idx="7">
                  <c:v>-6.6497297297298807E-3</c:v>
                </c:pt>
                <c:pt idx="8">
                  <c:v>-1.8664864864865738E-3</c:v>
                </c:pt>
                <c:pt idx="9">
                  <c:v>9.8280098280079109E-4</c:v>
                </c:pt>
                <c:pt idx="10">
                  <c:v>9.8280098280079109E-4</c:v>
                </c:pt>
                <c:pt idx="11">
                  <c:v>2.2462407862409162E-3</c:v>
                </c:pt>
                <c:pt idx="12">
                  <c:v>3.5096805896805972E-3</c:v>
                </c:pt>
                <c:pt idx="13">
                  <c:v>4.7731203931205002E-3</c:v>
                </c:pt>
                <c:pt idx="14">
                  <c:v>6.0365601965604032E-3</c:v>
                </c:pt>
                <c:pt idx="15">
                  <c:v>7.3000000000000842E-3</c:v>
                </c:pt>
                <c:pt idx="16">
                  <c:v>7.2000000000000952E-3</c:v>
                </c:pt>
                <c:pt idx="17">
                  <c:v>7.1000000000001062E-3</c:v>
                </c:pt>
                <c:pt idx="18">
                  <c:v>6.9999999999998952E-3</c:v>
                </c:pt>
                <c:pt idx="19">
                  <c:v>6.9999999999998952E-3</c:v>
                </c:pt>
                <c:pt idx="20">
                  <c:v>6.9999999999998952E-3</c:v>
                </c:pt>
                <c:pt idx="21">
                  <c:v>6.9999999999998952E-3</c:v>
                </c:pt>
                <c:pt idx="22">
                  <c:v>6.9999999999998952E-3</c:v>
                </c:pt>
                <c:pt idx="23">
                  <c:v>6.9999999999998952E-3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E-4D85-A948-29F8D16B704B}"/>
            </c:ext>
          </c:extLst>
        </c:ser>
        <c:ser>
          <c:idx val="4"/>
          <c:order val="3"/>
          <c:tx>
            <c:strRef>
              <c:f>Graph!$AA$18</c:f>
              <c:strCache>
                <c:ptCount val="1"/>
                <c:pt idx="0">
                  <c:v>0,7%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Graph!$W$19:$W$67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Graph!$AA$19:$AA$67</c:f>
              <c:numCache>
                <c:formatCode>0.0%</c:formatCode>
                <c:ptCount val="49"/>
                <c:pt idx="1">
                  <c:v>6.7922371477058263E-3</c:v>
                </c:pt>
                <c:pt idx="2">
                  <c:v>7.1767379309237711E-3</c:v>
                </c:pt>
                <c:pt idx="3">
                  <c:v>-1.221210333113365E-2</c:v>
                </c:pt>
                <c:pt idx="4">
                  <c:v>-1.2917858199388732E-2</c:v>
                </c:pt>
                <c:pt idx="5">
                  <c:v>-1.6216216216216384E-2</c:v>
                </c:pt>
                <c:pt idx="6">
                  <c:v>-1.1452972972973097E-2</c:v>
                </c:pt>
                <c:pt idx="7">
                  <c:v>-6.6897297297298097E-3</c:v>
                </c:pt>
                <c:pt idx="8">
                  <c:v>-1.9264864864865228E-3</c:v>
                </c:pt>
                <c:pt idx="9">
                  <c:v>9.8280098280079109E-4</c:v>
                </c:pt>
                <c:pt idx="10">
                  <c:v>9.8280098280079109E-4</c:v>
                </c:pt>
                <c:pt idx="11">
                  <c:v>2.2462407862409162E-3</c:v>
                </c:pt>
                <c:pt idx="12">
                  <c:v>3.5096805896805972E-3</c:v>
                </c:pt>
                <c:pt idx="13">
                  <c:v>4.7731203931205002E-3</c:v>
                </c:pt>
                <c:pt idx="14">
                  <c:v>6.0365601965604032E-3</c:v>
                </c:pt>
                <c:pt idx="15">
                  <c:v>7.3000000000000842E-3</c:v>
                </c:pt>
                <c:pt idx="16">
                  <c:v>7.2000000000000952E-3</c:v>
                </c:pt>
                <c:pt idx="17">
                  <c:v>7.1000000000001062E-3</c:v>
                </c:pt>
                <c:pt idx="18">
                  <c:v>6.9999999999998952E-3</c:v>
                </c:pt>
                <c:pt idx="19">
                  <c:v>6.9999999999998952E-3</c:v>
                </c:pt>
                <c:pt idx="20">
                  <c:v>6.9999999999998952E-3</c:v>
                </c:pt>
                <c:pt idx="21">
                  <c:v>6.9999999999998952E-3</c:v>
                </c:pt>
                <c:pt idx="22">
                  <c:v>6.9999999999998952E-3</c:v>
                </c:pt>
                <c:pt idx="23">
                  <c:v>6.9999999999998952E-3</c:v>
                </c:pt>
                <c:pt idx="24">
                  <c:v>6.9999999999998952E-3</c:v>
                </c:pt>
                <c:pt idx="25">
                  <c:v>6.9999999999998952E-3</c:v>
                </c:pt>
                <c:pt idx="26">
                  <c:v>6.9999999999998952E-3</c:v>
                </c:pt>
                <c:pt idx="27">
                  <c:v>6.9999999999998952E-3</c:v>
                </c:pt>
                <c:pt idx="28">
                  <c:v>6.9999999999998952E-3</c:v>
                </c:pt>
                <c:pt idx="29">
                  <c:v>6.9999999999998952E-3</c:v>
                </c:pt>
                <c:pt idx="30">
                  <c:v>6.9999999999998952E-3</c:v>
                </c:pt>
                <c:pt idx="31">
                  <c:v>6.9999999999998952E-3</c:v>
                </c:pt>
                <c:pt idx="32">
                  <c:v>6.9999999999998952E-3</c:v>
                </c:pt>
                <c:pt idx="33">
                  <c:v>6.9999999999998952E-3</c:v>
                </c:pt>
                <c:pt idx="34">
                  <c:v>6.9999999999998952E-3</c:v>
                </c:pt>
                <c:pt idx="35">
                  <c:v>6.9999999999998952E-3</c:v>
                </c:pt>
                <c:pt idx="36">
                  <c:v>6.9999999999998952E-3</c:v>
                </c:pt>
                <c:pt idx="37">
                  <c:v>6.9999999999998952E-3</c:v>
                </c:pt>
                <c:pt idx="38">
                  <c:v>6.9999999999998952E-3</c:v>
                </c:pt>
                <c:pt idx="39">
                  <c:v>6.9999999999998952E-3</c:v>
                </c:pt>
                <c:pt idx="40">
                  <c:v>6.9999999999998952E-3</c:v>
                </c:pt>
                <c:pt idx="41">
                  <c:v>6.9999999999998952E-3</c:v>
                </c:pt>
                <c:pt idx="42">
                  <c:v>6.9999999999998952E-3</c:v>
                </c:pt>
                <c:pt idx="43">
                  <c:v>6.9999999999998952E-3</c:v>
                </c:pt>
                <c:pt idx="44">
                  <c:v>6.9999999999998952E-3</c:v>
                </c:pt>
                <c:pt idx="45">
                  <c:v>6.9999999999998952E-3</c:v>
                </c:pt>
                <c:pt idx="46">
                  <c:v>6.9999999999998952E-3</c:v>
                </c:pt>
                <c:pt idx="47">
                  <c:v>6.9999999999998952E-3</c:v>
                </c:pt>
                <c:pt idx="48">
                  <c:v>6.9999999999998952E-3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4-4BE8-911A-9975FE0E4D12}"/>
            </c:ext>
          </c:extLst>
        </c:ser>
        <c:ser>
          <c:idx val="3"/>
          <c:order val="4"/>
          <c:tx>
            <c:strRef>
              <c:f>Graph!$AB$18</c:f>
              <c:strCache>
                <c:ptCount val="1"/>
                <c:pt idx="0">
                  <c:v>0,4%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Graph!$W$19:$W$67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Graph!$AB$19:$AB$67</c:f>
              <c:numCache>
                <c:formatCode>0.0%</c:formatCode>
                <c:ptCount val="49"/>
                <c:pt idx="1">
                  <c:v>6.7922371477058263E-3</c:v>
                </c:pt>
                <c:pt idx="2">
                  <c:v>7.1767379309237711E-3</c:v>
                </c:pt>
                <c:pt idx="3">
                  <c:v>-1.221210333113365E-2</c:v>
                </c:pt>
                <c:pt idx="4">
                  <c:v>-1.2917858199388732E-2</c:v>
                </c:pt>
                <c:pt idx="5">
                  <c:v>-1.6216216216216384E-2</c:v>
                </c:pt>
                <c:pt idx="6">
                  <c:v>-1.1452972972973097E-2</c:v>
                </c:pt>
                <c:pt idx="7">
                  <c:v>-6.6897297297298097E-3</c:v>
                </c:pt>
                <c:pt idx="8">
                  <c:v>-2.1464864864866318E-3</c:v>
                </c:pt>
                <c:pt idx="9">
                  <c:v>9.8280098280079109E-4</c:v>
                </c:pt>
                <c:pt idx="10">
                  <c:v>9.8280098280079109E-4</c:v>
                </c:pt>
                <c:pt idx="11">
                  <c:v>1.8062407862409202E-3</c:v>
                </c:pt>
                <c:pt idx="12">
                  <c:v>2.6296805896806053E-3</c:v>
                </c:pt>
                <c:pt idx="13">
                  <c:v>3.4531203931205123E-3</c:v>
                </c:pt>
                <c:pt idx="14">
                  <c:v>4.2765601965601974E-3</c:v>
                </c:pt>
                <c:pt idx="15">
                  <c:v>5.1000000000001044E-3</c:v>
                </c:pt>
                <c:pt idx="16">
                  <c:v>4.6999999999999265E-3</c:v>
                </c:pt>
                <c:pt idx="17">
                  <c:v>4.3999999999999595E-3</c:v>
                </c:pt>
                <c:pt idx="18">
                  <c:v>4.0000000000000036E-3</c:v>
                </c:pt>
                <c:pt idx="19">
                  <c:v>4.0000000000000036E-3</c:v>
                </c:pt>
                <c:pt idx="20">
                  <c:v>4.0000000000000036E-3</c:v>
                </c:pt>
                <c:pt idx="21">
                  <c:v>4.0000000000000036E-3</c:v>
                </c:pt>
                <c:pt idx="22">
                  <c:v>4.0000000000000036E-3</c:v>
                </c:pt>
                <c:pt idx="23">
                  <c:v>4.0000000000000036E-3</c:v>
                </c:pt>
                <c:pt idx="24">
                  <c:v>4.0000000000000036E-3</c:v>
                </c:pt>
                <c:pt idx="25">
                  <c:v>4.0000000000000036E-3</c:v>
                </c:pt>
                <c:pt idx="26">
                  <c:v>4.0000000000000036E-3</c:v>
                </c:pt>
                <c:pt idx="27">
                  <c:v>4.0000000000000036E-3</c:v>
                </c:pt>
                <c:pt idx="28">
                  <c:v>4.0000000000000036E-3</c:v>
                </c:pt>
                <c:pt idx="29">
                  <c:v>4.0000000000000036E-3</c:v>
                </c:pt>
                <c:pt idx="30">
                  <c:v>4.0000000000000036E-3</c:v>
                </c:pt>
                <c:pt idx="31">
                  <c:v>4.0000000000000036E-3</c:v>
                </c:pt>
                <c:pt idx="32">
                  <c:v>4.0000000000000036E-3</c:v>
                </c:pt>
                <c:pt idx="33">
                  <c:v>4.0000000000000036E-3</c:v>
                </c:pt>
                <c:pt idx="34">
                  <c:v>4.0000000000000036E-3</c:v>
                </c:pt>
                <c:pt idx="35">
                  <c:v>4.0000000000000036E-3</c:v>
                </c:pt>
                <c:pt idx="36">
                  <c:v>4.0000000000000036E-3</c:v>
                </c:pt>
                <c:pt idx="37">
                  <c:v>4.0000000000000036E-3</c:v>
                </c:pt>
                <c:pt idx="38">
                  <c:v>4.0000000000000036E-3</c:v>
                </c:pt>
                <c:pt idx="39">
                  <c:v>4.0000000000000036E-3</c:v>
                </c:pt>
                <c:pt idx="40">
                  <c:v>4.0000000000000036E-3</c:v>
                </c:pt>
                <c:pt idx="41">
                  <c:v>4.0000000000000036E-3</c:v>
                </c:pt>
                <c:pt idx="42">
                  <c:v>4.0000000000000036E-3</c:v>
                </c:pt>
                <c:pt idx="43">
                  <c:v>4.0000000000000036E-3</c:v>
                </c:pt>
                <c:pt idx="44">
                  <c:v>4.0000000000000036E-3</c:v>
                </c:pt>
                <c:pt idx="45">
                  <c:v>4.0000000000000036E-3</c:v>
                </c:pt>
                <c:pt idx="46">
                  <c:v>4.0000000000000036E-3</c:v>
                </c:pt>
                <c:pt idx="47">
                  <c:v>4.0000000000000036E-3</c:v>
                </c:pt>
                <c:pt idx="48">
                  <c:v>4.0000000000000036E-3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C0-4357-A205-480A72BB3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max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Graph!$AE$18</c:f>
              <c:strCache>
                <c:ptCount val="1"/>
                <c:pt idx="0">
                  <c:v>1,3%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Graph!$AE$19:$AE$67</c:f>
              <c:numCache>
                <c:formatCode>0.0%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87-41F8-98EA-3DEC9CF58076}"/>
            </c:ext>
          </c:extLst>
        </c:ser>
        <c:ser>
          <c:idx val="2"/>
          <c:order val="1"/>
          <c:tx>
            <c:strRef>
              <c:f>Graph!$AF$18</c:f>
              <c:strCache>
                <c:ptCount val="1"/>
                <c:pt idx="0">
                  <c:v>1,0%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Graph!$AF$19:$AF$67</c:f>
              <c:numCache>
                <c:formatCode>0.0%</c:formatCode>
                <c:ptCount val="49"/>
                <c:pt idx="1">
                  <c:v>-7.8485834272581378E-3</c:v>
                </c:pt>
                <c:pt idx="2">
                  <c:v>5.4652773819467981E-3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1.8199999999999328E-3</c:v>
                </c:pt>
                <c:pt idx="7">
                  <c:v>3.6399999999998656E-3</c:v>
                </c:pt>
                <c:pt idx="8">
                  <c:v>5.6400000000000894E-3</c:v>
                </c:pt>
                <c:pt idx="9">
                  <c:v>7.6400000000000912E-3</c:v>
                </c:pt>
                <c:pt idx="10">
                  <c:v>1.0000000000000009E-2</c:v>
                </c:pt>
                <c:pt idx="11">
                  <c:v>8.69999999999993E-3</c:v>
                </c:pt>
                <c:pt idx="12">
                  <c:v>8.899999999999908E-3</c:v>
                </c:pt>
                <c:pt idx="13">
                  <c:v>9.100000000000108E-3</c:v>
                </c:pt>
                <c:pt idx="14">
                  <c:v>9.300000000000086E-3</c:v>
                </c:pt>
                <c:pt idx="15">
                  <c:v>9.5000000000000639E-3</c:v>
                </c:pt>
                <c:pt idx="16">
                  <c:v>9.6000000000000529E-3</c:v>
                </c:pt>
                <c:pt idx="17">
                  <c:v>9.8000000000000309E-3</c:v>
                </c:pt>
                <c:pt idx="18">
                  <c:v>1.0000000000000009E-2</c:v>
                </c:pt>
                <c:pt idx="19">
                  <c:v>1.0000000000000009E-2</c:v>
                </c:pt>
                <c:pt idx="20">
                  <c:v>1.0000000000000009E-2</c:v>
                </c:pt>
                <c:pt idx="21">
                  <c:v>1.0000000000000009E-2</c:v>
                </c:pt>
                <c:pt idx="22">
                  <c:v>1.0000000000000009E-2</c:v>
                </c:pt>
                <c:pt idx="23">
                  <c:v>1.0000000000000009E-2</c:v>
                </c:pt>
                <c:pt idx="24">
                  <c:v>1.0000000000000009E-2</c:v>
                </c:pt>
                <c:pt idx="25">
                  <c:v>1.0000000000000009E-2</c:v>
                </c:pt>
                <c:pt idx="26">
                  <c:v>1.0000000000000009E-2</c:v>
                </c:pt>
                <c:pt idx="27">
                  <c:v>1.0000000000000009E-2</c:v>
                </c:pt>
                <c:pt idx="28">
                  <c:v>1.0000000000000009E-2</c:v>
                </c:pt>
                <c:pt idx="29">
                  <c:v>1.0000000000000009E-2</c:v>
                </c:pt>
                <c:pt idx="30">
                  <c:v>1.0000000000000009E-2</c:v>
                </c:pt>
                <c:pt idx="31">
                  <c:v>1.0000000000000009E-2</c:v>
                </c:pt>
                <c:pt idx="32">
                  <c:v>1.0000000000000009E-2</c:v>
                </c:pt>
                <c:pt idx="33">
                  <c:v>1.0000000000000009E-2</c:v>
                </c:pt>
                <c:pt idx="34">
                  <c:v>1.0000000000000009E-2</c:v>
                </c:pt>
                <c:pt idx="35">
                  <c:v>1.0000000000000009E-2</c:v>
                </c:pt>
                <c:pt idx="36">
                  <c:v>1.0000000000000009E-2</c:v>
                </c:pt>
                <c:pt idx="37">
                  <c:v>1.0000000000000009E-2</c:v>
                </c:pt>
                <c:pt idx="38">
                  <c:v>1.0000000000000009E-2</c:v>
                </c:pt>
                <c:pt idx="39">
                  <c:v>1.0000000000000009E-2</c:v>
                </c:pt>
                <c:pt idx="40">
                  <c:v>1.0000000000000009E-2</c:v>
                </c:pt>
                <c:pt idx="41">
                  <c:v>1.0000000000000009E-2</c:v>
                </c:pt>
                <c:pt idx="42">
                  <c:v>1.0000000000000009E-2</c:v>
                </c:pt>
                <c:pt idx="43">
                  <c:v>1.0000000000000009E-2</c:v>
                </c:pt>
                <c:pt idx="44">
                  <c:v>1.0000000000000009E-2</c:v>
                </c:pt>
                <c:pt idx="45">
                  <c:v>1.0000000000000009E-2</c:v>
                </c:pt>
                <c:pt idx="46">
                  <c:v>1.0000000000000009E-2</c:v>
                </c:pt>
                <c:pt idx="47">
                  <c:v>1.0000000000000009E-2</c:v>
                </c:pt>
                <c:pt idx="48">
                  <c:v>1.0000000000000009E-2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7-41F8-98EA-3DEC9CF58076}"/>
            </c:ext>
          </c:extLst>
        </c:ser>
        <c:ser>
          <c:idx val="0"/>
          <c:order val="2"/>
          <c:tx>
            <c:strRef>
              <c:f>Graph!$AG$18</c:f>
              <c:strCache>
                <c:ptCount val="1"/>
                <c:pt idx="0">
                  <c:v>0,7% - février 2025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Graph!$AG$19:$AG$67</c:f>
              <c:numCache>
                <c:formatCode>0.0%</c:formatCode>
                <c:ptCount val="49"/>
                <c:pt idx="1">
                  <c:v>-7.7485782446582441E-3</c:v>
                </c:pt>
                <c:pt idx="2">
                  <c:v>2.89108662994364E-4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1.5399999999998748E-3</c:v>
                </c:pt>
                <c:pt idx="7">
                  <c:v>3.0799999999999716E-3</c:v>
                </c:pt>
                <c:pt idx="8">
                  <c:v>4.6199999999998465E-3</c:v>
                </c:pt>
                <c:pt idx="9">
                  <c:v>6.1599999999999433E-3</c:v>
                </c:pt>
                <c:pt idx="10">
                  <c:v>7.7000000000000401E-3</c:v>
                </c:pt>
                <c:pt idx="11">
                  <c:v>7.6000000000000512E-3</c:v>
                </c:pt>
                <c:pt idx="12">
                  <c:v>7.5000000000000622E-3</c:v>
                </c:pt>
                <c:pt idx="13">
                  <c:v>7.5000000000000622E-3</c:v>
                </c:pt>
                <c:pt idx="14">
                  <c:v>7.4000000000000732E-3</c:v>
                </c:pt>
                <c:pt idx="15">
                  <c:v>7.3000000000000842E-3</c:v>
                </c:pt>
                <c:pt idx="16">
                  <c:v>7.2000000000000952E-3</c:v>
                </c:pt>
                <c:pt idx="17">
                  <c:v>7.1000000000001062E-3</c:v>
                </c:pt>
                <c:pt idx="18">
                  <c:v>6.9999999999998952E-3</c:v>
                </c:pt>
                <c:pt idx="19">
                  <c:v>6.9999999999998952E-3</c:v>
                </c:pt>
                <c:pt idx="20">
                  <c:v>6.9999999999998952E-3</c:v>
                </c:pt>
                <c:pt idx="21">
                  <c:v>6.9999999999998952E-3</c:v>
                </c:pt>
                <c:pt idx="22">
                  <c:v>6.9999999999998952E-3</c:v>
                </c:pt>
                <c:pt idx="23">
                  <c:v>6.9999999999998952E-3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9-4397-992B-0599E1C98037}"/>
            </c:ext>
          </c:extLst>
        </c:ser>
        <c:ser>
          <c:idx val="4"/>
          <c:order val="3"/>
          <c:tx>
            <c:strRef>
              <c:f>Graph!$AH$18</c:f>
              <c:strCache>
                <c:ptCount val="1"/>
                <c:pt idx="0">
                  <c:v>0,7%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Graph!$AH$19:$AH$67</c:f>
              <c:numCache>
                <c:formatCode>0.0%</c:formatCode>
                <c:ptCount val="49"/>
                <c:pt idx="1">
                  <c:v>-7.8485834272581378E-3</c:v>
                </c:pt>
                <c:pt idx="2">
                  <c:v>5.4652773819467981E-3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1.8199999999999328E-3</c:v>
                </c:pt>
                <c:pt idx="7">
                  <c:v>3.6399999999998656E-3</c:v>
                </c:pt>
                <c:pt idx="8">
                  <c:v>5.4600000000000204E-3</c:v>
                </c:pt>
                <c:pt idx="9">
                  <c:v>7.2800000000001752E-3</c:v>
                </c:pt>
                <c:pt idx="10">
                  <c:v>9.100000000000108E-3</c:v>
                </c:pt>
                <c:pt idx="11">
                  <c:v>7.6000000000000512E-3</c:v>
                </c:pt>
                <c:pt idx="12">
                  <c:v>7.5000000000000622E-3</c:v>
                </c:pt>
                <c:pt idx="13">
                  <c:v>7.5000000000000622E-3</c:v>
                </c:pt>
                <c:pt idx="14">
                  <c:v>7.4000000000000732E-3</c:v>
                </c:pt>
                <c:pt idx="15">
                  <c:v>7.3000000000000842E-3</c:v>
                </c:pt>
                <c:pt idx="16">
                  <c:v>7.2000000000000952E-3</c:v>
                </c:pt>
                <c:pt idx="17">
                  <c:v>7.1000000000001062E-3</c:v>
                </c:pt>
                <c:pt idx="18">
                  <c:v>6.9999999999998952E-3</c:v>
                </c:pt>
                <c:pt idx="19">
                  <c:v>6.9999999999998952E-3</c:v>
                </c:pt>
                <c:pt idx="20">
                  <c:v>6.9999999999998952E-3</c:v>
                </c:pt>
                <c:pt idx="21">
                  <c:v>6.9999999999998952E-3</c:v>
                </c:pt>
                <c:pt idx="22">
                  <c:v>6.9999999999998952E-3</c:v>
                </c:pt>
                <c:pt idx="23">
                  <c:v>6.9999999999998952E-3</c:v>
                </c:pt>
                <c:pt idx="24">
                  <c:v>6.9999999999998952E-3</c:v>
                </c:pt>
                <c:pt idx="25">
                  <c:v>6.9999999999998952E-3</c:v>
                </c:pt>
                <c:pt idx="26">
                  <c:v>6.9999999999998952E-3</c:v>
                </c:pt>
                <c:pt idx="27">
                  <c:v>6.9999999999998952E-3</c:v>
                </c:pt>
                <c:pt idx="28">
                  <c:v>6.9999999999998952E-3</c:v>
                </c:pt>
                <c:pt idx="29">
                  <c:v>6.9999999999998952E-3</c:v>
                </c:pt>
                <c:pt idx="30">
                  <c:v>6.9999999999998952E-3</c:v>
                </c:pt>
                <c:pt idx="31">
                  <c:v>6.9999999999998952E-3</c:v>
                </c:pt>
                <c:pt idx="32">
                  <c:v>6.9999999999998952E-3</c:v>
                </c:pt>
                <c:pt idx="33">
                  <c:v>6.9999999999998952E-3</c:v>
                </c:pt>
                <c:pt idx="34">
                  <c:v>6.9999999999998952E-3</c:v>
                </c:pt>
                <c:pt idx="35">
                  <c:v>6.9999999999998952E-3</c:v>
                </c:pt>
                <c:pt idx="36">
                  <c:v>6.9999999999998952E-3</c:v>
                </c:pt>
                <c:pt idx="37">
                  <c:v>6.9999999999998952E-3</c:v>
                </c:pt>
                <c:pt idx="38">
                  <c:v>6.9999999999998952E-3</c:v>
                </c:pt>
                <c:pt idx="39">
                  <c:v>6.9999999999998952E-3</c:v>
                </c:pt>
                <c:pt idx="40">
                  <c:v>6.9999999999998952E-3</c:v>
                </c:pt>
                <c:pt idx="41">
                  <c:v>6.9999999999998952E-3</c:v>
                </c:pt>
                <c:pt idx="42">
                  <c:v>6.9999999999998952E-3</c:v>
                </c:pt>
                <c:pt idx="43">
                  <c:v>6.9999999999998952E-3</c:v>
                </c:pt>
                <c:pt idx="44">
                  <c:v>6.9999999999998952E-3</c:v>
                </c:pt>
                <c:pt idx="45">
                  <c:v>6.9999999999998952E-3</c:v>
                </c:pt>
                <c:pt idx="46">
                  <c:v>6.9999999999998952E-3</c:v>
                </c:pt>
                <c:pt idx="47">
                  <c:v>6.9999999999998952E-3</c:v>
                </c:pt>
                <c:pt idx="48">
                  <c:v>6.9999999999998952E-3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87-41F8-98EA-3DEC9CF58076}"/>
            </c:ext>
          </c:extLst>
        </c:ser>
        <c:ser>
          <c:idx val="3"/>
          <c:order val="4"/>
          <c:tx>
            <c:strRef>
              <c:f>Graph!$AI$18</c:f>
              <c:strCache>
                <c:ptCount val="1"/>
                <c:pt idx="0">
                  <c:v>0,4%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Graph!$AI$19:$AI$67</c:f>
              <c:numCache>
                <c:formatCode>0.0%</c:formatCode>
                <c:ptCount val="49"/>
                <c:pt idx="1">
                  <c:v>-7.8485834272581378E-3</c:v>
                </c:pt>
                <c:pt idx="2">
                  <c:v>5.4652773819467981E-3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1.8199999999999328E-3</c:v>
                </c:pt>
                <c:pt idx="7">
                  <c:v>3.6399999999998656E-3</c:v>
                </c:pt>
                <c:pt idx="8">
                  <c:v>5.2999999999998604E-3</c:v>
                </c:pt>
                <c:pt idx="9">
                  <c:v>6.9600000000000772E-3</c:v>
                </c:pt>
                <c:pt idx="10">
                  <c:v>8.2999999999999741E-3</c:v>
                </c:pt>
                <c:pt idx="11">
                  <c:v>6.4999999999999503E-3</c:v>
                </c:pt>
                <c:pt idx="12">
                  <c:v>6.1999999999999833E-3</c:v>
                </c:pt>
                <c:pt idx="13">
                  <c:v>5.8000000000000274E-3</c:v>
                </c:pt>
                <c:pt idx="14">
                  <c:v>5.5000000000000604E-3</c:v>
                </c:pt>
                <c:pt idx="15">
                  <c:v>5.1000000000001044E-3</c:v>
                </c:pt>
                <c:pt idx="16">
                  <c:v>4.6999999999999265E-3</c:v>
                </c:pt>
                <c:pt idx="17">
                  <c:v>4.3999999999999595E-3</c:v>
                </c:pt>
                <c:pt idx="18">
                  <c:v>4.0000000000000036E-3</c:v>
                </c:pt>
                <c:pt idx="19">
                  <c:v>4.0000000000000036E-3</c:v>
                </c:pt>
                <c:pt idx="20">
                  <c:v>4.0000000000000036E-3</c:v>
                </c:pt>
                <c:pt idx="21">
                  <c:v>4.0000000000000036E-3</c:v>
                </c:pt>
                <c:pt idx="22">
                  <c:v>4.0000000000000036E-3</c:v>
                </c:pt>
                <c:pt idx="23">
                  <c:v>4.0000000000000036E-3</c:v>
                </c:pt>
                <c:pt idx="24">
                  <c:v>4.0000000000000036E-3</c:v>
                </c:pt>
                <c:pt idx="25">
                  <c:v>4.0000000000000036E-3</c:v>
                </c:pt>
                <c:pt idx="26">
                  <c:v>4.0000000000000036E-3</c:v>
                </c:pt>
                <c:pt idx="27">
                  <c:v>4.0000000000000036E-3</c:v>
                </c:pt>
                <c:pt idx="28">
                  <c:v>4.0000000000000036E-3</c:v>
                </c:pt>
                <c:pt idx="29">
                  <c:v>4.0000000000000036E-3</c:v>
                </c:pt>
                <c:pt idx="30">
                  <c:v>4.0000000000000036E-3</c:v>
                </c:pt>
                <c:pt idx="31">
                  <c:v>4.0000000000000036E-3</c:v>
                </c:pt>
                <c:pt idx="32">
                  <c:v>4.0000000000000036E-3</c:v>
                </c:pt>
                <c:pt idx="33">
                  <c:v>4.0000000000000036E-3</c:v>
                </c:pt>
                <c:pt idx="34">
                  <c:v>4.0000000000000036E-3</c:v>
                </c:pt>
                <c:pt idx="35">
                  <c:v>4.0000000000000036E-3</c:v>
                </c:pt>
                <c:pt idx="36">
                  <c:v>4.0000000000000036E-3</c:v>
                </c:pt>
                <c:pt idx="37">
                  <c:v>4.0000000000000036E-3</c:v>
                </c:pt>
                <c:pt idx="38">
                  <c:v>4.0000000000000036E-3</c:v>
                </c:pt>
                <c:pt idx="39">
                  <c:v>4.0000000000000036E-3</c:v>
                </c:pt>
                <c:pt idx="40">
                  <c:v>4.0000000000000036E-3</c:v>
                </c:pt>
                <c:pt idx="41">
                  <c:v>4.0000000000000036E-3</c:v>
                </c:pt>
                <c:pt idx="42">
                  <c:v>4.0000000000000036E-3</c:v>
                </c:pt>
                <c:pt idx="43">
                  <c:v>4.0000000000000036E-3</c:v>
                </c:pt>
                <c:pt idx="44">
                  <c:v>4.0000000000000036E-3</c:v>
                </c:pt>
                <c:pt idx="45">
                  <c:v>4.0000000000000036E-3</c:v>
                </c:pt>
                <c:pt idx="46">
                  <c:v>4.0000000000000036E-3</c:v>
                </c:pt>
                <c:pt idx="47">
                  <c:v>4.0000000000000036E-3</c:v>
                </c:pt>
                <c:pt idx="48">
                  <c:v>4.0000000000000036E-3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87-41F8-98EA-3DEC9CF58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max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Graph!$AL$18</c:f>
              <c:strCache>
                <c:ptCount val="1"/>
                <c:pt idx="0">
                  <c:v>1,3%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Graph!$AL$19:$AL$67</c:f>
              <c:numCache>
                <c:formatCode>0.0%</c:formatCode>
                <c:ptCount val="4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9B-439A-BCBA-4D5DB418A4F5}"/>
            </c:ext>
          </c:extLst>
        </c:ser>
        <c:ser>
          <c:idx val="2"/>
          <c:order val="1"/>
          <c:tx>
            <c:strRef>
              <c:f>Graph!$AM$18</c:f>
              <c:strCache>
                <c:ptCount val="1"/>
                <c:pt idx="0">
                  <c:v>1,0%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Graph!$AM$19:$AM$67</c:f>
              <c:numCache>
                <c:formatCode>0.0%</c:formatCode>
                <c:ptCount val="49"/>
                <c:pt idx="1">
                  <c:v>6.7922371477058263E-3</c:v>
                </c:pt>
                <c:pt idx="2">
                  <c:v>7.1767379309237711E-3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1.8199999999999328E-3</c:v>
                </c:pt>
                <c:pt idx="7">
                  <c:v>3.6399999999998656E-3</c:v>
                </c:pt>
                <c:pt idx="8">
                  <c:v>5.6400000000000894E-3</c:v>
                </c:pt>
                <c:pt idx="9">
                  <c:v>7.6400000000000912E-3</c:v>
                </c:pt>
                <c:pt idx="10">
                  <c:v>1.0000000000000009E-2</c:v>
                </c:pt>
                <c:pt idx="11">
                  <c:v>8.69999999999993E-3</c:v>
                </c:pt>
                <c:pt idx="12">
                  <c:v>8.899999999999908E-3</c:v>
                </c:pt>
                <c:pt idx="13">
                  <c:v>9.100000000000108E-3</c:v>
                </c:pt>
                <c:pt idx="14">
                  <c:v>9.300000000000086E-3</c:v>
                </c:pt>
                <c:pt idx="15">
                  <c:v>9.5000000000000639E-3</c:v>
                </c:pt>
                <c:pt idx="16">
                  <c:v>9.6000000000000529E-3</c:v>
                </c:pt>
                <c:pt idx="17">
                  <c:v>9.8000000000000309E-3</c:v>
                </c:pt>
                <c:pt idx="18">
                  <c:v>1.0000000000000009E-2</c:v>
                </c:pt>
                <c:pt idx="19">
                  <c:v>1.0000000000000009E-2</c:v>
                </c:pt>
                <c:pt idx="20">
                  <c:v>1.0000000000000009E-2</c:v>
                </c:pt>
                <c:pt idx="21">
                  <c:v>1.0000000000000009E-2</c:v>
                </c:pt>
                <c:pt idx="22">
                  <c:v>1.0000000000000009E-2</c:v>
                </c:pt>
                <c:pt idx="23">
                  <c:v>1.0000000000000009E-2</c:v>
                </c:pt>
                <c:pt idx="24">
                  <c:v>1.0000000000000009E-2</c:v>
                </c:pt>
                <c:pt idx="25">
                  <c:v>1.0000000000000009E-2</c:v>
                </c:pt>
                <c:pt idx="26">
                  <c:v>1.0000000000000009E-2</c:v>
                </c:pt>
                <c:pt idx="27">
                  <c:v>1.0000000000000009E-2</c:v>
                </c:pt>
                <c:pt idx="28">
                  <c:v>1.0000000000000009E-2</c:v>
                </c:pt>
                <c:pt idx="29">
                  <c:v>1.0000000000000009E-2</c:v>
                </c:pt>
                <c:pt idx="30">
                  <c:v>1.0000000000000009E-2</c:v>
                </c:pt>
                <c:pt idx="31">
                  <c:v>1.0000000000000009E-2</c:v>
                </c:pt>
                <c:pt idx="32">
                  <c:v>1.0000000000000009E-2</c:v>
                </c:pt>
                <c:pt idx="33">
                  <c:v>1.0000000000000009E-2</c:v>
                </c:pt>
                <c:pt idx="34">
                  <c:v>1.0000000000000009E-2</c:v>
                </c:pt>
                <c:pt idx="35">
                  <c:v>1.0000000000000009E-2</c:v>
                </c:pt>
                <c:pt idx="36">
                  <c:v>1.0000000000000009E-2</c:v>
                </c:pt>
                <c:pt idx="37">
                  <c:v>1.0000000000000009E-2</c:v>
                </c:pt>
                <c:pt idx="38">
                  <c:v>1.0000000000000009E-2</c:v>
                </c:pt>
                <c:pt idx="39">
                  <c:v>1.0000000000000009E-2</c:v>
                </c:pt>
                <c:pt idx="40">
                  <c:v>1.0000000000000009E-2</c:v>
                </c:pt>
                <c:pt idx="41">
                  <c:v>1.0000000000000009E-2</c:v>
                </c:pt>
                <c:pt idx="42">
                  <c:v>1.0000000000000009E-2</c:v>
                </c:pt>
                <c:pt idx="43">
                  <c:v>1.0000000000000009E-2</c:v>
                </c:pt>
                <c:pt idx="44">
                  <c:v>1.0000000000000009E-2</c:v>
                </c:pt>
                <c:pt idx="45">
                  <c:v>1.0000000000000009E-2</c:v>
                </c:pt>
                <c:pt idx="46">
                  <c:v>1.0000000000000009E-2</c:v>
                </c:pt>
                <c:pt idx="47">
                  <c:v>1.0000000000000009E-2</c:v>
                </c:pt>
                <c:pt idx="48">
                  <c:v>1.0000000000000009E-2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B-439A-BCBA-4D5DB418A4F5}"/>
            </c:ext>
          </c:extLst>
        </c:ser>
        <c:ser>
          <c:idx val="0"/>
          <c:order val="2"/>
          <c:tx>
            <c:strRef>
              <c:f>Graph!$AN$18</c:f>
              <c:strCache>
                <c:ptCount val="1"/>
                <c:pt idx="0">
                  <c:v>0,7% - février 2025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Graph!$AN$19:$AN$68</c:f>
              <c:numCache>
                <c:formatCode>0.0%</c:formatCode>
                <c:ptCount val="50"/>
                <c:pt idx="1">
                  <c:v>-7.7485782446582441E-3</c:v>
                </c:pt>
                <c:pt idx="2">
                  <c:v>1.4379347235082829E-3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1.5399999999998748E-3</c:v>
                </c:pt>
                <c:pt idx="7">
                  <c:v>3.0799999999999716E-3</c:v>
                </c:pt>
                <c:pt idx="8">
                  <c:v>4.6199999999998465E-3</c:v>
                </c:pt>
                <c:pt idx="9">
                  <c:v>6.1599999999999433E-3</c:v>
                </c:pt>
                <c:pt idx="10">
                  <c:v>7.7000000000000401E-3</c:v>
                </c:pt>
                <c:pt idx="11">
                  <c:v>7.6000000000000512E-3</c:v>
                </c:pt>
                <c:pt idx="12">
                  <c:v>7.5000000000000622E-3</c:v>
                </c:pt>
                <c:pt idx="13">
                  <c:v>7.5000000000000622E-3</c:v>
                </c:pt>
                <c:pt idx="14">
                  <c:v>7.4000000000000732E-3</c:v>
                </c:pt>
                <c:pt idx="15">
                  <c:v>7.3000000000000842E-3</c:v>
                </c:pt>
                <c:pt idx="16">
                  <c:v>7.2000000000000952E-3</c:v>
                </c:pt>
                <c:pt idx="17">
                  <c:v>7.1000000000001062E-3</c:v>
                </c:pt>
                <c:pt idx="18">
                  <c:v>6.9999999999998952E-3</c:v>
                </c:pt>
                <c:pt idx="19">
                  <c:v>6.9999999999998952E-3</c:v>
                </c:pt>
                <c:pt idx="20">
                  <c:v>6.9999999999998952E-3</c:v>
                </c:pt>
                <c:pt idx="21">
                  <c:v>6.9999999999998952E-3</c:v>
                </c:pt>
                <c:pt idx="22">
                  <c:v>6.9999999999998952E-3</c:v>
                </c:pt>
                <c:pt idx="23">
                  <c:v>6.9999999999998952E-3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FC-48D7-8BFD-2D63A3A63130}"/>
            </c:ext>
          </c:extLst>
        </c:ser>
        <c:ser>
          <c:idx val="4"/>
          <c:order val="3"/>
          <c:tx>
            <c:strRef>
              <c:f>Graph!$AO$18</c:f>
              <c:strCache>
                <c:ptCount val="1"/>
                <c:pt idx="0">
                  <c:v>0,7%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Graph!$AO$19:$AO$67</c:f>
              <c:numCache>
                <c:formatCode>0.0%</c:formatCode>
                <c:ptCount val="49"/>
                <c:pt idx="1">
                  <c:v>6.7922371477058263E-3</c:v>
                </c:pt>
                <c:pt idx="2">
                  <c:v>7.1767379309237711E-3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1.8199999999999328E-3</c:v>
                </c:pt>
                <c:pt idx="7">
                  <c:v>3.6399999999998656E-3</c:v>
                </c:pt>
                <c:pt idx="8">
                  <c:v>5.4600000000000204E-3</c:v>
                </c:pt>
                <c:pt idx="9">
                  <c:v>7.2800000000001752E-3</c:v>
                </c:pt>
                <c:pt idx="10">
                  <c:v>9.100000000000108E-3</c:v>
                </c:pt>
                <c:pt idx="11">
                  <c:v>7.6000000000000512E-3</c:v>
                </c:pt>
                <c:pt idx="12">
                  <c:v>7.5000000000000622E-3</c:v>
                </c:pt>
                <c:pt idx="13">
                  <c:v>7.5000000000000622E-3</c:v>
                </c:pt>
                <c:pt idx="14">
                  <c:v>7.4000000000000732E-3</c:v>
                </c:pt>
                <c:pt idx="15">
                  <c:v>7.3000000000000842E-3</c:v>
                </c:pt>
                <c:pt idx="16">
                  <c:v>7.2000000000000952E-3</c:v>
                </c:pt>
                <c:pt idx="17">
                  <c:v>7.1000000000001062E-3</c:v>
                </c:pt>
                <c:pt idx="18">
                  <c:v>6.9999999999998952E-3</c:v>
                </c:pt>
                <c:pt idx="19">
                  <c:v>6.9999999999998952E-3</c:v>
                </c:pt>
                <c:pt idx="20">
                  <c:v>6.9999999999998952E-3</c:v>
                </c:pt>
                <c:pt idx="21">
                  <c:v>6.9999999999998952E-3</c:v>
                </c:pt>
                <c:pt idx="22">
                  <c:v>6.9999999999998952E-3</c:v>
                </c:pt>
                <c:pt idx="23">
                  <c:v>6.9999999999998952E-3</c:v>
                </c:pt>
                <c:pt idx="24">
                  <c:v>6.9999999999998952E-3</c:v>
                </c:pt>
                <c:pt idx="25">
                  <c:v>6.9999999999998952E-3</c:v>
                </c:pt>
                <c:pt idx="26">
                  <c:v>6.9999999999998952E-3</c:v>
                </c:pt>
                <c:pt idx="27">
                  <c:v>6.9999999999998952E-3</c:v>
                </c:pt>
                <c:pt idx="28">
                  <c:v>6.9999999999998952E-3</c:v>
                </c:pt>
                <c:pt idx="29">
                  <c:v>6.9999999999998952E-3</c:v>
                </c:pt>
                <c:pt idx="30">
                  <c:v>6.9999999999998952E-3</c:v>
                </c:pt>
                <c:pt idx="31">
                  <c:v>6.9999999999998952E-3</c:v>
                </c:pt>
                <c:pt idx="32">
                  <c:v>6.9999999999998952E-3</c:v>
                </c:pt>
                <c:pt idx="33">
                  <c:v>6.9999999999998952E-3</c:v>
                </c:pt>
                <c:pt idx="34">
                  <c:v>6.9999999999998952E-3</c:v>
                </c:pt>
                <c:pt idx="35">
                  <c:v>6.9999999999998952E-3</c:v>
                </c:pt>
                <c:pt idx="36">
                  <c:v>6.9999999999998952E-3</c:v>
                </c:pt>
                <c:pt idx="37">
                  <c:v>6.9999999999998952E-3</c:v>
                </c:pt>
                <c:pt idx="38">
                  <c:v>6.9999999999998952E-3</c:v>
                </c:pt>
                <c:pt idx="39">
                  <c:v>6.9999999999998952E-3</c:v>
                </c:pt>
                <c:pt idx="40">
                  <c:v>6.9999999999998952E-3</c:v>
                </c:pt>
                <c:pt idx="41">
                  <c:v>6.9999999999998952E-3</c:v>
                </c:pt>
                <c:pt idx="42">
                  <c:v>6.9999999999998952E-3</c:v>
                </c:pt>
                <c:pt idx="43">
                  <c:v>6.9999999999998952E-3</c:v>
                </c:pt>
                <c:pt idx="44">
                  <c:v>6.9999999999998952E-3</c:v>
                </c:pt>
                <c:pt idx="45">
                  <c:v>6.9999999999998952E-3</c:v>
                </c:pt>
                <c:pt idx="46">
                  <c:v>6.9999999999998952E-3</c:v>
                </c:pt>
                <c:pt idx="47">
                  <c:v>6.9999999999998952E-3</c:v>
                </c:pt>
                <c:pt idx="48">
                  <c:v>6.9999999999998952E-3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9B-439A-BCBA-4D5DB418A4F5}"/>
            </c:ext>
          </c:extLst>
        </c:ser>
        <c:ser>
          <c:idx val="3"/>
          <c:order val="4"/>
          <c:tx>
            <c:strRef>
              <c:f>Graph!$AP$18</c:f>
              <c:strCache>
                <c:ptCount val="1"/>
                <c:pt idx="0">
                  <c:v>0,4%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Graph!$P$19:$P$67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Graph!$AP$19:$AP$67</c:f>
              <c:numCache>
                <c:formatCode>0.0%</c:formatCode>
                <c:ptCount val="49"/>
                <c:pt idx="1">
                  <c:v>6.7922371477058263E-3</c:v>
                </c:pt>
                <c:pt idx="2">
                  <c:v>7.1767379309237711E-3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1.8199999999999328E-3</c:v>
                </c:pt>
                <c:pt idx="7">
                  <c:v>3.6399999999998656E-3</c:v>
                </c:pt>
                <c:pt idx="8">
                  <c:v>5.2999999999998604E-3</c:v>
                </c:pt>
                <c:pt idx="9">
                  <c:v>6.9600000000000772E-3</c:v>
                </c:pt>
                <c:pt idx="10">
                  <c:v>8.2999999999999741E-3</c:v>
                </c:pt>
                <c:pt idx="11">
                  <c:v>6.4999999999999503E-3</c:v>
                </c:pt>
                <c:pt idx="12">
                  <c:v>6.1999999999999833E-3</c:v>
                </c:pt>
                <c:pt idx="13">
                  <c:v>5.8000000000000274E-3</c:v>
                </c:pt>
                <c:pt idx="14">
                  <c:v>5.5000000000000604E-3</c:v>
                </c:pt>
                <c:pt idx="15">
                  <c:v>5.1000000000001044E-3</c:v>
                </c:pt>
                <c:pt idx="16">
                  <c:v>4.6999999999999265E-3</c:v>
                </c:pt>
                <c:pt idx="17">
                  <c:v>4.3999999999999595E-3</c:v>
                </c:pt>
                <c:pt idx="18">
                  <c:v>4.0000000000000036E-3</c:v>
                </c:pt>
                <c:pt idx="19">
                  <c:v>4.0000000000000036E-3</c:v>
                </c:pt>
                <c:pt idx="20">
                  <c:v>4.0000000000000036E-3</c:v>
                </c:pt>
                <c:pt idx="21">
                  <c:v>4.0000000000000036E-3</c:v>
                </c:pt>
                <c:pt idx="22">
                  <c:v>4.0000000000000036E-3</c:v>
                </c:pt>
                <c:pt idx="23">
                  <c:v>4.0000000000000036E-3</c:v>
                </c:pt>
                <c:pt idx="24">
                  <c:v>4.0000000000000036E-3</c:v>
                </c:pt>
                <c:pt idx="25">
                  <c:v>4.0000000000000036E-3</c:v>
                </c:pt>
                <c:pt idx="26">
                  <c:v>4.0000000000000036E-3</c:v>
                </c:pt>
                <c:pt idx="27">
                  <c:v>4.0000000000000036E-3</c:v>
                </c:pt>
                <c:pt idx="28">
                  <c:v>4.0000000000000036E-3</c:v>
                </c:pt>
                <c:pt idx="29">
                  <c:v>4.0000000000000036E-3</c:v>
                </c:pt>
                <c:pt idx="30">
                  <c:v>4.0000000000000036E-3</c:v>
                </c:pt>
                <c:pt idx="31">
                  <c:v>4.0000000000000036E-3</c:v>
                </c:pt>
                <c:pt idx="32">
                  <c:v>4.0000000000000036E-3</c:v>
                </c:pt>
                <c:pt idx="33">
                  <c:v>4.0000000000000036E-3</c:v>
                </c:pt>
                <c:pt idx="34">
                  <c:v>4.0000000000000036E-3</c:v>
                </c:pt>
                <c:pt idx="35">
                  <c:v>4.0000000000000036E-3</c:v>
                </c:pt>
                <c:pt idx="36">
                  <c:v>4.0000000000000036E-3</c:v>
                </c:pt>
                <c:pt idx="37">
                  <c:v>4.0000000000000036E-3</c:v>
                </c:pt>
                <c:pt idx="38">
                  <c:v>4.0000000000000036E-3</c:v>
                </c:pt>
                <c:pt idx="39">
                  <c:v>4.0000000000000036E-3</c:v>
                </c:pt>
                <c:pt idx="40">
                  <c:v>4.0000000000000036E-3</c:v>
                </c:pt>
                <c:pt idx="41">
                  <c:v>4.0000000000000036E-3</c:v>
                </c:pt>
                <c:pt idx="42">
                  <c:v>4.0000000000000036E-3</c:v>
                </c:pt>
                <c:pt idx="43">
                  <c:v>4.0000000000000036E-3</c:v>
                </c:pt>
                <c:pt idx="44">
                  <c:v>4.0000000000000036E-3</c:v>
                </c:pt>
                <c:pt idx="45">
                  <c:v>4.0000000000000036E-3</c:v>
                </c:pt>
                <c:pt idx="46">
                  <c:v>4.0000000000000036E-3</c:v>
                </c:pt>
                <c:pt idx="47">
                  <c:v>4.0000000000000036E-3</c:v>
                </c:pt>
                <c:pt idx="48">
                  <c:v>4.0000000000000036E-3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9B-439A-BCBA-4D5DB418A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max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SMPT!$H$5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SMPT!$B$7:$B$127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SMPT!$H$7:$H$127</c:f>
              <c:numCache>
                <c:formatCode>0.0%</c:formatCode>
                <c:ptCount val="1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8-419D-AD9F-91222F6DC6E5}"/>
            </c:ext>
          </c:extLst>
        </c:ser>
        <c:ser>
          <c:idx val="1"/>
          <c:order val="1"/>
          <c:tx>
            <c:strRef>
              <c:f>SMPT!$I$5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SMPT!$B$7:$B$127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SMPT!$I$7:$I$127</c:f>
              <c:numCache>
                <c:formatCode>0.0%</c:formatCode>
                <c:ptCount val="1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8-419D-AD9F-91222F6DC6E5}"/>
            </c:ext>
          </c:extLst>
        </c:ser>
        <c:ser>
          <c:idx val="2"/>
          <c:order val="2"/>
          <c:tx>
            <c:strRef>
              <c:f>SMPT!$J$5</c:f>
              <c:strCache>
                <c:ptCount val="1"/>
                <c:pt idx="0">
                  <c:v>Sc_1,0%</c:v>
                </c:pt>
              </c:strCache>
            </c:strRef>
          </c:tx>
          <c:marker>
            <c:symbol val="none"/>
          </c:marker>
          <c:cat>
            <c:numRef>
              <c:f>SMPT!$B$7:$B$127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SMPT!$J$7:$J$127</c:f>
              <c:numCache>
                <c:formatCode>0.0%</c:formatCode>
                <c:ptCount val="121"/>
                <c:pt idx="0">
                  <c:v>0.13019055911528743</c:v>
                </c:pt>
                <c:pt idx="1">
                  <c:v>0.23398759556619653</c:v>
                </c:pt>
                <c:pt idx="2">
                  <c:v>0.16930492045188572</c:v>
                </c:pt>
                <c:pt idx="3">
                  <c:v>2.5769039010979489E-2</c:v>
                </c:pt>
                <c:pt idx="4">
                  <c:v>6.2547345582049774E-2</c:v>
                </c:pt>
                <c:pt idx="5">
                  <c:v>6.1492825268658624E-2</c:v>
                </c:pt>
                <c:pt idx="6">
                  <c:v>8.1093839391564559E-2</c:v>
                </c:pt>
                <c:pt idx="7">
                  <c:v>0.11323136092021735</c:v>
                </c:pt>
                <c:pt idx="8">
                  <c:v>0.15000277894981306</c:v>
                </c:pt>
                <c:pt idx="9">
                  <c:v>6.931874653554404E-2</c:v>
                </c:pt>
                <c:pt idx="10">
                  <c:v>9.8226592773560828E-2</c:v>
                </c:pt>
                <c:pt idx="11">
                  <c:v>7.2436803534624783E-2</c:v>
                </c:pt>
                <c:pt idx="12">
                  <c:v>0.13266275747165501</c:v>
                </c:pt>
                <c:pt idx="13">
                  <c:v>0.10013984192291359</c:v>
                </c:pt>
                <c:pt idx="14">
                  <c:v>7.8080264547503386E-2</c:v>
                </c:pt>
                <c:pt idx="15">
                  <c:v>6.501965313631386E-2</c:v>
                </c:pt>
                <c:pt idx="16">
                  <c:v>6.9145460452193719E-2</c:v>
                </c:pt>
                <c:pt idx="17">
                  <c:v>7.1709748243515392E-2</c:v>
                </c:pt>
                <c:pt idx="18">
                  <c:v>9.9908893022413237E-2</c:v>
                </c:pt>
                <c:pt idx="19">
                  <c:v>0.10206059874005557</c:v>
                </c:pt>
                <c:pt idx="20">
                  <c:v>0.10873175383311362</c:v>
                </c:pt>
                <c:pt idx="21">
                  <c:v>0.1053254765724303</c:v>
                </c:pt>
                <c:pt idx="22">
                  <c:v>0.11425950657736172</c:v>
                </c:pt>
                <c:pt idx="23">
                  <c:v>0.12088020381159792</c:v>
                </c:pt>
                <c:pt idx="24">
                  <c:v>0.15687815761968915</c:v>
                </c:pt>
                <c:pt idx="25">
                  <c:v>0.15064150260846798</c:v>
                </c:pt>
                <c:pt idx="26">
                  <c:v>0.13118269757068823</c:v>
                </c:pt>
                <c:pt idx="27">
                  <c:v>0.11391022169080034</c:v>
                </c:pt>
                <c:pt idx="28">
                  <c:v>0.12856134954569876</c:v>
                </c:pt>
                <c:pt idx="29">
                  <c:v>0.11532021459538599</c:v>
                </c:pt>
                <c:pt idx="30">
                  <c:v>0.14056541348194318</c:v>
                </c:pt>
                <c:pt idx="31">
                  <c:v>0.12151058024158945</c:v>
                </c:pt>
                <c:pt idx="32">
                  <c:v>0.134273507003416</c:v>
                </c:pt>
                <c:pt idx="33">
                  <c:v>9.3560274675633881E-2</c:v>
                </c:pt>
                <c:pt idx="34">
                  <c:v>6.5751593990554191E-2</c:v>
                </c:pt>
                <c:pt idx="35">
                  <c:v>5.8742911377240192E-2</c:v>
                </c:pt>
                <c:pt idx="36">
                  <c:v>4.9780026385541465E-2</c:v>
                </c:pt>
                <c:pt idx="37">
                  <c:v>2.7028771725053913E-2</c:v>
                </c:pt>
                <c:pt idx="38">
                  <c:v>4.5128035830362068E-2</c:v>
                </c:pt>
                <c:pt idx="39">
                  <c:v>5.3423873890501072E-2</c:v>
                </c:pt>
                <c:pt idx="40">
                  <c:v>5.7177949398921735E-2</c:v>
                </c:pt>
                <c:pt idx="41">
                  <c:v>3.8284186627443484E-2</c:v>
                </c:pt>
                <c:pt idx="42">
                  <c:v>3.5314775873663828E-2</c:v>
                </c:pt>
                <c:pt idx="43">
                  <c:v>1.893208775836186E-2</c:v>
                </c:pt>
                <c:pt idx="44">
                  <c:v>1.6683129374855943E-2</c:v>
                </c:pt>
                <c:pt idx="45">
                  <c:v>2.5446848847053394E-2</c:v>
                </c:pt>
                <c:pt idx="46">
                  <c:v>2.3418741989144953E-2</c:v>
                </c:pt>
                <c:pt idx="47">
                  <c:v>1.4875612108859571E-2</c:v>
                </c:pt>
                <c:pt idx="48">
                  <c:v>1.9604603794753039E-2</c:v>
                </c:pt>
                <c:pt idx="49">
                  <c:v>2.5277779586764915E-2</c:v>
                </c:pt>
                <c:pt idx="50">
                  <c:v>3.5968636868211279E-2</c:v>
                </c:pt>
                <c:pt idx="51">
                  <c:v>3.2776196259540979E-2</c:v>
                </c:pt>
                <c:pt idx="52">
                  <c:v>3.6044563660777129E-2</c:v>
                </c:pt>
                <c:pt idx="53">
                  <c:v>2.4504792910182704E-2</c:v>
                </c:pt>
                <c:pt idx="54">
                  <c:v>3.466337462610114E-2</c:v>
                </c:pt>
                <c:pt idx="55">
                  <c:v>2.6830149487787391E-2</c:v>
                </c:pt>
                <c:pt idx="56">
                  <c:v>3.3401757235941298E-2</c:v>
                </c:pt>
                <c:pt idx="57">
                  <c:v>2.5081511046535887E-2</c:v>
                </c:pt>
                <c:pt idx="58">
                  <c:v>2.3589811263355465E-2</c:v>
                </c:pt>
                <c:pt idx="59">
                  <c:v>1.6917974358883203E-3</c:v>
                </c:pt>
                <c:pt idx="60">
                  <c:v>2.389180691472137E-2</c:v>
                </c:pt>
                <c:pt idx="61">
                  <c:v>1.5134693796572618E-2</c:v>
                </c:pt>
                <c:pt idx="62">
                  <c:v>1.3426582546077315E-2</c:v>
                </c:pt>
                <c:pt idx="63">
                  <c:v>7.7440596967466302E-3</c:v>
                </c:pt>
                <c:pt idx="64">
                  <c:v>6.3999626292603473E-3</c:v>
                </c:pt>
                <c:pt idx="65">
                  <c:v>9.8151553751988363E-3</c:v>
                </c:pt>
                <c:pt idx="66">
                  <c:v>1.0930739332510653E-2</c:v>
                </c:pt>
                <c:pt idx="67">
                  <c:v>1.9168785644159136E-2</c:v>
                </c:pt>
                <c:pt idx="68">
                  <c:v>1.3838633117829957E-2</c:v>
                </c:pt>
                <c:pt idx="69">
                  <c:v>1.85565140221986E-2</c:v>
                </c:pt>
                <c:pt idx="70">
                  <c:v>-3.4491519212092259E-2</c:v>
                </c:pt>
                <c:pt idx="71">
                  <c:v>5.0701045154895263E-2</c:v>
                </c:pt>
                <c:pt idx="72">
                  <c:v>4.9665396614562818E-2</c:v>
                </c:pt>
                <c:pt idx="73">
                  <c:v>4.0467481439467212E-2</c:v>
                </c:pt>
                <c:pt idx="74">
                  <c:v>2.7956000000000092E-2</c:v>
                </c:pt>
                <c:pt idx="75">
                  <c:v>1.775670000000007E-2</c:v>
                </c:pt>
                <c:pt idx="76">
                  <c:v>1.90690899999999E-2</c:v>
                </c:pt>
                <c:pt idx="77">
                  <c:v>2.2892750000000239E-2</c:v>
                </c:pt>
                <c:pt idx="78">
                  <c:v>2.3605000000000098E-2</c:v>
                </c:pt>
                <c:pt idx="79">
                  <c:v>2.2180500000000158E-2</c:v>
                </c:pt>
                <c:pt idx="80">
                  <c:v>2.726800000000007E-2</c:v>
                </c:pt>
                <c:pt idx="81">
                  <c:v>2.7471500000000093E-2</c:v>
                </c:pt>
                <c:pt idx="82">
                  <c:v>2.7675000000000116E-2</c:v>
                </c:pt>
                <c:pt idx="83">
                  <c:v>2.6352249999999966E-2</c:v>
                </c:pt>
                <c:pt idx="84">
                  <c:v>2.6555749999999989E-2</c:v>
                </c:pt>
                <c:pt idx="85">
                  <c:v>2.6759250000000234E-2</c:v>
                </c:pt>
                <c:pt idx="86">
                  <c:v>2.6962750000000257E-2</c:v>
                </c:pt>
                <c:pt idx="87">
                  <c:v>2.7166250000000058E-2</c:v>
                </c:pt>
                <c:pt idx="88">
                  <c:v>2.726800000000007E-2</c:v>
                </c:pt>
                <c:pt idx="89">
                  <c:v>2.7471500000000093E-2</c:v>
                </c:pt>
                <c:pt idx="90">
                  <c:v>2.7675000000000116E-2</c:v>
                </c:pt>
                <c:pt idx="91">
                  <c:v>2.7675000000000116E-2</c:v>
                </c:pt>
                <c:pt idx="92">
                  <c:v>2.7674999999999894E-2</c:v>
                </c:pt>
                <c:pt idx="93">
                  <c:v>2.7675000000000116E-2</c:v>
                </c:pt>
                <c:pt idx="94">
                  <c:v>2.7675000000000116E-2</c:v>
                </c:pt>
                <c:pt idx="95">
                  <c:v>2.7675000000000116E-2</c:v>
                </c:pt>
                <c:pt idx="96">
                  <c:v>2.7675000000000116E-2</c:v>
                </c:pt>
                <c:pt idx="97">
                  <c:v>2.7674999999999894E-2</c:v>
                </c:pt>
                <c:pt idx="98">
                  <c:v>2.7675000000000116E-2</c:v>
                </c:pt>
                <c:pt idx="99">
                  <c:v>2.7675000000000116E-2</c:v>
                </c:pt>
                <c:pt idx="100">
                  <c:v>2.7675000000000116E-2</c:v>
                </c:pt>
                <c:pt idx="101">
                  <c:v>2.7675000000000116E-2</c:v>
                </c:pt>
                <c:pt idx="102">
                  <c:v>2.7674999999999894E-2</c:v>
                </c:pt>
                <c:pt idx="103">
                  <c:v>2.7675000000000116E-2</c:v>
                </c:pt>
                <c:pt idx="104">
                  <c:v>2.7675000000000116E-2</c:v>
                </c:pt>
                <c:pt idx="105">
                  <c:v>2.7674999999999894E-2</c:v>
                </c:pt>
                <c:pt idx="106">
                  <c:v>2.7674999999999894E-2</c:v>
                </c:pt>
                <c:pt idx="107">
                  <c:v>2.7675000000000116E-2</c:v>
                </c:pt>
                <c:pt idx="108">
                  <c:v>2.7675000000000116E-2</c:v>
                </c:pt>
                <c:pt idx="109">
                  <c:v>2.7675000000000116E-2</c:v>
                </c:pt>
                <c:pt idx="110">
                  <c:v>2.7675000000000116E-2</c:v>
                </c:pt>
                <c:pt idx="111">
                  <c:v>2.7674999999999894E-2</c:v>
                </c:pt>
                <c:pt idx="112">
                  <c:v>2.7675000000000116E-2</c:v>
                </c:pt>
                <c:pt idx="113">
                  <c:v>2.7674999999999894E-2</c:v>
                </c:pt>
                <c:pt idx="114">
                  <c:v>2.7675000000000116E-2</c:v>
                </c:pt>
                <c:pt idx="115">
                  <c:v>2.7675000000000116E-2</c:v>
                </c:pt>
                <c:pt idx="116">
                  <c:v>2.7675000000000116E-2</c:v>
                </c:pt>
                <c:pt idx="117">
                  <c:v>2.7675000000000116E-2</c:v>
                </c:pt>
                <c:pt idx="118">
                  <c:v>2.7675000000000116E-2</c:v>
                </c:pt>
                <c:pt idx="119">
                  <c:v>2.7675000000000116E-2</c:v>
                </c:pt>
                <c:pt idx="120">
                  <c:v>2.7674999999999894E-2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18-419D-AD9F-91222F6DC6E5}"/>
            </c:ext>
          </c:extLst>
        </c:ser>
        <c:ser>
          <c:idx val="3"/>
          <c:order val="3"/>
          <c:tx>
            <c:strRef>
              <c:f>SMPT!$L$5</c:f>
              <c:strCache>
                <c:ptCount val="1"/>
                <c:pt idx="0">
                  <c:v>Sc_0,4%</c:v>
                </c:pt>
              </c:strCache>
            </c:strRef>
          </c:tx>
          <c:marker>
            <c:symbol val="none"/>
          </c:marker>
          <c:cat>
            <c:numRef>
              <c:f>SMPT!$B$7:$B$127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SMPT!$L$7:$L$127</c:f>
              <c:numCache>
                <c:formatCode>0.0%</c:formatCode>
                <c:ptCount val="121"/>
                <c:pt idx="0">
                  <c:v>0.13019055911528743</c:v>
                </c:pt>
                <c:pt idx="1">
                  <c:v>0.23398759556619653</c:v>
                </c:pt>
                <c:pt idx="2">
                  <c:v>0.16930492045188572</c:v>
                </c:pt>
                <c:pt idx="3">
                  <c:v>2.5769039010979489E-2</c:v>
                </c:pt>
                <c:pt idx="4">
                  <c:v>6.2547345582049774E-2</c:v>
                </c:pt>
                <c:pt idx="5">
                  <c:v>6.1492825268658624E-2</c:v>
                </c:pt>
                <c:pt idx="6">
                  <c:v>8.1093839391564559E-2</c:v>
                </c:pt>
                <c:pt idx="7">
                  <c:v>0.11323136092021735</c:v>
                </c:pt>
                <c:pt idx="8">
                  <c:v>0.15000277894981306</c:v>
                </c:pt>
                <c:pt idx="9">
                  <c:v>6.931874653554404E-2</c:v>
                </c:pt>
                <c:pt idx="10">
                  <c:v>9.8226592773560828E-2</c:v>
                </c:pt>
                <c:pt idx="11">
                  <c:v>7.2436803534624783E-2</c:v>
                </c:pt>
                <c:pt idx="12">
                  <c:v>0.13266275747165501</c:v>
                </c:pt>
                <c:pt idx="13">
                  <c:v>0.10013984192291359</c:v>
                </c:pt>
                <c:pt idx="14">
                  <c:v>7.8080264547503386E-2</c:v>
                </c:pt>
                <c:pt idx="15">
                  <c:v>6.501965313631386E-2</c:v>
                </c:pt>
                <c:pt idx="16">
                  <c:v>6.9145460452193719E-2</c:v>
                </c:pt>
                <c:pt idx="17">
                  <c:v>7.1709748243515392E-2</c:v>
                </c:pt>
                <c:pt idx="18">
                  <c:v>9.9908893022413237E-2</c:v>
                </c:pt>
                <c:pt idx="19">
                  <c:v>0.10206059874005557</c:v>
                </c:pt>
                <c:pt idx="20">
                  <c:v>0.10873175383311362</c:v>
                </c:pt>
                <c:pt idx="21">
                  <c:v>0.1053254765724303</c:v>
                </c:pt>
                <c:pt idx="22">
                  <c:v>0.11425950657736172</c:v>
                </c:pt>
                <c:pt idx="23">
                  <c:v>0.12088020381159792</c:v>
                </c:pt>
                <c:pt idx="24">
                  <c:v>0.15687815761968915</c:v>
                </c:pt>
                <c:pt idx="25">
                  <c:v>0.15064150260846798</c:v>
                </c:pt>
                <c:pt idx="26">
                  <c:v>0.13118269757068823</c:v>
                </c:pt>
                <c:pt idx="27">
                  <c:v>0.11391022169080034</c:v>
                </c:pt>
                <c:pt idx="28">
                  <c:v>0.12856134954569876</c:v>
                </c:pt>
                <c:pt idx="29">
                  <c:v>0.11532021459538599</c:v>
                </c:pt>
                <c:pt idx="30">
                  <c:v>0.14056541348194318</c:v>
                </c:pt>
                <c:pt idx="31">
                  <c:v>0.12151058024158945</c:v>
                </c:pt>
                <c:pt idx="32">
                  <c:v>0.134273507003416</c:v>
                </c:pt>
                <c:pt idx="33">
                  <c:v>9.3560274675633881E-2</c:v>
                </c:pt>
                <c:pt idx="34">
                  <c:v>6.5751593990554191E-2</c:v>
                </c:pt>
                <c:pt idx="35">
                  <c:v>5.8742911377240192E-2</c:v>
                </c:pt>
                <c:pt idx="36">
                  <c:v>4.9780026385541465E-2</c:v>
                </c:pt>
                <c:pt idx="37">
                  <c:v>2.7028771725053913E-2</c:v>
                </c:pt>
                <c:pt idx="38">
                  <c:v>4.5128035830362068E-2</c:v>
                </c:pt>
                <c:pt idx="39">
                  <c:v>5.3423873890501072E-2</c:v>
                </c:pt>
                <c:pt idx="40">
                  <c:v>5.7177949398921735E-2</c:v>
                </c:pt>
                <c:pt idx="41">
                  <c:v>3.8284186627443484E-2</c:v>
                </c:pt>
                <c:pt idx="42">
                  <c:v>3.5314775873663828E-2</c:v>
                </c:pt>
                <c:pt idx="43">
                  <c:v>1.893208775836186E-2</c:v>
                </c:pt>
                <c:pt idx="44">
                  <c:v>1.6683129374855943E-2</c:v>
                </c:pt>
                <c:pt idx="45">
                  <c:v>2.5446848847053394E-2</c:v>
                </c:pt>
                <c:pt idx="46">
                  <c:v>2.3418741989144953E-2</c:v>
                </c:pt>
                <c:pt idx="47">
                  <c:v>1.4875612108859571E-2</c:v>
                </c:pt>
                <c:pt idx="48">
                  <c:v>1.9604603794753039E-2</c:v>
                </c:pt>
                <c:pt idx="49">
                  <c:v>2.5277779586764915E-2</c:v>
                </c:pt>
                <c:pt idx="50">
                  <c:v>3.5968636868211279E-2</c:v>
                </c:pt>
                <c:pt idx="51">
                  <c:v>3.2776196259540979E-2</c:v>
                </c:pt>
                <c:pt idx="52">
                  <c:v>3.6044563660777129E-2</c:v>
                </c:pt>
                <c:pt idx="53">
                  <c:v>2.4504792910182704E-2</c:v>
                </c:pt>
                <c:pt idx="54">
                  <c:v>3.466337462610114E-2</c:v>
                </c:pt>
                <c:pt idx="55">
                  <c:v>2.6830149487787391E-2</c:v>
                </c:pt>
                <c:pt idx="56">
                  <c:v>3.3401757235941298E-2</c:v>
                </c:pt>
                <c:pt idx="57">
                  <c:v>2.5081511046535887E-2</c:v>
                </c:pt>
                <c:pt idx="58">
                  <c:v>2.3589811263355465E-2</c:v>
                </c:pt>
                <c:pt idx="59">
                  <c:v>1.6917974358883203E-3</c:v>
                </c:pt>
                <c:pt idx="60">
                  <c:v>2.389180691472137E-2</c:v>
                </c:pt>
                <c:pt idx="61">
                  <c:v>1.5134693796572618E-2</c:v>
                </c:pt>
                <c:pt idx="62">
                  <c:v>1.3426582546077315E-2</c:v>
                </c:pt>
                <c:pt idx="63">
                  <c:v>7.7440596967466302E-3</c:v>
                </c:pt>
                <c:pt idx="64">
                  <c:v>6.3999626292603473E-3</c:v>
                </c:pt>
                <c:pt idx="65">
                  <c:v>9.8151553751988363E-3</c:v>
                </c:pt>
                <c:pt idx="66">
                  <c:v>1.0930739332510653E-2</c:v>
                </c:pt>
                <c:pt idx="67">
                  <c:v>1.9168785644159136E-2</c:v>
                </c:pt>
                <c:pt idx="68">
                  <c:v>1.3838633117829957E-2</c:v>
                </c:pt>
                <c:pt idx="69">
                  <c:v>1.85565140221986E-2</c:v>
                </c:pt>
                <c:pt idx="70">
                  <c:v>-3.4491519212092259E-2</c:v>
                </c:pt>
                <c:pt idx="71">
                  <c:v>5.0701045154895263E-2</c:v>
                </c:pt>
                <c:pt idx="72">
                  <c:v>4.9665396614562818E-2</c:v>
                </c:pt>
                <c:pt idx="73">
                  <c:v>4.0467481439467212E-2</c:v>
                </c:pt>
                <c:pt idx="74">
                  <c:v>2.7956000000000092E-2</c:v>
                </c:pt>
                <c:pt idx="75">
                  <c:v>1.775670000000007E-2</c:v>
                </c:pt>
                <c:pt idx="76">
                  <c:v>1.90690899999999E-2</c:v>
                </c:pt>
                <c:pt idx="77">
                  <c:v>2.2892750000000239E-2</c:v>
                </c:pt>
                <c:pt idx="78">
                  <c:v>2.3605000000000098E-2</c:v>
                </c:pt>
                <c:pt idx="79">
                  <c:v>2.2180500000000158E-2</c:v>
                </c:pt>
                <c:pt idx="80">
                  <c:v>2.6759250000000234E-2</c:v>
                </c:pt>
                <c:pt idx="81">
                  <c:v>2.6352249999999966E-2</c:v>
                </c:pt>
                <c:pt idx="82">
                  <c:v>2.5945250000000142E-2</c:v>
                </c:pt>
                <c:pt idx="83">
                  <c:v>2.4113749999999934E-2</c:v>
                </c:pt>
                <c:pt idx="84">
                  <c:v>2.3808500000000121E-2</c:v>
                </c:pt>
                <c:pt idx="85">
                  <c:v>2.3401500000000075E-2</c:v>
                </c:pt>
                <c:pt idx="86">
                  <c:v>2.3096250000000262E-2</c:v>
                </c:pt>
                <c:pt idx="87">
                  <c:v>2.2689250000000216E-2</c:v>
                </c:pt>
                <c:pt idx="88">
                  <c:v>2.2282249999999948E-2</c:v>
                </c:pt>
                <c:pt idx="89">
                  <c:v>2.1976999999999913E-2</c:v>
                </c:pt>
                <c:pt idx="90">
                  <c:v>2.1570000000000089E-2</c:v>
                </c:pt>
                <c:pt idx="91">
                  <c:v>2.1570000000000089E-2</c:v>
                </c:pt>
                <c:pt idx="92">
                  <c:v>2.1570000000000089E-2</c:v>
                </c:pt>
                <c:pt idx="93">
                  <c:v>2.1570000000000089E-2</c:v>
                </c:pt>
                <c:pt idx="94">
                  <c:v>2.1570000000000089E-2</c:v>
                </c:pt>
                <c:pt idx="95">
                  <c:v>2.1570000000000089E-2</c:v>
                </c:pt>
                <c:pt idx="96">
                  <c:v>2.1570000000000089E-2</c:v>
                </c:pt>
                <c:pt idx="97">
                  <c:v>2.1570000000000089E-2</c:v>
                </c:pt>
                <c:pt idx="98">
                  <c:v>2.1570000000000089E-2</c:v>
                </c:pt>
                <c:pt idx="99">
                  <c:v>2.1570000000000089E-2</c:v>
                </c:pt>
                <c:pt idx="100">
                  <c:v>2.1570000000000089E-2</c:v>
                </c:pt>
                <c:pt idx="101">
                  <c:v>2.1570000000000089E-2</c:v>
                </c:pt>
                <c:pt idx="102">
                  <c:v>2.1570000000000089E-2</c:v>
                </c:pt>
                <c:pt idx="103">
                  <c:v>2.1570000000000089E-2</c:v>
                </c:pt>
                <c:pt idx="104">
                  <c:v>2.1570000000000089E-2</c:v>
                </c:pt>
                <c:pt idx="105">
                  <c:v>2.1570000000000089E-2</c:v>
                </c:pt>
                <c:pt idx="106">
                  <c:v>2.1570000000000089E-2</c:v>
                </c:pt>
                <c:pt idx="107">
                  <c:v>2.1570000000000089E-2</c:v>
                </c:pt>
                <c:pt idx="108">
                  <c:v>2.1570000000000089E-2</c:v>
                </c:pt>
                <c:pt idx="109">
                  <c:v>2.1570000000000089E-2</c:v>
                </c:pt>
                <c:pt idx="110">
                  <c:v>2.1569999999999867E-2</c:v>
                </c:pt>
                <c:pt idx="111">
                  <c:v>2.1570000000000089E-2</c:v>
                </c:pt>
                <c:pt idx="112">
                  <c:v>2.1570000000000089E-2</c:v>
                </c:pt>
                <c:pt idx="113">
                  <c:v>2.1570000000000089E-2</c:v>
                </c:pt>
                <c:pt idx="114">
                  <c:v>2.1570000000000089E-2</c:v>
                </c:pt>
                <c:pt idx="115">
                  <c:v>2.1570000000000089E-2</c:v>
                </c:pt>
                <c:pt idx="116">
                  <c:v>2.1570000000000089E-2</c:v>
                </c:pt>
                <c:pt idx="117">
                  <c:v>2.1570000000000089E-2</c:v>
                </c:pt>
                <c:pt idx="118">
                  <c:v>2.1570000000000089E-2</c:v>
                </c:pt>
                <c:pt idx="119">
                  <c:v>2.1570000000000089E-2</c:v>
                </c:pt>
                <c:pt idx="120">
                  <c:v>2.1570000000000089E-2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18-419D-AD9F-91222F6D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13120"/>
        <c:axId val="105815040"/>
      </c:lineChart>
      <c:catAx>
        <c:axId val="1058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15040"/>
        <c:crosses val="autoZero"/>
        <c:auto val="1"/>
        <c:lblAlgn val="ctr"/>
        <c:lblOffset val="100"/>
        <c:noMultiLvlLbl val="0"/>
      </c:catAx>
      <c:valAx>
        <c:axId val="105815040"/>
        <c:scaling>
          <c:orientation val="minMax"/>
          <c:max val="0.1"/>
          <c:min val="-2.0000000000000004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581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SMPT_AP!$H$5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SMPT_AP!$B$7:$B$127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SMPT_AP!$H$7:$H$127</c:f>
              <c:numCache>
                <c:formatCode>0.0%</c:formatCode>
                <c:ptCount val="1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B-452D-AA8A-74482BAF4F2C}"/>
            </c:ext>
          </c:extLst>
        </c:ser>
        <c:ser>
          <c:idx val="1"/>
          <c:order val="1"/>
          <c:tx>
            <c:strRef>
              <c:f>SMPT_AP!$J$5</c:f>
              <c:strCache>
                <c:ptCount val="1"/>
                <c:pt idx="0">
                  <c:v>Sc_1,0%</c:v>
                </c:pt>
              </c:strCache>
            </c:strRef>
          </c:tx>
          <c:marker>
            <c:symbol val="none"/>
          </c:marker>
          <c:cat>
            <c:numRef>
              <c:f>SMPT_AP!$B$7:$B$127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SMPT_AP!$J$7:$J$127</c:f>
              <c:numCache>
                <c:formatCode>0.0%</c:formatCode>
                <c:ptCount val="121"/>
                <c:pt idx="0">
                  <c:v>0.13019055911528743</c:v>
                </c:pt>
                <c:pt idx="1">
                  <c:v>0.23398759556619653</c:v>
                </c:pt>
                <c:pt idx="2">
                  <c:v>0.16930492045188572</c:v>
                </c:pt>
                <c:pt idx="3">
                  <c:v>2.5769039010979489E-2</c:v>
                </c:pt>
                <c:pt idx="4">
                  <c:v>6.2547345582049774E-2</c:v>
                </c:pt>
                <c:pt idx="5">
                  <c:v>6.1492825268658624E-2</c:v>
                </c:pt>
                <c:pt idx="6">
                  <c:v>8.1093839391564559E-2</c:v>
                </c:pt>
                <c:pt idx="7">
                  <c:v>0.11323136092021735</c:v>
                </c:pt>
                <c:pt idx="8">
                  <c:v>0.15000277894981306</c:v>
                </c:pt>
                <c:pt idx="9">
                  <c:v>6.931874653554404E-2</c:v>
                </c:pt>
                <c:pt idx="10">
                  <c:v>9.8226592773560828E-2</c:v>
                </c:pt>
                <c:pt idx="11">
                  <c:v>7.2436803534624783E-2</c:v>
                </c:pt>
                <c:pt idx="12">
                  <c:v>0.13266275747165501</c:v>
                </c:pt>
                <c:pt idx="13">
                  <c:v>0.10013984192291359</c:v>
                </c:pt>
                <c:pt idx="14">
                  <c:v>7.8080264547503386E-2</c:v>
                </c:pt>
                <c:pt idx="15">
                  <c:v>6.501965313631386E-2</c:v>
                </c:pt>
                <c:pt idx="16">
                  <c:v>6.9145460452193719E-2</c:v>
                </c:pt>
                <c:pt idx="17">
                  <c:v>7.1709748243515392E-2</c:v>
                </c:pt>
                <c:pt idx="18">
                  <c:v>9.9908893022413237E-2</c:v>
                </c:pt>
                <c:pt idx="19">
                  <c:v>0.10206059874005557</c:v>
                </c:pt>
                <c:pt idx="20">
                  <c:v>0.10873175383311362</c:v>
                </c:pt>
                <c:pt idx="21">
                  <c:v>0.1053254765724303</c:v>
                </c:pt>
                <c:pt idx="22">
                  <c:v>0.11425950657736172</c:v>
                </c:pt>
                <c:pt idx="23">
                  <c:v>0.12088020381159792</c:v>
                </c:pt>
                <c:pt idx="24">
                  <c:v>0.15687815761968915</c:v>
                </c:pt>
                <c:pt idx="25">
                  <c:v>0.15064150260846798</c:v>
                </c:pt>
                <c:pt idx="26">
                  <c:v>0.13118269757068823</c:v>
                </c:pt>
                <c:pt idx="27">
                  <c:v>0.11391022169080034</c:v>
                </c:pt>
                <c:pt idx="28">
                  <c:v>0.12856134954569876</c:v>
                </c:pt>
                <c:pt idx="29">
                  <c:v>0.11532021459538599</c:v>
                </c:pt>
                <c:pt idx="30">
                  <c:v>0.14056541348194318</c:v>
                </c:pt>
                <c:pt idx="31">
                  <c:v>0.12151058024158945</c:v>
                </c:pt>
                <c:pt idx="32">
                  <c:v>0.134273507003416</c:v>
                </c:pt>
                <c:pt idx="33">
                  <c:v>9.3560274675633881E-2</c:v>
                </c:pt>
                <c:pt idx="34">
                  <c:v>6.5751593990554191E-2</c:v>
                </c:pt>
                <c:pt idx="35">
                  <c:v>5.8742911377240192E-2</c:v>
                </c:pt>
                <c:pt idx="36">
                  <c:v>4.9780026385541465E-2</c:v>
                </c:pt>
                <c:pt idx="37">
                  <c:v>2.7028771725053913E-2</c:v>
                </c:pt>
                <c:pt idx="38">
                  <c:v>4.5128035830362068E-2</c:v>
                </c:pt>
                <c:pt idx="39">
                  <c:v>5.3423873890501072E-2</c:v>
                </c:pt>
                <c:pt idx="40">
                  <c:v>5.7177949398921735E-2</c:v>
                </c:pt>
                <c:pt idx="41">
                  <c:v>3.8284186627443484E-2</c:v>
                </c:pt>
                <c:pt idx="42">
                  <c:v>3.5314775873663828E-2</c:v>
                </c:pt>
                <c:pt idx="43">
                  <c:v>1.893208775836186E-2</c:v>
                </c:pt>
                <c:pt idx="44">
                  <c:v>1.6683129374855943E-2</c:v>
                </c:pt>
                <c:pt idx="45">
                  <c:v>2.5446848847053394E-2</c:v>
                </c:pt>
                <c:pt idx="46">
                  <c:v>2.3418741989144953E-2</c:v>
                </c:pt>
                <c:pt idx="47">
                  <c:v>1.4875612108859571E-2</c:v>
                </c:pt>
                <c:pt idx="48">
                  <c:v>1.9604603794753039E-2</c:v>
                </c:pt>
                <c:pt idx="49">
                  <c:v>2.5277779586764915E-2</c:v>
                </c:pt>
                <c:pt idx="50">
                  <c:v>3.5968636868211279E-2</c:v>
                </c:pt>
                <c:pt idx="51">
                  <c:v>3.2776196259540979E-2</c:v>
                </c:pt>
                <c:pt idx="52">
                  <c:v>3.6044563660777129E-2</c:v>
                </c:pt>
                <c:pt idx="53">
                  <c:v>2.4504792910182704E-2</c:v>
                </c:pt>
                <c:pt idx="54">
                  <c:v>3.466337462610114E-2</c:v>
                </c:pt>
                <c:pt idx="55">
                  <c:v>2.6830149487787391E-2</c:v>
                </c:pt>
                <c:pt idx="56">
                  <c:v>3.3401757235941298E-2</c:v>
                </c:pt>
                <c:pt idx="57">
                  <c:v>2.5081511046535887E-2</c:v>
                </c:pt>
                <c:pt idx="58">
                  <c:v>2.3589811263355465E-2</c:v>
                </c:pt>
                <c:pt idx="59">
                  <c:v>1.6917974358883203E-3</c:v>
                </c:pt>
                <c:pt idx="60">
                  <c:v>2.389180691472137E-2</c:v>
                </c:pt>
                <c:pt idx="61">
                  <c:v>1.5134693796572618E-2</c:v>
                </c:pt>
                <c:pt idx="62">
                  <c:v>1.3426582546077315E-2</c:v>
                </c:pt>
                <c:pt idx="63">
                  <c:v>7.7440596967466302E-3</c:v>
                </c:pt>
                <c:pt idx="64">
                  <c:v>6.3999626292603473E-3</c:v>
                </c:pt>
                <c:pt idx="65">
                  <c:v>9.8151553751988363E-3</c:v>
                </c:pt>
                <c:pt idx="66">
                  <c:v>1.0930739332510653E-2</c:v>
                </c:pt>
                <c:pt idx="67">
                  <c:v>1.9168785644159136E-2</c:v>
                </c:pt>
                <c:pt idx="68">
                  <c:v>1.3838633117829957E-2</c:v>
                </c:pt>
                <c:pt idx="69">
                  <c:v>1.85565140221986E-2</c:v>
                </c:pt>
                <c:pt idx="70">
                  <c:v>-1.022053945396395E-2</c:v>
                </c:pt>
                <c:pt idx="71">
                  <c:v>3.3733222025475351E-2</c:v>
                </c:pt>
                <c:pt idx="72">
                  <c:v>4.0732762500302666E-2</c:v>
                </c:pt>
                <c:pt idx="73">
                  <c:v>4.0467481439467212E-2</c:v>
                </c:pt>
                <c:pt idx="74">
                  <c:v>2.7956000000000092E-2</c:v>
                </c:pt>
                <c:pt idx="75">
                  <c:v>1.775670000000007E-2</c:v>
                </c:pt>
                <c:pt idx="76">
                  <c:v>1.90690899999999E-2</c:v>
                </c:pt>
                <c:pt idx="77">
                  <c:v>2.2892750000000239E-2</c:v>
                </c:pt>
                <c:pt idx="78">
                  <c:v>2.3605000000000098E-2</c:v>
                </c:pt>
                <c:pt idx="79">
                  <c:v>2.2180500000000158E-2</c:v>
                </c:pt>
                <c:pt idx="80">
                  <c:v>2.726800000000007E-2</c:v>
                </c:pt>
                <c:pt idx="81">
                  <c:v>2.7471500000000093E-2</c:v>
                </c:pt>
                <c:pt idx="82">
                  <c:v>2.7675000000000116E-2</c:v>
                </c:pt>
                <c:pt idx="83">
                  <c:v>2.6352249999999966E-2</c:v>
                </c:pt>
                <c:pt idx="84">
                  <c:v>2.6555749999999989E-2</c:v>
                </c:pt>
                <c:pt idx="85">
                  <c:v>2.6759250000000234E-2</c:v>
                </c:pt>
                <c:pt idx="86">
                  <c:v>2.6962750000000257E-2</c:v>
                </c:pt>
                <c:pt idx="87">
                  <c:v>2.7166250000000058E-2</c:v>
                </c:pt>
                <c:pt idx="88">
                  <c:v>2.726800000000007E-2</c:v>
                </c:pt>
                <c:pt idx="89">
                  <c:v>2.7471500000000093E-2</c:v>
                </c:pt>
                <c:pt idx="90">
                  <c:v>2.7675000000000116E-2</c:v>
                </c:pt>
                <c:pt idx="91">
                  <c:v>2.7675000000000116E-2</c:v>
                </c:pt>
                <c:pt idx="92">
                  <c:v>2.7674999999999894E-2</c:v>
                </c:pt>
                <c:pt idx="93">
                  <c:v>2.7675000000000116E-2</c:v>
                </c:pt>
                <c:pt idx="94">
                  <c:v>2.7675000000000116E-2</c:v>
                </c:pt>
                <c:pt idx="95">
                  <c:v>2.7675000000000116E-2</c:v>
                </c:pt>
                <c:pt idx="96">
                  <c:v>2.7675000000000116E-2</c:v>
                </c:pt>
                <c:pt idx="97">
                  <c:v>2.7674999999999894E-2</c:v>
                </c:pt>
                <c:pt idx="98">
                  <c:v>2.7675000000000116E-2</c:v>
                </c:pt>
                <c:pt idx="99">
                  <c:v>2.7675000000000116E-2</c:v>
                </c:pt>
                <c:pt idx="100">
                  <c:v>2.7675000000000116E-2</c:v>
                </c:pt>
                <c:pt idx="101">
                  <c:v>2.7675000000000116E-2</c:v>
                </c:pt>
                <c:pt idx="102">
                  <c:v>2.7674999999999894E-2</c:v>
                </c:pt>
                <c:pt idx="103">
                  <c:v>2.7675000000000116E-2</c:v>
                </c:pt>
                <c:pt idx="104">
                  <c:v>2.7675000000000116E-2</c:v>
                </c:pt>
                <c:pt idx="105">
                  <c:v>2.7674999999999894E-2</c:v>
                </c:pt>
                <c:pt idx="106">
                  <c:v>2.7674999999999894E-2</c:v>
                </c:pt>
                <c:pt idx="107">
                  <c:v>2.7675000000000116E-2</c:v>
                </c:pt>
                <c:pt idx="108">
                  <c:v>2.7675000000000116E-2</c:v>
                </c:pt>
                <c:pt idx="109">
                  <c:v>2.7675000000000116E-2</c:v>
                </c:pt>
                <c:pt idx="110">
                  <c:v>2.7675000000000116E-2</c:v>
                </c:pt>
                <c:pt idx="111">
                  <c:v>2.7674999999999894E-2</c:v>
                </c:pt>
                <c:pt idx="112">
                  <c:v>2.7675000000000116E-2</c:v>
                </c:pt>
                <c:pt idx="113">
                  <c:v>2.7674999999999894E-2</c:v>
                </c:pt>
                <c:pt idx="114">
                  <c:v>2.7675000000000116E-2</c:v>
                </c:pt>
                <c:pt idx="115">
                  <c:v>2.7675000000000116E-2</c:v>
                </c:pt>
                <c:pt idx="116">
                  <c:v>2.7675000000000116E-2</c:v>
                </c:pt>
                <c:pt idx="117">
                  <c:v>2.7675000000000116E-2</c:v>
                </c:pt>
                <c:pt idx="118">
                  <c:v>2.7675000000000116E-2</c:v>
                </c:pt>
                <c:pt idx="119">
                  <c:v>2.7675000000000116E-2</c:v>
                </c:pt>
                <c:pt idx="120">
                  <c:v>2.7674999999999894E-2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B-452D-AA8A-74482BAF4F2C}"/>
            </c:ext>
          </c:extLst>
        </c:ser>
        <c:ser>
          <c:idx val="2"/>
          <c:order val="2"/>
          <c:tx>
            <c:strRef>
              <c:f>SMPT_AP!$K$5</c:f>
              <c:strCache>
                <c:ptCount val="1"/>
                <c:pt idx="0">
                  <c:v>Sc_0,7%</c:v>
                </c:pt>
              </c:strCache>
            </c:strRef>
          </c:tx>
          <c:marker>
            <c:symbol val="none"/>
          </c:marker>
          <c:cat>
            <c:numRef>
              <c:f>SMPT_AP!$B$7:$B$127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SMPT_AP!$K$7:$K$127</c:f>
              <c:numCache>
                <c:formatCode>0.0%</c:formatCode>
                <c:ptCount val="121"/>
                <c:pt idx="0">
                  <c:v>0.13019055911528743</c:v>
                </c:pt>
                <c:pt idx="1">
                  <c:v>0.23398759556619653</c:v>
                </c:pt>
                <c:pt idx="2">
                  <c:v>0.16930492045188572</c:v>
                </c:pt>
                <c:pt idx="3">
                  <c:v>2.5769039010979489E-2</c:v>
                </c:pt>
                <c:pt idx="4">
                  <c:v>6.2547345582049774E-2</c:v>
                </c:pt>
                <c:pt idx="5">
                  <c:v>6.1492825268658624E-2</c:v>
                </c:pt>
                <c:pt idx="6">
                  <c:v>8.1093839391564559E-2</c:v>
                </c:pt>
                <c:pt idx="7">
                  <c:v>0.11323136092021735</c:v>
                </c:pt>
                <c:pt idx="8">
                  <c:v>0.15000277894981306</c:v>
                </c:pt>
                <c:pt idx="9">
                  <c:v>6.931874653554404E-2</c:v>
                </c:pt>
                <c:pt idx="10">
                  <c:v>9.8226592773560828E-2</c:v>
                </c:pt>
                <c:pt idx="11">
                  <c:v>7.2436803534624783E-2</c:v>
                </c:pt>
                <c:pt idx="12">
                  <c:v>0.13266275747165501</c:v>
                </c:pt>
                <c:pt idx="13">
                  <c:v>0.10013984192291359</c:v>
                </c:pt>
                <c:pt idx="14">
                  <c:v>7.8080264547503386E-2</c:v>
                </c:pt>
                <c:pt idx="15">
                  <c:v>6.501965313631386E-2</c:v>
                </c:pt>
                <c:pt idx="16">
                  <c:v>6.9145460452193719E-2</c:v>
                </c:pt>
                <c:pt idx="17">
                  <c:v>7.1709748243515392E-2</c:v>
                </c:pt>
                <c:pt idx="18">
                  <c:v>9.9908893022413237E-2</c:v>
                </c:pt>
                <c:pt idx="19">
                  <c:v>0.10206059874005557</c:v>
                </c:pt>
                <c:pt idx="20">
                  <c:v>0.10873175383311362</c:v>
                </c:pt>
                <c:pt idx="21">
                  <c:v>0.1053254765724303</c:v>
                </c:pt>
                <c:pt idx="22">
                  <c:v>0.11425950657736172</c:v>
                </c:pt>
                <c:pt idx="23">
                  <c:v>0.12088020381159792</c:v>
                </c:pt>
                <c:pt idx="24">
                  <c:v>0.15687815761968915</c:v>
                </c:pt>
                <c:pt idx="25">
                  <c:v>0.15064150260846798</c:v>
                </c:pt>
                <c:pt idx="26">
                  <c:v>0.13118269757068823</c:v>
                </c:pt>
                <c:pt idx="27">
                  <c:v>0.11391022169080034</c:v>
                </c:pt>
                <c:pt idx="28">
                  <c:v>0.12856134954569876</c:v>
                </c:pt>
                <c:pt idx="29">
                  <c:v>0.11532021459538599</c:v>
                </c:pt>
                <c:pt idx="30">
                  <c:v>0.14056541348194318</c:v>
                </c:pt>
                <c:pt idx="31">
                  <c:v>0.12151058024158945</c:v>
                </c:pt>
                <c:pt idx="32">
                  <c:v>0.134273507003416</c:v>
                </c:pt>
                <c:pt idx="33">
                  <c:v>9.3560274675633881E-2</c:v>
                </c:pt>
                <c:pt idx="34">
                  <c:v>6.5751593990554191E-2</c:v>
                </c:pt>
                <c:pt idx="35">
                  <c:v>5.8742911377240192E-2</c:v>
                </c:pt>
                <c:pt idx="36">
                  <c:v>4.9780026385541465E-2</c:v>
                </c:pt>
                <c:pt idx="37">
                  <c:v>2.7028771725053913E-2</c:v>
                </c:pt>
                <c:pt idx="38">
                  <c:v>4.5128035830362068E-2</c:v>
                </c:pt>
                <c:pt idx="39">
                  <c:v>5.3423873890501072E-2</c:v>
                </c:pt>
                <c:pt idx="40">
                  <c:v>5.7177949398921735E-2</c:v>
                </c:pt>
                <c:pt idx="41">
                  <c:v>3.8284186627443484E-2</c:v>
                </c:pt>
                <c:pt idx="42">
                  <c:v>3.5314775873663828E-2</c:v>
                </c:pt>
                <c:pt idx="43">
                  <c:v>1.893208775836186E-2</c:v>
                </c:pt>
                <c:pt idx="44">
                  <c:v>1.6683129374855943E-2</c:v>
                </c:pt>
                <c:pt idx="45">
                  <c:v>2.5446848847053394E-2</c:v>
                </c:pt>
                <c:pt idx="46">
                  <c:v>2.3418741989144953E-2</c:v>
                </c:pt>
                <c:pt idx="47">
                  <c:v>1.4875612108859571E-2</c:v>
                </c:pt>
                <c:pt idx="48">
                  <c:v>1.9604603794753039E-2</c:v>
                </c:pt>
                <c:pt idx="49">
                  <c:v>2.5277779586764915E-2</c:v>
                </c:pt>
                <c:pt idx="50">
                  <c:v>3.5968636868211279E-2</c:v>
                </c:pt>
                <c:pt idx="51">
                  <c:v>3.2776196259540979E-2</c:v>
                </c:pt>
                <c:pt idx="52">
                  <c:v>3.6044563660777129E-2</c:v>
                </c:pt>
                <c:pt idx="53">
                  <c:v>2.4504792910182704E-2</c:v>
                </c:pt>
                <c:pt idx="54">
                  <c:v>3.466337462610114E-2</c:v>
                </c:pt>
                <c:pt idx="55">
                  <c:v>2.6830149487787391E-2</c:v>
                </c:pt>
                <c:pt idx="56">
                  <c:v>3.3401757235941298E-2</c:v>
                </c:pt>
                <c:pt idx="57">
                  <c:v>2.5081511046535887E-2</c:v>
                </c:pt>
                <c:pt idx="58">
                  <c:v>2.3589811263355465E-2</c:v>
                </c:pt>
                <c:pt idx="59">
                  <c:v>1.6917974358883203E-3</c:v>
                </c:pt>
                <c:pt idx="60">
                  <c:v>2.389180691472137E-2</c:v>
                </c:pt>
                <c:pt idx="61">
                  <c:v>1.5134693796572618E-2</c:v>
                </c:pt>
                <c:pt idx="62">
                  <c:v>1.3426582546077315E-2</c:v>
                </c:pt>
                <c:pt idx="63">
                  <c:v>7.7440596967466302E-3</c:v>
                </c:pt>
                <c:pt idx="64">
                  <c:v>6.3999626292603473E-3</c:v>
                </c:pt>
                <c:pt idx="65">
                  <c:v>9.8151553751988363E-3</c:v>
                </c:pt>
                <c:pt idx="66">
                  <c:v>1.0930739332510653E-2</c:v>
                </c:pt>
                <c:pt idx="67">
                  <c:v>1.9168785644159136E-2</c:v>
                </c:pt>
                <c:pt idx="68">
                  <c:v>1.3838633117829957E-2</c:v>
                </c:pt>
                <c:pt idx="69">
                  <c:v>1.85565140221986E-2</c:v>
                </c:pt>
                <c:pt idx="70">
                  <c:v>-1.022053945396395E-2</c:v>
                </c:pt>
                <c:pt idx="71">
                  <c:v>3.3733222025475351E-2</c:v>
                </c:pt>
                <c:pt idx="72">
                  <c:v>4.0732762500302666E-2</c:v>
                </c:pt>
                <c:pt idx="73">
                  <c:v>4.0467481439467212E-2</c:v>
                </c:pt>
                <c:pt idx="74">
                  <c:v>2.7956000000000092E-2</c:v>
                </c:pt>
                <c:pt idx="75">
                  <c:v>1.775670000000007E-2</c:v>
                </c:pt>
                <c:pt idx="76">
                  <c:v>1.90690899999999E-2</c:v>
                </c:pt>
                <c:pt idx="77">
                  <c:v>2.2892750000000239E-2</c:v>
                </c:pt>
                <c:pt idx="78">
                  <c:v>2.3605000000000098E-2</c:v>
                </c:pt>
                <c:pt idx="79">
                  <c:v>2.2180500000000158E-2</c:v>
                </c:pt>
                <c:pt idx="80">
                  <c:v>2.6962750000000257E-2</c:v>
                </c:pt>
                <c:pt idx="81">
                  <c:v>2.6861000000000024E-2</c:v>
                </c:pt>
                <c:pt idx="82">
                  <c:v>2.6759250000000234E-2</c:v>
                </c:pt>
                <c:pt idx="83">
                  <c:v>2.5233000000000061E-2</c:v>
                </c:pt>
                <c:pt idx="84">
                  <c:v>2.5131250000000049E-2</c:v>
                </c:pt>
                <c:pt idx="85">
                  <c:v>2.5131250000000049E-2</c:v>
                </c:pt>
                <c:pt idx="86">
                  <c:v>2.5029500000000038E-2</c:v>
                </c:pt>
                <c:pt idx="87">
                  <c:v>2.4927750000000026E-2</c:v>
                </c:pt>
                <c:pt idx="88">
                  <c:v>2.4826000000000015E-2</c:v>
                </c:pt>
                <c:pt idx="89">
                  <c:v>2.4724250000000225E-2</c:v>
                </c:pt>
                <c:pt idx="90">
                  <c:v>2.4622499999999992E-2</c:v>
                </c:pt>
                <c:pt idx="91">
                  <c:v>2.4622499999999992E-2</c:v>
                </c:pt>
                <c:pt idx="92">
                  <c:v>2.4622499999999992E-2</c:v>
                </c:pt>
                <c:pt idx="93">
                  <c:v>2.462249999999977E-2</c:v>
                </c:pt>
                <c:pt idx="94">
                  <c:v>2.4622499999999992E-2</c:v>
                </c:pt>
                <c:pt idx="95">
                  <c:v>2.462249999999977E-2</c:v>
                </c:pt>
                <c:pt idx="96">
                  <c:v>2.4622499999999992E-2</c:v>
                </c:pt>
                <c:pt idx="97">
                  <c:v>2.4622499999999992E-2</c:v>
                </c:pt>
                <c:pt idx="98">
                  <c:v>2.462249999999977E-2</c:v>
                </c:pt>
                <c:pt idx="99">
                  <c:v>2.4622499999999992E-2</c:v>
                </c:pt>
                <c:pt idx="100">
                  <c:v>2.4622499999999992E-2</c:v>
                </c:pt>
                <c:pt idx="101">
                  <c:v>2.462249999999977E-2</c:v>
                </c:pt>
                <c:pt idx="102">
                  <c:v>2.4622499999999992E-2</c:v>
                </c:pt>
                <c:pt idx="103">
                  <c:v>2.4622499999999992E-2</c:v>
                </c:pt>
                <c:pt idx="104">
                  <c:v>2.4622499999999992E-2</c:v>
                </c:pt>
                <c:pt idx="105">
                  <c:v>2.4622499999999992E-2</c:v>
                </c:pt>
                <c:pt idx="106">
                  <c:v>2.4622499999999992E-2</c:v>
                </c:pt>
                <c:pt idx="107">
                  <c:v>2.4622499999999992E-2</c:v>
                </c:pt>
                <c:pt idx="108">
                  <c:v>2.4622499999999992E-2</c:v>
                </c:pt>
                <c:pt idx="109">
                  <c:v>2.4622499999999992E-2</c:v>
                </c:pt>
                <c:pt idx="110">
                  <c:v>2.4622499999999992E-2</c:v>
                </c:pt>
                <c:pt idx="111">
                  <c:v>2.4622499999999992E-2</c:v>
                </c:pt>
                <c:pt idx="112">
                  <c:v>2.462249999999977E-2</c:v>
                </c:pt>
                <c:pt idx="113">
                  <c:v>2.4622499999999992E-2</c:v>
                </c:pt>
                <c:pt idx="114">
                  <c:v>2.4622499999999992E-2</c:v>
                </c:pt>
                <c:pt idx="115">
                  <c:v>2.4622499999999992E-2</c:v>
                </c:pt>
                <c:pt idx="116">
                  <c:v>2.4622499999999992E-2</c:v>
                </c:pt>
                <c:pt idx="117">
                  <c:v>2.4622499999999992E-2</c:v>
                </c:pt>
                <c:pt idx="118">
                  <c:v>2.4622499999999992E-2</c:v>
                </c:pt>
                <c:pt idx="119">
                  <c:v>2.4622499999999992E-2</c:v>
                </c:pt>
                <c:pt idx="120">
                  <c:v>2.4622499999999992E-2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BB-452D-AA8A-74482BAF4F2C}"/>
            </c:ext>
          </c:extLst>
        </c:ser>
        <c:ser>
          <c:idx val="3"/>
          <c:order val="3"/>
          <c:tx>
            <c:strRef>
              <c:f>SMPT_AP!$L$5</c:f>
              <c:strCache>
                <c:ptCount val="1"/>
                <c:pt idx="0">
                  <c:v>Sc_0,4%</c:v>
                </c:pt>
              </c:strCache>
            </c:strRef>
          </c:tx>
          <c:marker>
            <c:symbol val="none"/>
          </c:marker>
          <c:cat>
            <c:numRef>
              <c:f>SMPT_AP!$B$7:$B$127</c:f>
              <c:numCache>
                <c:formatCode>General</c:formatCode>
                <c:ptCount val="12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</c:numCache>
            </c:numRef>
          </c:cat>
          <c:val>
            <c:numRef>
              <c:f>SMPT_AP!$L$7:$L$127</c:f>
              <c:numCache>
                <c:formatCode>0.0%</c:formatCode>
                <c:ptCount val="121"/>
                <c:pt idx="0">
                  <c:v>0.13019055911528743</c:v>
                </c:pt>
                <c:pt idx="1">
                  <c:v>0.23398759556619653</c:v>
                </c:pt>
                <c:pt idx="2">
                  <c:v>0.16930492045188572</c:v>
                </c:pt>
                <c:pt idx="3">
                  <c:v>2.5769039010979489E-2</c:v>
                </c:pt>
                <c:pt idx="4">
                  <c:v>6.2547345582049774E-2</c:v>
                </c:pt>
                <c:pt idx="5">
                  <c:v>6.1492825268658624E-2</c:v>
                </c:pt>
                <c:pt idx="6">
                  <c:v>8.1093839391564559E-2</c:v>
                </c:pt>
                <c:pt idx="7">
                  <c:v>0.11323136092021735</c:v>
                </c:pt>
                <c:pt idx="8">
                  <c:v>0.15000277894981306</c:v>
                </c:pt>
                <c:pt idx="9">
                  <c:v>6.931874653554404E-2</c:v>
                </c:pt>
                <c:pt idx="10">
                  <c:v>9.8226592773560828E-2</c:v>
                </c:pt>
                <c:pt idx="11">
                  <c:v>7.2436803534624783E-2</c:v>
                </c:pt>
                <c:pt idx="12">
                  <c:v>0.13266275747165501</c:v>
                </c:pt>
                <c:pt idx="13">
                  <c:v>0.10013984192291359</c:v>
                </c:pt>
                <c:pt idx="14">
                  <c:v>7.8080264547503386E-2</c:v>
                </c:pt>
                <c:pt idx="15">
                  <c:v>6.501965313631386E-2</c:v>
                </c:pt>
                <c:pt idx="16">
                  <c:v>6.9145460452193719E-2</c:v>
                </c:pt>
                <c:pt idx="17">
                  <c:v>7.1709748243515392E-2</c:v>
                </c:pt>
                <c:pt idx="18">
                  <c:v>9.9908893022413237E-2</c:v>
                </c:pt>
                <c:pt idx="19">
                  <c:v>0.10206059874005557</c:v>
                </c:pt>
                <c:pt idx="20">
                  <c:v>0.10873175383311362</c:v>
                </c:pt>
                <c:pt idx="21">
                  <c:v>0.1053254765724303</c:v>
                </c:pt>
                <c:pt idx="22">
                  <c:v>0.11425950657736172</c:v>
                </c:pt>
                <c:pt idx="23">
                  <c:v>0.12088020381159792</c:v>
                </c:pt>
                <c:pt idx="24">
                  <c:v>0.15687815761968915</c:v>
                </c:pt>
                <c:pt idx="25">
                  <c:v>0.15064150260846798</c:v>
                </c:pt>
                <c:pt idx="26">
                  <c:v>0.13118269757068823</c:v>
                </c:pt>
                <c:pt idx="27">
                  <c:v>0.11391022169080034</c:v>
                </c:pt>
                <c:pt idx="28">
                  <c:v>0.12856134954569876</c:v>
                </c:pt>
                <c:pt idx="29">
                  <c:v>0.11532021459538599</c:v>
                </c:pt>
                <c:pt idx="30">
                  <c:v>0.14056541348194318</c:v>
                </c:pt>
                <c:pt idx="31">
                  <c:v>0.12151058024158945</c:v>
                </c:pt>
                <c:pt idx="32">
                  <c:v>0.134273507003416</c:v>
                </c:pt>
                <c:pt idx="33">
                  <c:v>9.3560274675633881E-2</c:v>
                </c:pt>
                <c:pt idx="34">
                  <c:v>6.5751593990554191E-2</c:v>
                </c:pt>
                <c:pt idx="35">
                  <c:v>5.8742911377240192E-2</c:v>
                </c:pt>
                <c:pt idx="36">
                  <c:v>4.9780026385541465E-2</c:v>
                </c:pt>
                <c:pt idx="37">
                  <c:v>2.7028771725053913E-2</c:v>
                </c:pt>
                <c:pt idx="38">
                  <c:v>4.5128035830362068E-2</c:v>
                </c:pt>
                <c:pt idx="39">
                  <c:v>5.3423873890501072E-2</c:v>
                </c:pt>
                <c:pt idx="40">
                  <c:v>5.7177949398921735E-2</c:v>
                </c:pt>
                <c:pt idx="41">
                  <c:v>3.8284186627443484E-2</c:v>
                </c:pt>
                <c:pt idx="42">
                  <c:v>3.5314775873663828E-2</c:v>
                </c:pt>
                <c:pt idx="43">
                  <c:v>1.893208775836186E-2</c:v>
                </c:pt>
                <c:pt idx="44">
                  <c:v>1.6683129374855943E-2</c:v>
                </c:pt>
                <c:pt idx="45">
                  <c:v>2.5446848847053394E-2</c:v>
                </c:pt>
                <c:pt idx="46">
                  <c:v>2.3418741989144953E-2</c:v>
                </c:pt>
                <c:pt idx="47">
                  <c:v>1.4875612108859571E-2</c:v>
                </c:pt>
                <c:pt idx="48">
                  <c:v>1.9604603794753039E-2</c:v>
                </c:pt>
                <c:pt idx="49">
                  <c:v>2.5277779586764915E-2</c:v>
                </c:pt>
                <c:pt idx="50">
                  <c:v>3.5968636868211279E-2</c:v>
                </c:pt>
                <c:pt idx="51">
                  <c:v>3.2776196259540979E-2</c:v>
                </c:pt>
                <c:pt idx="52">
                  <c:v>3.6044563660777129E-2</c:v>
                </c:pt>
                <c:pt idx="53">
                  <c:v>2.4504792910182704E-2</c:v>
                </c:pt>
                <c:pt idx="54">
                  <c:v>3.466337462610114E-2</c:v>
                </c:pt>
                <c:pt idx="55">
                  <c:v>2.6830149487787391E-2</c:v>
                </c:pt>
                <c:pt idx="56">
                  <c:v>3.3401757235941298E-2</c:v>
                </c:pt>
                <c:pt idx="57">
                  <c:v>2.5081511046535887E-2</c:v>
                </c:pt>
                <c:pt idx="58">
                  <c:v>2.3589811263355465E-2</c:v>
                </c:pt>
                <c:pt idx="59">
                  <c:v>1.6917974358883203E-3</c:v>
                </c:pt>
                <c:pt idx="60">
                  <c:v>2.389180691472137E-2</c:v>
                </c:pt>
                <c:pt idx="61">
                  <c:v>1.5134693796572618E-2</c:v>
                </c:pt>
                <c:pt idx="62">
                  <c:v>1.3426582546077315E-2</c:v>
                </c:pt>
                <c:pt idx="63">
                  <c:v>7.7440596967466302E-3</c:v>
                </c:pt>
                <c:pt idx="64">
                  <c:v>6.3999626292603473E-3</c:v>
                </c:pt>
                <c:pt idx="65">
                  <c:v>9.8151553751988363E-3</c:v>
                </c:pt>
                <c:pt idx="66">
                  <c:v>1.0930739332510653E-2</c:v>
                </c:pt>
                <c:pt idx="67">
                  <c:v>1.9168785644159136E-2</c:v>
                </c:pt>
                <c:pt idx="68">
                  <c:v>1.3838633117829957E-2</c:v>
                </c:pt>
                <c:pt idx="69">
                  <c:v>1.85565140221986E-2</c:v>
                </c:pt>
                <c:pt idx="70">
                  <c:v>-1.022053945396395E-2</c:v>
                </c:pt>
                <c:pt idx="71">
                  <c:v>3.3733222025475351E-2</c:v>
                </c:pt>
                <c:pt idx="72">
                  <c:v>4.0732762500302666E-2</c:v>
                </c:pt>
                <c:pt idx="73">
                  <c:v>4.0467481439467212E-2</c:v>
                </c:pt>
                <c:pt idx="74">
                  <c:v>2.7956000000000092E-2</c:v>
                </c:pt>
                <c:pt idx="75">
                  <c:v>1.775670000000007E-2</c:v>
                </c:pt>
                <c:pt idx="76">
                  <c:v>1.90690899999999E-2</c:v>
                </c:pt>
                <c:pt idx="77">
                  <c:v>2.2892750000000239E-2</c:v>
                </c:pt>
                <c:pt idx="78">
                  <c:v>2.3605000000000098E-2</c:v>
                </c:pt>
                <c:pt idx="79">
                  <c:v>2.2180500000000158E-2</c:v>
                </c:pt>
                <c:pt idx="80">
                  <c:v>2.6759250000000234E-2</c:v>
                </c:pt>
                <c:pt idx="81">
                  <c:v>2.6352249999999966E-2</c:v>
                </c:pt>
                <c:pt idx="82">
                  <c:v>2.5945250000000142E-2</c:v>
                </c:pt>
                <c:pt idx="83">
                  <c:v>2.4113749999999934E-2</c:v>
                </c:pt>
                <c:pt idx="84">
                  <c:v>2.3808500000000121E-2</c:v>
                </c:pt>
                <c:pt idx="85">
                  <c:v>2.3401500000000075E-2</c:v>
                </c:pt>
                <c:pt idx="86">
                  <c:v>2.3096250000000262E-2</c:v>
                </c:pt>
                <c:pt idx="87">
                  <c:v>2.2689250000000216E-2</c:v>
                </c:pt>
                <c:pt idx="88">
                  <c:v>2.2282249999999948E-2</c:v>
                </c:pt>
                <c:pt idx="89">
                  <c:v>2.1976999999999913E-2</c:v>
                </c:pt>
                <c:pt idx="90">
                  <c:v>2.1570000000000089E-2</c:v>
                </c:pt>
                <c:pt idx="91">
                  <c:v>2.1570000000000089E-2</c:v>
                </c:pt>
                <c:pt idx="92">
                  <c:v>2.1570000000000089E-2</c:v>
                </c:pt>
                <c:pt idx="93">
                  <c:v>2.1570000000000089E-2</c:v>
                </c:pt>
                <c:pt idx="94">
                  <c:v>2.1570000000000089E-2</c:v>
                </c:pt>
                <c:pt idx="95">
                  <c:v>2.1570000000000089E-2</c:v>
                </c:pt>
                <c:pt idx="96">
                  <c:v>2.1570000000000089E-2</c:v>
                </c:pt>
                <c:pt idx="97">
                  <c:v>2.1570000000000089E-2</c:v>
                </c:pt>
                <c:pt idx="98">
                  <c:v>2.1570000000000089E-2</c:v>
                </c:pt>
                <c:pt idx="99">
                  <c:v>2.1570000000000089E-2</c:v>
                </c:pt>
                <c:pt idx="100">
                  <c:v>2.1570000000000089E-2</c:v>
                </c:pt>
                <c:pt idx="101">
                  <c:v>2.1570000000000089E-2</c:v>
                </c:pt>
                <c:pt idx="102">
                  <c:v>2.1570000000000089E-2</c:v>
                </c:pt>
                <c:pt idx="103">
                  <c:v>2.1570000000000089E-2</c:v>
                </c:pt>
                <c:pt idx="104">
                  <c:v>2.1570000000000089E-2</c:v>
                </c:pt>
                <c:pt idx="105">
                  <c:v>2.1570000000000089E-2</c:v>
                </c:pt>
                <c:pt idx="106">
                  <c:v>2.1570000000000089E-2</c:v>
                </c:pt>
                <c:pt idx="107">
                  <c:v>2.1570000000000089E-2</c:v>
                </c:pt>
                <c:pt idx="108">
                  <c:v>2.1570000000000089E-2</c:v>
                </c:pt>
                <c:pt idx="109">
                  <c:v>2.1570000000000089E-2</c:v>
                </c:pt>
                <c:pt idx="110">
                  <c:v>2.1569999999999867E-2</c:v>
                </c:pt>
                <c:pt idx="111">
                  <c:v>2.1570000000000089E-2</c:v>
                </c:pt>
                <c:pt idx="112">
                  <c:v>2.1570000000000089E-2</c:v>
                </c:pt>
                <c:pt idx="113">
                  <c:v>2.1570000000000089E-2</c:v>
                </c:pt>
                <c:pt idx="114">
                  <c:v>2.1570000000000089E-2</c:v>
                </c:pt>
                <c:pt idx="115">
                  <c:v>2.1570000000000089E-2</c:v>
                </c:pt>
                <c:pt idx="116">
                  <c:v>2.1570000000000089E-2</c:v>
                </c:pt>
                <c:pt idx="117">
                  <c:v>2.1570000000000089E-2</c:v>
                </c:pt>
                <c:pt idx="118">
                  <c:v>2.1570000000000089E-2</c:v>
                </c:pt>
                <c:pt idx="119">
                  <c:v>2.1570000000000089E-2</c:v>
                </c:pt>
                <c:pt idx="120">
                  <c:v>2.1570000000000089E-2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BB-452D-AA8A-74482BAF4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13120"/>
        <c:axId val="105815040"/>
      </c:lineChart>
      <c:catAx>
        <c:axId val="1058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15040"/>
        <c:crosses val="autoZero"/>
        <c:auto val="1"/>
        <c:lblAlgn val="ctr"/>
        <c:lblOffset val="100"/>
        <c:noMultiLvlLbl val="0"/>
      </c:catAx>
      <c:valAx>
        <c:axId val="105815040"/>
        <c:scaling>
          <c:orientation val="minMax"/>
          <c:max val="0.1"/>
          <c:min val="-2.0000000000000004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5813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152400</xdr:rowOff>
    </xdr:from>
    <xdr:to>
      <xdr:col>7</xdr:col>
      <xdr:colOff>0</xdr:colOff>
      <xdr:row>16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1</xdr:row>
      <xdr:rowOff>152400</xdr:rowOff>
    </xdr:from>
    <xdr:to>
      <xdr:col>14</xdr:col>
      <xdr:colOff>0</xdr:colOff>
      <xdr:row>16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142875</xdr:colOff>
      <xdr:row>1</xdr:row>
      <xdr:rowOff>152400</xdr:rowOff>
    </xdr:from>
    <xdr:to>
      <xdr:col>21</xdr:col>
      <xdr:colOff>0</xdr:colOff>
      <xdr:row>16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142875</xdr:colOff>
      <xdr:row>1</xdr:row>
      <xdr:rowOff>152400</xdr:rowOff>
    </xdr:from>
    <xdr:to>
      <xdr:col>28</xdr:col>
      <xdr:colOff>0</xdr:colOff>
      <xdr:row>16</xdr:row>
      <xdr:rowOff>38100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152400</xdr:colOff>
      <xdr:row>1</xdr:row>
      <xdr:rowOff>152400</xdr:rowOff>
    </xdr:from>
    <xdr:to>
      <xdr:col>35</xdr:col>
      <xdr:colOff>9525</xdr:colOff>
      <xdr:row>16</xdr:row>
      <xdr:rowOff>38100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152400</xdr:colOff>
      <xdr:row>1</xdr:row>
      <xdr:rowOff>152400</xdr:rowOff>
    </xdr:from>
    <xdr:to>
      <xdr:col>42</xdr:col>
      <xdr:colOff>9525</xdr:colOff>
      <xdr:row>16</xdr:row>
      <xdr:rowOff>38100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98</xdr:row>
      <xdr:rowOff>66675</xdr:rowOff>
    </xdr:from>
    <xdr:to>
      <xdr:col>31</xdr:col>
      <xdr:colOff>228600</xdr:colOff>
      <xdr:row>112</xdr:row>
      <xdr:rowOff>142875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98</xdr:row>
      <xdr:rowOff>66675</xdr:rowOff>
    </xdr:from>
    <xdr:to>
      <xdr:col>31</xdr:col>
      <xdr:colOff>228600</xdr:colOff>
      <xdr:row>112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/>
  </sheetViews>
  <sheetFormatPr baseColWidth="10" defaultColWidth="10.85546875" defaultRowHeight="15" x14ac:dyDescent="0.25"/>
  <cols>
    <col min="1" max="1" width="1" style="64" customWidth="1"/>
    <col min="2" max="2" width="18.7109375" style="64" customWidth="1"/>
    <col min="3" max="3" width="70.85546875" style="64" customWidth="1"/>
    <col min="4" max="4" width="111.5703125" style="64" customWidth="1"/>
    <col min="5" max="5" width="12.7109375" style="64" customWidth="1"/>
    <col min="6" max="6" width="28.140625" style="64" customWidth="1"/>
    <col min="7" max="9" width="10.85546875" style="145"/>
    <col min="10" max="10" width="10.85546875" style="145" customWidth="1"/>
    <col min="11" max="16384" width="10.85546875" style="145"/>
  </cols>
  <sheetData>
    <row r="1" spans="1:10" x14ac:dyDescent="0.25">
      <c r="B1" s="64" t="s">
        <v>49</v>
      </c>
    </row>
    <row r="2" spans="1:10" x14ac:dyDescent="0.25">
      <c r="B2" s="219" t="s">
        <v>112</v>
      </c>
    </row>
    <row r="3" spans="1:10" ht="15.75" thickBot="1" x14ac:dyDescent="0.3">
      <c r="J3" s="161"/>
    </row>
    <row r="4" spans="1:10" ht="63.75" thickBot="1" x14ac:dyDescent="0.25">
      <c r="A4" s="162"/>
      <c r="B4" s="163" t="s">
        <v>27</v>
      </c>
      <c r="C4" s="164" t="s">
        <v>28</v>
      </c>
      <c r="D4" s="164" t="s">
        <v>29</v>
      </c>
      <c r="E4" s="164" t="s">
        <v>60</v>
      </c>
      <c r="F4" s="165" t="s">
        <v>30</v>
      </c>
    </row>
    <row r="5" spans="1:10" s="167" customFormat="1" ht="30" customHeight="1" x14ac:dyDescent="0.2">
      <c r="A5" s="166"/>
      <c r="B5" s="246" t="s">
        <v>31</v>
      </c>
      <c r="C5" s="350" t="s">
        <v>32</v>
      </c>
      <c r="D5" s="298" t="s">
        <v>33</v>
      </c>
      <c r="E5" s="345">
        <v>2023</v>
      </c>
      <c r="F5" s="352" t="s">
        <v>34</v>
      </c>
    </row>
    <row r="6" spans="1:10" s="167" customFormat="1" ht="30" customHeight="1" x14ac:dyDescent="0.2">
      <c r="A6" s="166"/>
      <c r="B6" s="264" t="s">
        <v>85</v>
      </c>
      <c r="C6" s="349"/>
      <c r="D6" s="299" t="s">
        <v>86</v>
      </c>
      <c r="E6" s="346">
        <f>E5</f>
        <v>2023</v>
      </c>
      <c r="F6" s="353"/>
    </row>
    <row r="7" spans="1:10" x14ac:dyDescent="0.2">
      <c r="A7" s="168"/>
      <c r="B7" s="247" t="s">
        <v>35</v>
      </c>
      <c r="C7" s="348"/>
      <c r="D7" s="354" t="s">
        <v>113</v>
      </c>
      <c r="E7" s="351" t="s">
        <v>114</v>
      </c>
      <c r="F7" s="356" t="s">
        <v>34</v>
      </c>
    </row>
    <row r="8" spans="1:10" x14ac:dyDescent="0.2">
      <c r="A8" s="168"/>
      <c r="B8" s="247" t="s">
        <v>75</v>
      </c>
      <c r="C8" s="348"/>
      <c r="D8" s="354"/>
      <c r="E8" s="351"/>
      <c r="F8" s="357"/>
    </row>
    <row r="9" spans="1:10" x14ac:dyDescent="0.2">
      <c r="A9" s="168"/>
      <c r="B9" s="247" t="s">
        <v>102</v>
      </c>
      <c r="C9" s="349"/>
      <c r="D9" s="355"/>
      <c r="E9" s="351"/>
      <c r="F9" s="353"/>
    </row>
    <row r="10" spans="1:10" x14ac:dyDescent="0.2">
      <c r="A10" s="168"/>
      <c r="B10" s="247" t="s">
        <v>63</v>
      </c>
      <c r="C10" s="245" t="s">
        <v>64</v>
      </c>
      <c r="D10" s="299"/>
      <c r="E10" s="310">
        <v>2024</v>
      </c>
      <c r="F10" s="314" t="s">
        <v>34</v>
      </c>
    </row>
    <row r="11" spans="1:10" ht="30" customHeight="1" x14ac:dyDescent="0.2">
      <c r="A11" s="168"/>
      <c r="B11" s="247" t="s">
        <v>65</v>
      </c>
      <c r="C11" s="245" t="s">
        <v>66</v>
      </c>
      <c r="D11" s="299"/>
      <c r="E11" s="347">
        <v>2024</v>
      </c>
      <c r="F11" s="314" t="s">
        <v>34</v>
      </c>
    </row>
    <row r="12" spans="1:10" ht="28.5" customHeight="1" x14ac:dyDescent="0.2">
      <c r="A12" s="168"/>
      <c r="B12" s="248" t="s">
        <v>36</v>
      </c>
      <c r="C12" s="300" t="s">
        <v>37</v>
      </c>
      <c r="D12" s="300" t="s">
        <v>100</v>
      </c>
      <c r="E12" s="310">
        <v>2025</v>
      </c>
      <c r="F12" s="313" t="str">
        <f>F11</f>
        <v>Selon scénario</v>
      </c>
    </row>
    <row r="13" spans="1:10" ht="15" customHeight="1" x14ac:dyDescent="0.2">
      <c r="A13" s="168"/>
      <c r="B13" s="248" t="s">
        <v>38</v>
      </c>
      <c r="C13" s="245" t="s">
        <v>39</v>
      </c>
      <c r="D13" s="245" t="s">
        <v>84</v>
      </c>
      <c r="E13" s="310">
        <v>2024</v>
      </c>
      <c r="F13" s="313" t="s">
        <v>40</v>
      </c>
    </row>
    <row r="14" spans="1:10" s="168" customFormat="1" ht="15" customHeight="1" x14ac:dyDescent="0.2">
      <c r="B14" s="248" t="s">
        <v>74</v>
      </c>
      <c r="C14" s="245" t="s">
        <v>73</v>
      </c>
      <c r="D14" s="245" t="s">
        <v>72</v>
      </c>
      <c r="E14" s="311">
        <v>45658</v>
      </c>
      <c r="F14" s="313" t="s">
        <v>34</v>
      </c>
    </row>
    <row r="15" spans="1:10" x14ac:dyDescent="0.2">
      <c r="A15" s="168"/>
      <c r="B15" s="248" t="s">
        <v>41</v>
      </c>
      <c r="C15" s="245" t="s">
        <v>42</v>
      </c>
      <c r="D15" s="245" t="s">
        <v>71</v>
      </c>
      <c r="E15" s="310">
        <v>2023</v>
      </c>
      <c r="F15" s="313" t="s">
        <v>34</v>
      </c>
    </row>
    <row r="16" spans="1:10" ht="81.75" customHeight="1" thickBot="1" x14ac:dyDescent="0.25">
      <c r="A16" s="168"/>
      <c r="B16" s="249" t="s">
        <v>43</v>
      </c>
      <c r="C16" s="211" t="s">
        <v>44</v>
      </c>
      <c r="D16" s="211" t="s">
        <v>101</v>
      </c>
      <c r="E16" s="312">
        <v>2024</v>
      </c>
      <c r="F16" s="315" t="str">
        <f>F15</f>
        <v>Selon scénario</v>
      </c>
    </row>
    <row r="22" s="145" customFormat="1" ht="12.75" x14ac:dyDescent="0.2"/>
    <row r="23" s="145" customFormat="1" ht="12.75" x14ac:dyDescent="0.2"/>
    <row r="24" s="145" customFormat="1" ht="12.75" x14ac:dyDescent="0.2"/>
    <row r="25" s="145" customFormat="1" ht="12.75" x14ac:dyDescent="0.2"/>
    <row r="26" s="145" customFormat="1" ht="12.75" x14ac:dyDescent="0.2"/>
    <row r="27" s="145" customFormat="1" ht="12.75" x14ac:dyDescent="0.2"/>
    <row r="28" s="145" customFormat="1" ht="12.75" x14ac:dyDescent="0.2"/>
    <row r="29" s="145" customFormat="1" ht="12.75" x14ac:dyDescent="0.2"/>
    <row r="30" s="145" customFormat="1" ht="12.75" x14ac:dyDescent="0.2"/>
    <row r="31" s="145" customFormat="1" ht="12.75" x14ac:dyDescent="0.2"/>
    <row r="32" s="145" customFormat="1" ht="12.75" x14ac:dyDescent="0.2"/>
    <row r="33" s="145" customFormat="1" ht="12.75" x14ac:dyDescent="0.2"/>
    <row r="34" s="145" customFormat="1" ht="12.75" x14ac:dyDescent="0.2"/>
    <row r="35" s="145" customFormat="1" ht="12.75" x14ac:dyDescent="0.2"/>
    <row r="36" s="145" customFormat="1" ht="12.75" x14ac:dyDescent="0.2"/>
    <row r="37" s="145" customFormat="1" ht="12.75" x14ac:dyDescent="0.2"/>
    <row r="38" s="145" customFormat="1" ht="12.75" x14ac:dyDescent="0.2"/>
    <row r="39" s="145" customFormat="1" ht="12.75" x14ac:dyDescent="0.2"/>
    <row r="40" s="145" customFormat="1" ht="12.75" x14ac:dyDescent="0.2"/>
    <row r="41" s="145" customFormat="1" ht="12.75" x14ac:dyDescent="0.2"/>
    <row r="43" s="145" customFormat="1" ht="12.75" x14ac:dyDescent="0.2"/>
  </sheetData>
  <mergeCells count="6">
    <mergeCell ref="C7:C9"/>
    <mergeCell ref="C5:C6"/>
    <mergeCell ref="E7:E9"/>
    <mergeCell ref="F5:F6"/>
    <mergeCell ref="D7:D9"/>
    <mergeCell ref="F7:F9"/>
  </mergeCells>
  <phoneticPr fontId="0" type="noConversion"/>
  <hyperlinks>
    <hyperlink ref="B5" location="SMPT!A1" display="SMPT" xr:uid="{00000000-0004-0000-0000-000000000000}"/>
    <hyperlink ref="B7" location="'SMPT_rég_1,0 %'!A1" display="SMPT_reg_1,0%" xr:uid="{00000000-0004-0000-0000-000002000000}"/>
    <hyperlink ref="B8" location="'SMPT_rég_0,7 %'!A1" display="SMPT_reg_0,7%" xr:uid="{00000000-0004-0000-0000-000003000000}"/>
    <hyperlink ref="B10" location="SMPT_FPE!A1" display="SMPT_FPE" xr:uid="{00000000-0004-0000-0000-000004000000}"/>
    <hyperlink ref="B11" location="TI_SMPT_CNRACL!A1" display="TI_SMPT_CNRACL" xr:uid="{00000000-0004-0000-0000-000005000000}"/>
    <hyperlink ref="B12" location="SMIC!A1" display="SMIC" xr:uid="{00000000-0004-0000-0000-000006000000}"/>
    <hyperlink ref="B13" location="Prix!A1" display="Prix" xr:uid="{00000000-0004-0000-0000-000007000000}"/>
    <hyperlink ref="B14" location="PSS!A1" display="PSS" xr:uid="{00000000-0004-0000-0000-000008000000}"/>
    <hyperlink ref="B15" location="PIB!A1" display="PIB" xr:uid="{00000000-0004-0000-0000-000009000000}"/>
    <hyperlink ref="B16" location="Rdt_fi!A1" display="Rdt_fi" xr:uid="{00000000-0004-0000-0000-00000A000000}"/>
    <hyperlink ref="B9" location="'SMPT_rég_0,7 %'!A1" display="SMPT_reg_0,7%" xr:uid="{00000000-0004-0000-0000-00000B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X140"/>
  <sheetViews>
    <sheetView topLeftCell="E75" workbookViewId="0">
      <selection activeCell="L80" sqref="L80"/>
    </sheetView>
  </sheetViews>
  <sheetFormatPr baseColWidth="10" defaultColWidth="10.85546875" defaultRowHeight="12.75" x14ac:dyDescent="0.2"/>
  <cols>
    <col min="1" max="1" width="1.85546875" style="1" customWidth="1"/>
    <col min="2" max="2" width="9.7109375" style="1" customWidth="1"/>
    <col min="3" max="22" width="13.140625" style="1" customWidth="1"/>
    <col min="23" max="16384" width="10.85546875" style="1"/>
  </cols>
  <sheetData>
    <row r="1" spans="2:24" ht="23.25" x14ac:dyDescent="0.35">
      <c r="B1" s="96" t="s">
        <v>18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2:24" ht="15" x14ac:dyDescent="0.25">
      <c r="B2" s="64" t="s">
        <v>17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2:24" ht="15.75" thickBot="1" x14ac:dyDescent="0.3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2:24" ht="19.5" customHeight="1" x14ac:dyDescent="0.2">
      <c r="B4" s="376" t="s">
        <v>0</v>
      </c>
      <c r="C4" s="378" t="s">
        <v>16</v>
      </c>
      <c r="D4" s="379"/>
      <c r="E4" s="379"/>
      <c r="F4" s="380"/>
      <c r="G4" s="381"/>
      <c r="H4" s="378" t="s">
        <v>110</v>
      </c>
      <c r="I4" s="379"/>
      <c r="J4" s="379"/>
      <c r="K4" s="379"/>
      <c r="L4" s="381"/>
      <c r="M4" s="378" t="s">
        <v>7</v>
      </c>
      <c r="N4" s="383"/>
      <c r="O4" s="383"/>
      <c r="P4" s="383"/>
      <c r="Q4" s="385"/>
      <c r="R4" s="382" t="s">
        <v>10</v>
      </c>
      <c r="S4" s="383"/>
      <c r="T4" s="383"/>
      <c r="U4" s="383"/>
      <c r="V4" s="384"/>
    </row>
    <row r="5" spans="2:24" ht="30.75" customHeight="1" thickBot="1" x14ac:dyDescent="0.25">
      <c r="B5" s="377"/>
      <c r="C5" s="61"/>
      <c r="D5" s="62"/>
      <c r="E5" s="207" t="s">
        <v>9</v>
      </c>
      <c r="F5" s="279" t="s">
        <v>76</v>
      </c>
      <c r="G5" s="63" t="s">
        <v>87</v>
      </c>
      <c r="H5" s="61"/>
      <c r="I5" s="62"/>
      <c r="J5" s="62" t="s">
        <v>9</v>
      </c>
      <c r="K5" s="207" t="s">
        <v>76</v>
      </c>
      <c r="L5" s="63" t="s">
        <v>87</v>
      </c>
      <c r="M5" s="61"/>
      <c r="N5" s="62"/>
      <c r="O5" s="62" t="s">
        <v>9</v>
      </c>
      <c r="P5" s="207" t="s">
        <v>76</v>
      </c>
      <c r="Q5" s="63" t="s">
        <v>87</v>
      </c>
      <c r="R5" s="61"/>
      <c r="S5" s="62"/>
      <c r="T5" s="62" t="s">
        <v>9</v>
      </c>
      <c r="U5" s="207" t="s">
        <v>76</v>
      </c>
      <c r="V5" s="67" t="s">
        <v>87</v>
      </c>
    </row>
    <row r="6" spans="2:24" ht="15" customHeight="1" x14ac:dyDescent="0.25">
      <c r="B6" s="110">
        <v>1951</v>
      </c>
      <c r="C6" s="112"/>
      <c r="D6" s="102"/>
      <c r="E6" s="42">
        <v>281.59680780946616</v>
      </c>
      <c r="F6" s="316">
        <v>281.59680780946616</v>
      </c>
      <c r="G6" s="317">
        <v>281.59680780946616</v>
      </c>
      <c r="H6" s="318"/>
      <c r="I6" s="319"/>
      <c r="J6" s="319">
        <f>E6*Prix!E$73/Prix!E8</f>
        <v>4442.5776702917046</v>
      </c>
      <c r="K6" s="319">
        <f>F6*Prix!F$73/Prix!F8</f>
        <v>4442.5776702917046</v>
      </c>
      <c r="L6" s="317">
        <f>G6*Prix!G$73/Prix!G8</f>
        <v>4442.5776702917046</v>
      </c>
      <c r="M6" s="118"/>
      <c r="N6" s="103"/>
      <c r="O6" s="103"/>
      <c r="P6" s="103"/>
      <c r="Q6" s="119"/>
      <c r="R6" s="114"/>
      <c r="S6" s="103"/>
      <c r="T6" s="103"/>
      <c r="U6" s="103"/>
      <c r="V6" s="104"/>
      <c r="W6" s="97"/>
    </row>
    <row r="7" spans="2:24" ht="15" customHeight="1" x14ac:dyDescent="0.2">
      <c r="B7" s="110">
        <v>1952</v>
      </c>
      <c r="C7" s="112"/>
      <c r="D7" s="102"/>
      <c r="E7" s="319">
        <v>317.09395585381361</v>
      </c>
      <c r="F7" s="316">
        <v>317.09395585381361</v>
      </c>
      <c r="G7" s="317">
        <v>317.09395585381361</v>
      </c>
      <c r="H7" s="318"/>
      <c r="I7" s="319"/>
      <c r="J7" s="319">
        <f>E7*Prix!E$73/Prix!E9</f>
        <v>4467.858297810837</v>
      </c>
      <c r="K7" s="319">
        <f>F7*Prix!F$73/Prix!F9</f>
        <v>4467.858297810837</v>
      </c>
      <c r="L7" s="317">
        <f>G7*Prix!G$73/Prix!G9</f>
        <v>4467.858297810837</v>
      </c>
      <c r="M7" s="118"/>
      <c r="N7" s="103"/>
      <c r="O7" s="103">
        <f t="shared" ref="O7:V7" si="0">E7/E6-1</f>
        <v>0.12605664219164558</v>
      </c>
      <c r="P7" s="103">
        <f t="shared" si="0"/>
        <v>0.12605664219164558</v>
      </c>
      <c r="Q7" s="119">
        <f t="shared" si="0"/>
        <v>0.12605664219164558</v>
      </c>
      <c r="R7" s="114"/>
      <c r="S7" s="103"/>
      <c r="T7" s="103">
        <f t="shared" si="0"/>
        <v>5.6905313525947854E-3</v>
      </c>
      <c r="U7" s="103">
        <f t="shared" si="0"/>
        <v>5.6905313525947854E-3</v>
      </c>
      <c r="V7" s="104">
        <f t="shared" si="0"/>
        <v>5.6905313525947854E-3</v>
      </c>
      <c r="W7" s="97"/>
      <c r="X7" s="265"/>
    </row>
    <row r="8" spans="2:24" ht="15" customHeight="1" x14ac:dyDescent="0.2">
      <c r="B8" s="110">
        <v>1953</v>
      </c>
      <c r="C8" s="112"/>
      <c r="D8" s="102"/>
      <c r="E8" s="319">
        <v>317.09395585381361</v>
      </c>
      <c r="F8" s="316">
        <v>317.09395585381361</v>
      </c>
      <c r="G8" s="317">
        <v>317.09395585381361</v>
      </c>
      <c r="H8" s="318"/>
      <c r="I8" s="319"/>
      <c r="J8" s="319">
        <f>E8*Prix!E$73/Prix!E10</f>
        <v>4544.5597278161731</v>
      </c>
      <c r="K8" s="319">
        <f>F8*Prix!F$73/Prix!F10</f>
        <v>4544.5597278161731</v>
      </c>
      <c r="L8" s="317">
        <f>G8*Prix!G$73/Prix!G10</f>
        <v>4544.5597278161731</v>
      </c>
      <c r="M8" s="118"/>
      <c r="N8" s="103"/>
      <c r="O8" s="103">
        <f t="shared" ref="O8:O71" si="1">E8/E7-1</f>
        <v>0</v>
      </c>
      <c r="P8" s="103">
        <f t="shared" ref="P8:P71" si="2">F8/F7-1</f>
        <v>0</v>
      </c>
      <c r="Q8" s="119">
        <f t="shared" ref="Q8:Q71" si="3">G8/G7-1</f>
        <v>0</v>
      </c>
      <c r="R8" s="114"/>
      <c r="S8" s="103"/>
      <c r="T8" s="103">
        <f t="shared" ref="T8:T71" si="4">J8/J7-1</f>
        <v>1.716738197424883E-2</v>
      </c>
      <c r="U8" s="103">
        <f t="shared" ref="U8:U71" si="5">K8/K7-1</f>
        <v>1.716738197424883E-2</v>
      </c>
      <c r="V8" s="104">
        <f t="shared" ref="V8:V71" si="6">L8/L7-1</f>
        <v>1.716738197424883E-2</v>
      </c>
      <c r="W8" s="97"/>
      <c r="X8" s="265"/>
    </row>
    <row r="9" spans="2:24" ht="15" customHeight="1" x14ac:dyDescent="0.2">
      <c r="B9" s="110">
        <v>1954</v>
      </c>
      <c r="C9" s="112"/>
      <c r="D9" s="102"/>
      <c r="E9" s="319">
        <v>364.33661152321184</v>
      </c>
      <c r="F9" s="316">
        <v>364.33661152321184</v>
      </c>
      <c r="G9" s="317">
        <v>364.33661152321184</v>
      </c>
      <c r="H9" s="318"/>
      <c r="I9" s="319"/>
      <c r="J9" s="319">
        <f>E9*Prix!E$73/Prix!E11</f>
        <v>5199.3221855264055</v>
      </c>
      <c r="K9" s="319">
        <f>F9*Prix!F$73/Prix!F11</f>
        <v>5199.3221855264055</v>
      </c>
      <c r="L9" s="317">
        <f>G9*Prix!G$73/Prix!G11</f>
        <v>5199.3221855264055</v>
      </c>
      <c r="M9" s="118"/>
      <c r="N9" s="103"/>
      <c r="O9" s="103">
        <f t="shared" si="1"/>
        <v>0.14898630136986268</v>
      </c>
      <c r="P9" s="103">
        <f t="shared" si="2"/>
        <v>0.14898630136986268</v>
      </c>
      <c r="Q9" s="119">
        <f t="shared" si="3"/>
        <v>0.14898630136986268</v>
      </c>
      <c r="R9" s="114"/>
      <c r="S9" s="103"/>
      <c r="T9" s="103">
        <f t="shared" si="4"/>
        <v>0.14407610350076072</v>
      </c>
      <c r="U9" s="103">
        <f t="shared" si="5"/>
        <v>0.14407610350076072</v>
      </c>
      <c r="V9" s="104">
        <f t="shared" si="6"/>
        <v>0.14407610350076072</v>
      </c>
      <c r="W9" s="97"/>
      <c r="X9" s="265"/>
    </row>
    <row r="10" spans="2:24" ht="15" customHeight="1" x14ac:dyDescent="0.2">
      <c r="B10" s="110">
        <v>1955</v>
      </c>
      <c r="C10" s="112"/>
      <c r="D10" s="102"/>
      <c r="E10" s="319">
        <v>395.90266326553615</v>
      </c>
      <c r="F10" s="316">
        <v>395.90266326553615</v>
      </c>
      <c r="G10" s="317">
        <v>395.90266326553615</v>
      </c>
      <c r="H10" s="318"/>
      <c r="I10" s="319"/>
      <c r="J10" s="319">
        <f>E10*Prix!E$73/Prix!E12</f>
        <v>5594.0097046461797</v>
      </c>
      <c r="K10" s="319">
        <f>F10*Prix!F$73/Prix!F12</f>
        <v>5594.0097046461797</v>
      </c>
      <c r="L10" s="317">
        <f>G10*Prix!G$73/Prix!G12</f>
        <v>5594.0097046461797</v>
      </c>
      <c r="M10" s="118"/>
      <c r="N10" s="103"/>
      <c r="O10" s="103">
        <f t="shared" si="1"/>
        <v>8.6639801611903655E-2</v>
      </c>
      <c r="P10" s="103">
        <f t="shared" si="2"/>
        <v>8.6639801611903655E-2</v>
      </c>
      <c r="Q10" s="119">
        <f t="shared" si="3"/>
        <v>8.6639801611903655E-2</v>
      </c>
      <c r="R10" s="114"/>
      <c r="S10" s="103"/>
      <c r="T10" s="103">
        <f t="shared" si="4"/>
        <v>7.59113409471881E-2</v>
      </c>
      <c r="U10" s="103">
        <f t="shared" si="5"/>
        <v>7.59113409471881E-2</v>
      </c>
      <c r="V10" s="104">
        <f t="shared" si="6"/>
        <v>7.59113409471881E-2</v>
      </c>
      <c r="W10" s="97"/>
      <c r="X10" s="265"/>
    </row>
    <row r="11" spans="2:24" ht="15" customHeight="1" x14ac:dyDescent="0.2">
      <c r="B11" s="110">
        <v>1956</v>
      </c>
      <c r="C11" s="112"/>
      <c r="D11" s="102"/>
      <c r="E11" s="319">
        <v>399.53838437580509</v>
      </c>
      <c r="F11" s="316">
        <v>399.53838437580509</v>
      </c>
      <c r="G11" s="317">
        <v>399.53838437580509</v>
      </c>
      <c r="H11" s="318"/>
      <c r="I11" s="319"/>
      <c r="J11" s="319">
        <f>E11*Prix!E$73/Prix!E13</f>
        <v>5423.5440849279348</v>
      </c>
      <c r="K11" s="319">
        <f>F11*Prix!F$73/Prix!F13</f>
        <v>5423.5440849279348</v>
      </c>
      <c r="L11" s="317">
        <f>G11*Prix!G$73/Prix!G13</f>
        <v>5423.5440849279348</v>
      </c>
      <c r="M11" s="118"/>
      <c r="N11" s="103"/>
      <c r="O11" s="103">
        <f t="shared" si="1"/>
        <v>9.1833711859383715E-3</v>
      </c>
      <c r="P11" s="103">
        <f t="shared" si="2"/>
        <v>9.1833711859383715E-3</v>
      </c>
      <c r="Q11" s="119">
        <f t="shared" si="3"/>
        <v>9.1833711859383715E-3</v>
      </c>
      <c r="R11" s="114"/>
      <c r="S11" s="103"/>
      <c r="T11" s="103">
        <f t="shared" si="4"/>
        <v>-3.0472885947384509E-2</v>
      </c>
      <c r="U11" s="103">
        <f t="shared" si="5"/>
        <v>-3.0472885947384509E-2</v>
      </c>
      <c r="V11" s="104">
        <f t="shared" si="6"/>
        <v>-3.0472885947384509E-2</v>
      </c>
      <c r="W11" s="97"/>
      <c r="X11" s="265"/>
    </row>
    <row r="12" spans="2:24" ht="15" customHeight="1" x14ac:dyDescent="0.2">
      <c r="B12" s="110">
        <v>1957</v>
      </c>
      <c r="C12" s="112"/>
      <c r="D12" s="102"/>
      <c r="E12" s="319">
        <v>409.44083767936593</v>
      </c>
      <c r="F12" s="316">
        <v>409.44083767936593</v>
      </c>
      <c r="G12" s="317">
        <v>409.44083767936593</v>
      </c>
      <c r="H12" s="318"/>
      <c r="I12" s="319"/>
      <c r="J12" s="319">
        <f>E12*Prix!E$73/Prix!E14</f>
        <v>5389.9846410931505</v>
      </c>
      <c r="K12" s="319">
        <f>F12*Prix!F$73/Prix!F14</f>
        <v>5389.9846410931505</v>
      </c>
      <c r="L12" s="317">
        <f>G12*Prix!G$73/Prix!G14</f>
        <v>5389.9846410931505</v>
      </c>
      <c r="M12" s="118"/>
      <c r="N12" s="103"/>
      <c r="O12" s="103">
        <f t="shared" si="1"/>
        <v>2.4784735812133141E-2</v>
      </c>
      <c r="P12" s="103">
        <f t="shared" si="2"/>
        <v>2.4784735812133141E-2</v>
      </c>
      <c r="Q12" s="119">
        <f t="shared" si="3"/>
        <v>2.4784735812133141E-2</v>
      </c>
      <c r="R12" s="114"/>
      <c r="S12" s="103"/>
      <c r="T12" s="103">
        <f t="shared" si="4"/>
        <v>-6.1877332071562652E-3</v>
      </c>
      <c r="U12" s="103">
        <f t="shared" si="5"/>
        <v>-6.1877332071562652E-3</v>
      </c>
      <c r="V12" s="104">
        <f t="shared" si="6"/>
        <v>-6.1877332071562652E-3</v>
      </c>
      <c r="W12" s="97"/>
      <c r="X12" s="265"/>
    </row>
    <row r="13" spans="2:24" ht="15" customHeight="1" x14ac:dyDescent="0.2">
      <c r="B13" s="110">
        <v>1958</v>
      </c>
      <c r="C13" s="112"/>
      <c r="D13" s="102"/>
      <c r="E13" s="319">
        <v>464.5548078337327</v>
      </c>
      <c r="F13" s="316">
        <v>464.5548078337327</v>
      </c>
      <c r="G13" s="317">
        <v>464.5548078337327</v>
      </c>
      <c r="H13" s="318"/>
      <c r="I13" s="319"/>
      <c r="J13" s="319">
        <f>E13*Prix!E$73/Prix!E15</f>
        <v>5318.7543598609536</v>
      </c>
      <c r="K13" s="319">
        <f>F13*Prix!F$73/Prix!F15</f>
        <v>5318.7543598609536</v>
      </c>
      <c r="L13" s="317">
        <f>G13*Prix!G$73/Prix!G15</f>
        <v>5318.7543598609536</v>
      </c>
      <c r="M13" s="118"/>
      <c r="N13" s="103"/>
      <c r="O13" s="103">
        <f t="shared" si="1"/>
        <v>0.13460789711828069</v>
      </c>
      <c r="P13" s="103">
        <f t="shared" si="2"/>
        <v>0.13460789711828069</v>
      </c>
      <c r="Q13" s="119">
        <f t="shared" si="3"/>
        <v>0.13460789711828069</v>
      </c>
      <c r="R13" s="114"/>
      <c r="S13" s="103"/>
      <c r="T13" s="103">
        <f t="shared" si="4"/>
        <v>-1.3215303191986605E-2</v>
      </c>
      <c r="U13" s="103">
        <f t="shared" si="5"/>
        <v>-1.3215303191986605E-2</v>
      </c>
      <c r="V13" s="104">
        <f t="shared" si="6"/>
        <v>-1.3215303191986605E-2</v>
      </c>
      <c r="W13" s="97"/>
      <c r="X13" s="265"/>
    </row>
    <row r="14" spans="2:24" ht="15" customHeight="1" x14ac:dyDescent="0.2">
      <c r="B14" s="110">
        <v>1959</v>
      </c>
      <c r="C14" s="112"/>
      <c r="D14" s="102"/>
      <c r="E14" s="319">
        <v>492.34136024744851</v>
      </c>
      <c r="F14" s="316">
        <v>492.34136024744851</v>
      </c>
      <c r="G14" s="317">
        <v>492.34136024744851</v>
      </c>
      <c r="H14" s="318"/>
      <c r="I14" s="319"/>
      <c r="J14" s="319">
        <f>E14*Prix!E$73/Prix!E16</f>
        <v>5309.2311592668884</v>
      </c>
      <c r="K14" s="319">
        <f>F14*Prix!F$73/Prix!F16</f>
        <v>5309.2311592668884</v>
      </c>
      <c r="L14" s="317">
        <f>G14*Prix!G$73/Prix!G16</f>
        <v>5309.2311592668884</v>
      </c>
      <c r="M14" s="118"/>
      <c r="N14" s="103"/>
      <c r="O14" s="103">
        <f t="shared" si="1"/>
        <v>5.9813292092029791E-2</v>
      </c>
      <c r="P14" s="103">
        <f t="shared" si="2"/>
        <v>5.9813292092029791E-2</v>
      </c>
      <c r="Q14" s="119">
        <f t="shared" si="3"/>
        <v>5.9813292092029791E-2</v>
      </c>
      <c r="R14" s="114"/>
      <c r="S14" s="103"/>
      <c r="T14" s="103">
        <f t="shared" si="4"/>
        <v>-1.7904945311882914E-3</v>
      </c>
      <c r="U14" s="103">
        <f t="shared" si="5"/>
        <v>-1.7904945311882914E-3</v>
      </c>
      <c r="V14" s="104">
        <f t="shared" si="6"/>
        <v>-1.7904945311882914E-3</v>
      </c>
      <c r="W14" s="97"/>
      <c r="X14" s="265"/>
    </row>
    <row r="15" spans="2:24" ht="15" customHeight="1" x14ac:dyDescent="0.2">
      <c r="B15" s="110">
        <v>1960</v>
      </c>
      <c r="C15" s="112"/>
      <c r="D15" s="102"/>
      <c r="E15" s="319">
        <v>510.77511736470865</v>
      </c>
      <c r="F15" s="316">
        <v>510.77511736470865</v>
      </c>
      <c r="G15" s="317">
        <v>510.77511736470865</v>
      </c>
      <c r="H15" s="318"/>
      <c r="I15" s="319"/>
      <c r="J15" s="319">
        <f>E15*Prix!E$73/Prix!E17</f>
        <v>5313.546340352701</v>
      </c>
      <c r="K15" s="319">
        <f>F15*Prix!F$73/Prix!F17</f>
        <v>5313.546340352701</v>
      </c>
      <c r="L15" s="317">
        <f>G15*Prix!G$73/Prix!G17</f>
        <v>5313.546340352701</v>
      </c>
      <c r="M15" s="118"/>
      <c r="N15" s="103"/>
      <c r="O15" s="103">
        <f t="shared" si="1"/>
        <v>3.7441008628638084E-2</v>
      </c>
      <c r="P15" s="103">
        <f t="shared" si="2"/>
        <v>3.7441008628638084E-2</v>
      </c>
      <c r="Q15" s="119">
        <f t="shared" si="3"/>
        <v>3.7441008628638084E-2</v>
      </c>
      <c r="R15" s="114"/>
      <c r="S15" s="103"/>
      <c r="T15" s="103">
        <f t="shared" si="4"/>
        <v>8.127694870245783E-4</v>
      </c>
      <c r="U15" s="103">
        <f t="shared" si="5"/>
        <v>8.127694870245783E-4</v>
      </c>
      <c r="V15" s="104">
        <f t="shared" si="6"/>
        <v>8.127694870245783E-4</v>
      </c>
      <c r="W15" s="97"/>
      <c r="X15" s="265"/>
    </row>
    <row r="16" spans="2:24" ht="15" customHeight="1" x14ac:dyDescent="0.2">
      <c r="B16" s="110">
        <v>1961</v>
      </c>
      <c r="C16" s="112"/>
      <c r="D16" s="102"/>
      <c r="E16" s="319">
        <v>520.8511475056805</v>
      </c>
      <c r="F16" s="316">
        <v>520.8511475056805</v>
      </c>
      <c r="G16" s="317">
        <v>520.8511475056805</v>
      </c>
      <c r="H16" s="318"/>
      <c r="I16" s="319"/>
      <c r="J16" s="319">
        <f>E16*Prix!E$73/Prix!E18</f>
        <v>5244.1073323737764</v>
      </c>
      <c r="K16" s="319">
        <f>F16*Prix!F$73/Prix!F18</f>
        <v>5244.1073323737764</v>
      </c>
      <c r="L16" s="317">
        <f>G16*Prix!G$73/Prix!G18</f>
        <v>5244.1073323737764</v>
      </c>
      <c r="M16" s="118"/>
      <c r="N16" s="103"/>
      <c r="O16" s="103">
        <f t="shared" si="1"/>
        <v>1.9726940092458012E-2</v>
      </c>
      <c r="P16" s="103">
        <f t="shared" si="2"/>
        <v>1.9726940092458012E-2</v>
      </c>
      <c r="Q16" s="119">
        <f t="shared" si="3"/>
        <v>1.9726940092458012E-2</v>
      </c>
      <c r="R16" s="114"/>
      <c r="S16" s="103"/>
      <c r="T16" s="103">
        <f t="shared" si="4"/>
        <v>-1.3068298181872162E-2</v>
      </c>
      <c r="U16" s="103">
        <f t="shared" si="5"/>
        <v>-1.3068298181872162E-2</v>
      </c>
      <c r="V16" s="104">
        <f t="shared" si="6"/>
        <v>-1.3068298181872162E-2</v>
      </c>
      <c r="W16" s="97"/>
      <c r="X16" s="265"/>
    </row>
    <row r="17" spans="2:24" ht="15" customHeight="1" x14ac:dyDescent="0.2">
      <c r="B17" s="110">
        <v>1962</v>
      </c>
      <c r="C17" s="112"/>
      <c r="D17" s="102"/>
      <c r="E17" s="319">
        <v>546.62784548962156</v>
      </c>
      <c r="F17" s="316">
        <v>546.62784548962156</v>
      </c>
      <c r="G17" s="317">
        <v>546.62784548962156</v>
      </c>
      <c r="H17" s="318"/>
      <c r="I17" s="319"/>
      <c r="J17" s="319">
        <f>E17*Prix!E$73/Prix!E19</f>
        <v>5255.3913206478201</v>
      </c>
      <c r="K17" s="319">
        <f>F17*Prix!F$73/Prix!F19</f>
        <v>5255.3913206478201</v>
      </c>
      <c r="L17" s="317">
        <f>G17*Prix!G$73/Prix!G19</f>
        <v>5255.3913206478201</v>
      </c>
      <c r="M17" s="118"/>
      <c r="N17" s="103"/>
      <c r="O17" s="103">
        <f t="shared" si="1"/>
        <v>4.9489567427054348E-2</v>
      </c>
      <c r="P17" s="103">
        <f t="shared" si="2"/>
        <v>4.9489567427054348E-2</v>
      </c>
      <c r="Q17" s="119">
        <f t="shared" si="3"/>
        <v>4.9489567427054348E-2</v>
      </c>
      <c r="R17" s="114"/>
      <c r="S17" s="103"/>
      <c r="T17" s="103">
        <f t="shared" si="4"/>
        <v>2.151746247523123E-3</v>
      </c>
      <c r="U17" s="103">
        <f t="shared" si="5"/>
        <v>2.151746247523123E-3</v>
      </c>
      <c r="V17" s="104">
        <f t="shared" si="6"/>
        <v>2.151746247523123E-3</v>
      </c>
      <c r="W17" s="97"/>
      <c r="X17" s="265"/>
    </row>
    <row r="18" spans="2:24" ht="15" customHeight="1" x14ac:dyDescent="0.2">
      <c r="B18" s="110">
        <v>1963</v>
      </c>
      <c r="C18" s="112"/>
      <c r="D18" s="102"/>
      <c r="E18" s="319">
        <v>584.82029215872637</v>
      </c>
      <c r="F18" s="316">
        <v>584.82029215872637</v>
      </c>
      <c r="G18" s="317">
        <v>584.82029215872637</v>
      </c>
      <c r="H18" s="318"/>
      <c r="I18" s="319"/>
      <c r="J18" s="319">
        <f>E18*Prix!E$73/Prix!E20</f>
        <v>5365.1370758664116</v>
      </c>
      <c r="K18" s="319">
        <f>F18*Prix!F$73/Prix!F20</f>
        <v>5365.1370758664116</v>
      </c>
      <c r="L18" s="317">
        <f>G18*Prix!G$73/Prix!G20</f>
        <v>5365.1370758664116</v>
      </c>
      <c r="M18" s="118"/>
      <c r="N18" s="103"/>
      <c r="O18" s="103">
        <f t="shared" si="1"/>
        <v>6.9869193427011256E-2</v>
      </c>
      <c r="P18" s="103">
        <f t="shared" si="2"/>
        <v>6.9869193427011256E-2</v>
      </c>
      <c r="Q18" s="119">
        <f t="shared" si="3"/>
        <v>6.9869193427011256E-2</v>
      </c>
      <c r="R18" s="114"/>
      <c r="S18" s="103"/>
      <c r="T18" s="103">
        <f t="shared" si="4"/>
        <v>2.0882508746287609E-2</v>
      </c>
      <c r="U18" s="103">
        <f t="shared" si="5"/>
        <v>2.0882508746287609E-2</v>
      </c>
      <c r="V18" s="104">
        <f t="shared" si="6"/>
        <v>2.0882508746287609E-2</v>
      </c>
      <c r="W18" s="97"/>
      <c r="X18" s="265"/>
    </row>
    <row r="19" spans="2:24" ht="15" customHeight="1" x14ac:dyDescent="0.2">
      <c r="B19" s="110">
        <v>1964</v>
      </c>
      <c r="C19" s="112"/>
      <c r="D19" s="102"/>
      <c r="E19" s="319">
        <v>600.55689209469472</v>
      </c>
      <c r="F19" s="316">
        <v>600.55689209469472</v>
      </c>
      <c r="G19" s="317">
        <v>600.55689209469472</v>
      </c>
      <c r="H19" s="318"/>
      <c r="I19" s="319"/>
      <c r="J19" s="319">
        <f>E19*Prix!E$73/Prix!E21</f>
        <v>5324.2291548713729</v>
      </c>
      <c r="K19" s="319">
        <f>F19*Prix!F$73/Prix!F21</f>
        <v>5324.2291548713729</v>
      </c>
      <c r="L19" s="317">
        <f>G19*Prix!G$73/Prix!G21</f>
        <v>5324.2291548713729</v>
      </c>
      <c r="M19" s="118"/>
      <c r="N19" s="103"/>
      <c r="O19" s="103">
        <f t="shared" si="1"/>
        <v>2.6908436911244005E-2</v>
      </c>
      <c r="P19" s="103">
        <f t="shared" si="2"/>
        <v>2.6908436911244005E-2</v>
      </c>
      <c r="Q19" s="119">
        <f t="shared" si="3"/>
        <v>2.6908436911244005E-2</v>
      </c>
      <c r="R19" s="114"/>
      <c r="S19" s="103"/>
      <c r="T19" s="103">
        <f t="shared" si="4"/>
        <v>-7.6247671618776547E-3</v>
      </c>
      <c r="U19" s="103">
        <f t="shared" si="5"/>
        <v>-7.6247671618776547E-3</v>
      </c>
      <c r="V19" s="104">
        <f t="shared" si="6"/>
        <v>-7.6247671618776547E-3</v>
      </c>
      <c r="W19" s="97"/>
      <c r="X19" s="265"/>
    </row>
    <row r="20" spans="2:24" ht="15" customHeight="1" x14ac:dyDescent="0.2">
      <c r="B20" s="110">
        <v>1965</v>
      </c>
      <c r="C20" s="112"/>
      <c r="D20" s="102"/>
      <c r="E20" s="319">
        <v>626.25404718205198</v>
      </c>
      <c r="F20" s="316">
        <v>626.25404718205198</v>
      </c>
      <c r="G20" s="317">
        <v>626.25404718205198</v>
      </c>
      <c r="H20" s="318"/>
      <c r="I20" s="319"/>
      <c r="J20" s="319">
        <f>E20*Prix!E$73/Prix!E22</f>
        <v>5417.8005567096689</v>
      </c>
      <c r="K20" s="319">
        <f>F20*Prix!F$73/Prix!F22</f>
        <v>5417.8005567096689</v>
      </c>
      <c r="L20" s="317">
        <f>G20*Prix!G$73/Prix!G22</f>
        <v>5417.8005567096689</v>
      </c>
      <c r="M20" s="118"/>
      <c r="N20" s="103"/>
      <c r="O20" s="103">
        <f t="shared" si="1"/>
        <v>4.2788877166537231E-2</v>
      </c>
      <c r="P20" s="103">
        <f t="shared" si="2"/>
        <v>4.2788877166537231E-2</v>
      </c>
      <c r="Q20" s="119">
        <f t="shared" si="3"/>
        <v>4.2788877166537231E-2</v>
      </c>
      <c r="R20" s="114"/>
      <c r="S20" s="103"/>
      <c r="T20" s="103">
        <f t="shared" si="4"/>
        <v>1.7574638340403403E-2</v>
      </c>
      <c r="U20" s="103">
        <f t="shared" si="5"/>
        <v>1.7574638340403403E-2</v>
      </c>
      <c r="V20" s="104">
        <f t="shared" si="6"/>
        <v>1.7574638340403403E-2</v>
      </c>
      <c r="W20" s="97"/>
      <c r="X20" s="265"/>
    </row>
    <row r="21" spans="2:24" ht="15" customHeight="1" x14ac:dyDescent="0.2">
      <c r="B21" s="110">
        <v>1966</v>
      </c>
      <c r="C21" s="112"/>
      <c r="D21" s="102"/>
      <c r="E21" s="319">
        <v>651.86047005545242</v>
      </c>
      <c r="F21" s="316">
        <v>651.86047005545242</v>
      </c>
      <c r="G21" s="317">
        <v>651.86047005545242</v>
      </c>
      <c r="H21" s="318"/>
      <c r="I21" s="319"/>
      <c r="J21" s="319">
        <f>E21*Prix!E$73/Prix!E23</f>
        <v>5492.2945239827777</v>
      </c>
      <c r="K21" s="319">
        <f>F21*Prix!F$73/Prix!F23</f>
        <v>5492.2945239827777</v>
      </c>
      <c r="L21" s="317">
        <f>G21*Prix!G$73/Prix!G23</f>
        <v>5492.2945239827777</v>
      </c>
      <c r="M21" s="118"/>
      <c r="N21" s="103"/>
      <c r="O21" s="103">
        <f t="shared" si="1"/>
        <v>4.0888235355318381E-2</v>
      </c>
      <c r="P21" s="103">
        <f t="shared" si="2"/>
        <v>4.0888235355318381E-2</v>
      </c>
      <c r="Q21" s="119">
        <f t="shared" si="3"/>
        <v>4.0888235355318381E-2</v>
      </c>
      <c r="R21" s="114"/>
      <c r="S21" s="103"/>
      <c r="T21" s="103">
        <f t="shared" si="4"/>
        <v>1.3749854113926707E-2</v>
      </c>
      <c r="U21" s="103">
        <f t="shared" si="5"/>
        <v>1.3749854113926707E-2</v>
      </c>
      <c r="V21" s="104">
        <f t="shared" si="6"/>
        <v>1.3749854113926707E-2</v>
      </c>
      <c r="W21" s="97"/>
      <c r="X21" s="265"/>
    </row>
    <row r="22" spans="2:24" ht="15" customHeight="1" x14ac:dyDescent="0.2">
      <c r="B22" s="110">
        <v>1967</v>
      </c>
      <c r="C22" s="112"/>
      <c r="D22" s="102"/>
      <c r="E22" s="319">
        <v>681.75200508569924</v>
      </c>
      <c r="F22" s="316">
        <v>681.75200508569924</v>
      </c>
      <c r="G22" s="317">
        <v>681.75200508569924</v>
      </c>
      <c r="H22" s="318"/>
      <c r="I22" s="319"/>
      <c r="J22" s="319">
        <f>E22*Prix!E$73/Prix!E24</f>
        <v>5589.0274852279335</v>
      </c>
      <c r="K22" s="319">
        <f>F22*Prix!F$73/Prix!F24</f>
        <v>5589.0274852279335</v>
      </c>
      <c r="L22" s="317">
        <f>G22*Prix!G$73/Prix!G24</f>
        <v>5589.0274852279335</v>
      </c>
      <c r="M22" s="118"/>
      <c r="N22" s="103"/>
      <c r="O22" s="103">
        <f t="shared" si="1"/>
        <v>4.5855725885179055E-2</v>
      </c>
      <c r="P22" s="103">
        <f t="shared" si="2"/>
        <v>4.5855725885179055E-2</v>
      </c>
      <c r="Q22" s="119">
        <f t="shared" si="3"/>
        <v>4.5855725885179055E-2</v>
      </c>
      <c r="R22" s="114"/>
      <c r="S22" s="103"/>
      <c r="T22" s="103">
        <f t="shared" si="4"/>
        <v>1.7612486151782125E-2</v>
      </c>
      <c r="U22" s="103">
        <f t="shared" si="5"/>
        <v>1.7612486151782125E-2</v>
      </c>
      <c r="V22" s="104">
        <f t="shared" si="6"/>
        <v>1.7612486151782125E-2</v>
      </c>
      <c r="W22" s="97"/>
      <c r="X22" s="265"/>
    </row>
    <row r="23" spans="2:24" ht="15" customHeight="1" x14ac:dyDescent="0.2">
      <c r="B23" s="110">
        <v>1968</v>
      </c>
      <c r="C23" s="112"/>
      <c r="D23" s="102"/>
      <c r="E23" s="319">
        <v>850.71283369392529</v>
      </c>
      <c r="F23" s="316">
        <v>850.71283369392529</v>
      </c>
      <c r="G23" s="317">
        <v>850.71283369392529</v>
      </c>
      <c r="H23" s="318"/>
      <c r="I23" s="319"/>
      <c r="J23" s="319">
        <f>E23*Prix!E$73/Prix!E25</f>
        <v>6673.7988785792822</v>
      </c>
      <c r="K23" s="319">
        <f>F23*Prix!F$73/Prix!F25</f>
        <v>6673.7988785792822</v>
      </c>
      <c r="L23" s="317">
        <f>G23*Prix!G$73/Prix!G25</f>
        <v>6673.7988785792822</v>
      </c>
      <c r="M23" s="118"/>
      <c r="N23" s="103"/>
      <c r="O23" s="103">
        <f t="shared" si="1"/>
        <v>0.24783326979285802</v>
      </c>
      <c r="P23" s="103">
        <f t="shared" si="2"/>
        <v>0.24783326979285802</v>
      </c>
      <c r="Q23" s="119">
        <f t="shared" si="3"/>
        <v>0.24783326979285802</v>
      </c>
      <c r="R23" s="114"/>
      <c r="S23" s="103"/>
      <c r="T23" s="103">
        <f t="shared" si="4"/>
        <v>0.19408947195526438</v>
      </c>
      <c r="U23" s="103">
        <f t="shared" si="5"/>
        <v>0.19408947195526438</v>
      </c>
      <c r="V23" s="104">
        <f t="shared" si="6"/>
        <v>0.19408947195526438</v>
      </c>
      <c r="W23" s="97"/>
      <c r="X23" s="265"/>
    </row>
    <row r="24" spans="2:24" ht="15" customHeight="1" x14ac:dyDescent="0.2">
      <c r="B24" s="110">
        <v>1969</v>
      </c>
      <c r="C24" s="112"/>
      <c r="D24" s="102"/>
      <c r="E24" s="319">
        <v>1002.9638386127924</v>
      </c>
      <c r="F24" s="316">
        <v>1002.9638386127924</v>
      </c>
      <c r="G24" s="317">
        <v>1002.9638386127924</v>
      </c>
      <c r="H24" s="318"/>
      <c r="I24" s="319"/>
      <c r="J24" s="319">
        <f>E24*Prix!E$73/Prix!E26</f>
        <v>7393.4449854473542</v>
      </c>
      <c r="K24" s="319">
        <f>F24*Prix!F$73/Prix!F26</f>
        <v>7393.4449854473542</v>
      </c>
      <c r="L24" s="317">
        <f>G24*Prix!G$73/Prix!G26</f>
        <v>7393.4449854473542</v>
      </c>
      <c r="M24" s="118"/>
      <c r="N24" s="103"/>
      <c r="O24" s="103">
        <f t="shared" si="1"/>
        <v>0.17896874114120265</v>
      </c>
      <c r="P24" s="103">
        <f t="shared" si="2"/>
        <v>0.17896874114120265</v>
      </c>
      <c r="Q24" s="119">
        <f t="shared" si="3"/>
        <v>0.17896874114120265</v>
      </c>
      <c r="R24" s="114"/>
      <c r="S24" s="103"/>
      <c r="T24" s="103">
        <f t="shared" si="4"/>
        <v>0.1078315544056776</v>
      </c>
      <c r="U24" s="103">
        <f t="shared" si="5"/>
        <v>0.1078315544056776</v>
      </c>
      <c r="V24" s="104">
        <f t="shared" si="6"/>
        <v>0.1078315544056776</v>
      </c>
      <c r="W24" s="97"/>
      <c r="X24" s="265"/>
    </row>
    <row r="25" spans="2:24" ht="15" customHeight="1" x14ac:dyDescent="0.2">
      <c r="B25" s="110">
        <v>1970</v>
      </c>
      <c r="C25" s="112"/>
      <c r="D25" s="102"/>
      <c r="E25" s="319">
        <v>1083.201640702267</v>
      </c>
      <c r="F25" s="316">
        <v>1083.201640702267</v>
      </c>
      <c r="G25" s="317">
        <v>1083.201640702267</v>
      </c>
      <c r="H25" s="318"/>
      <c r="I25" s="319"/>
      <c r="J25" s="319">
        <f>E25*Prix!E$73/Prix!E27</f>
        <v>7588.4713542344834</v>
      </c>
      <c r="K25" s="319">
        <f>F25*Prix!F$73/Prix!F27</f>
        <v>7588.4713542344834</v>
      </c>
      <c r="L25" s="317">
        <f>G25*Prix!G$73/Prix!G27</f>
        <v>7588.4713542344834</v>
      </c>
      <c r="M25" s="118"/>
      <c r="N25" s="103"/>
      <c r="O25" s="103">
        <f t="shared" si="1"/>
        <v>8.0000692946669005E-2</v>
      </c>
      <c r="P25" s="103">
        <f t="shared" si="2"/>
        <v>8.0000692946669005E-2</v>
      </c>
      <c r="Q25" s="119">
        <f t="shared" si="3"/>
        <v>8.0000692946669005E-2</v>
      </c>
      <c r="R25" s="114"/>
      <c r="S25" s="103"/>
      <c r="T25" s="103">
        <f t="shared" si="4"/>
        <v>2.637828091924721E-2</v>
      </c>
      <c r="U25" s="103">
        <f t="shared" si="5"/>
        <v>2.637828091924721E-2</v>
      </c>
      <c r="V25" s="104">
        <f t="shared" si="6"/>
        <v>2.637828091924721E-2</v>
      </c>
      <c r="W25" s="97"/>
      <c r="X25" s="265"/>
    </row>
    <row r="26" spans="2:24" ht="15" customHeight="1" x14ac:dyDescent="0.2">
      <c r="B26" s="110">
        <v>1971</v>
      </c>
      <c r="C26" s="112"/>
      <c r="D26" s="102"/>
      <c r="E26" s="319">
        <v>1192.594711719013</v>
      </c>
      <c r="F26" s="316">
        <v>1192.594711719013</v>
      </c>
      <c r="G26" s="317">
        <v>1192.594711719013</v>
      </c>
      <c r="H26" s="318"/>
      <c r="I26" s="319"/>
      <c r="J26" s="319">
        <f>E26*Prix!E$73/Prix!E28</f>
        <v>7906.9581879557072</v>
      </c>
      <c r="K26" s="319">
        <f>F26*Prix!F$73/Prix!F28</f>
        <v>7906.9581879557072</v>
      </c>
      <c r="L26" s="317">
        <f>G26*Prix!G$73/Prix!G28</f>
        <v>7906.9581879557072</v>
      </c>
      <c r="M26" s="118"/>
      <c r="N26" s="103"/>
      <c r="O26" s="103">
        <f t="shared" si="1"/>
        <v>0.10099049605004629</v>
      </c>
      <c r="P26" s="103">
        <f t="shared" si="2"/>
        <v>0.10099049605004629</v>
      </c>
      <c r="Q26" s="119">
        <f t="shared" si="3"/>
        <v>0.10099049605004629</v>
      </c>
      <c r="R26" s="114"/>
      <c r="S26" s="103"/>
      <c r="T26" s="103">
        <f t="shared" si="4"/>
        <v>4.1969827499382051E-2</v>
      </c>
      <c r="U26" s="103">
        <f t="shared" si="5"/>
        <v>4.1969827499382051E-2</v>
      </c>
      <c r="V26" s="104">
        <f t="shared" si="6"/>
        <v>4.1969827499382051E-2</v>
      </c>
      <c r="W26" s="97"/>
      <c r="X26" s="265"/>
    </row>
    <row r="27" spans="2:24" ht="15" customHeight="1" x14ac:dyDescent="0.2">
      <c r="B27" s="110">
        <v>1972</v>
      </c>
      <c r="C27" s="112"/>
      <c r="D27" s="102"/>
      <c r="E27" s="319">
        <v>1328.4070807953383</v>
      </c>
      <c r="F27" s="316">
        <v>1328.4070807953383</v>
      </c>
      <c r="G27" s="317">
        <v>1328.4070807953383</v>
      </c>
      <c r="H27" s="318"/>
      <c r="I27" s="319"/>
      <c r="J27" s="319">
        <f>E27*Prix!E$73/Prix!E29</f>
        <v>8296.7469672117822</v>
      </c>
      <c r="K27" s="319">
        <f>F27*Prix!F$73/Prix!F29</f>
        <v>8296.7469672117822</v>
      </c>
      <c r="L27" s="317">
        <f>G27*Prix!G$73/Prix!G29</f>
        <v>8296.7469672117822</v>
      </c>
      <c r="M27" s="118"/>
      <c r="N27" s="103"/>
      <c r="O27" s="103">
        <f t="shared" si="1"/>
        <v>0.11387973444940447</v>
      </c>
      <c r="P27" s="103">
        <f t="shared" si="2"/>
        <v>0.11387973444940447</v>
      </c>
      <c r="Q27" s="119">
        <f t="shared" si="3"/>
        <v>0.11387973444940447</v>
      </c>
      <c r="R27" s="114"/>
      <c r="S27" s="103"/>
      <c r="T27" s="103">
        <f t="shared" si="4"/>
        <v>4.9296931890928875E-2</v>
      </c>
      <c r="U27" s="103">
        <f t="shared" si="5"/>
        <v>4.9296931890928875E-2</v>
      </c>
      <c r="V27" s="104">
        <f t="shared" si="6"/>
        <v>4.9296931890928875E-2</v>
      </c>
      <c r="W27" s="97"/>
      <c r="X27" s="265"/>
    </row>
    <row r="28" spans="2:24" ht="15" customHeight="1" x14ac:dyDescent="0.2">
      <c r="B28" s="110">
        <v>1973</v>
      </c>
      <c r="C28" s="112"/>
      <c r="D28" s="102"/>
      <c r="E28" s="319">
        <v>1570.9616448505512</v>
      </c>
      <c r="F28" s="316">
        <v>1570.9616448505512</v>
      </c>
      <c r="G28" s="317">
        <v>1570.9616448505512</v>
      </c>
      <c r="H28" s="318"/>
      <c r="I28" s="319"/>
      <c r="J28" s="319">
        <f>E28*Prix!E$73/Prix!E30</f>
        <v>8982.8160719822063</v>
      </c>
      <c r="K28" s="319">
        <f>F28*Prix!F$73/Prix!F30</f>
        <v>8982.8160719822063</v>
      </c>
      <c r="L28" s="317">
        <f>G28*Prix!G$73/Prix!G30</f>
        <v>8982.8160719822063</v>
      </c>
      <c r="M28" s="118"/>
      <c r="N28" s="103"/>
      <c r="O28" s="103">
        <f t="shared" si="1"/>
        <v>0.18259053836869921</v>
      </c>
      <c r="P28" s="103">
        <f t="shared" si="2"/>
        <v>0.18259053836869921</v>
      </c>
      <c r="Q28" s="119">
        <f t="shared" si="3"/>
        <v>0.18259053836869921</v>
      </c>
      <c r="R28" s="114"/>
      <c r="S28" s="103"/>
      <c r="T28" s="103">
        <f t="shared" si="4"/>
        <v>8.2691337638923557E-2</v>
      </c>
      <c r="U28" s="103">
        <f t="shared" si="5"/>
        <v>8.2691337638923557E-2</v>
      </c>
      <c r="V28" s="104">
        <f t="shared" si="6"/>
        <v>8.2691337638923557E-2</v>
      </c>
      <c r="W28" s="97"/>
      <c r="X28" s="265"/>
    </row>
    <row r="29" spans="2:24" ht="15" customHeight="1" x14ac:dyDescent="0.2">
      <c r="B29" s="110">
        <v>1974</v>
      </c>
      <c r="C29" s="112"/>
      <c r="D29" s="102"/>
      <c r="E29" s="319">
        <v>1934.724881001534</v>
      </c>
      <c r="F29" s="316">
        <v>1934.724881001534</v>
      </c>
      <c r="G29" s="317">
        <v>1934.724881001534</v>
      </c>
      <c r="H29" s="318"/>
      <c r="I29" s="319"/>
      <c r="J29" s="319">
        <f>E29*Prix!E$73/Prix!E31</f>
        <v>9725.0746903529198</v>
      </c>
      <c r="K29" s="319">
        <f>F29*Prix!F$73/Prix!F31</f>
        <v>9725.0746903529198</v>
      </c>
      <c r="L29" s="317">
        <f>G29*Prix!G$73/Prix!G31</f>
        <v>9725.0746903529198</v>
      </c>
      <c r="M29" s="118"/>
      <c r="N29" s="103"/>
      <c r="O29" s="103">
        <f t="shared" si="1"/>
        <v>0.23155449870043654</v>
      </c>
      <c r="P29" s="103">
        <f t="shared" si="2"/>
        <v>0.23155449870043654</v>
      </c>
      <c r="Q29" s="119">
        <f t="shared" si="3"/>
        <v>0.23155449870043654</v>
      </c>
      <c r="R29" s="114"/>
      <c r="S29" s="103"/>
      <c r="T29" s="103">
        <f t="shared" si="4"/>
        <v>8.2630949183725377E-2</v>
      </c>
      <c r="U29" s="103">
        <f t="shared" si="5"/>
        <v>8.2630949183725377E-2</v>
      </c>
      <c r="V29" s="104">
        <f t="shared" si="6"/>
        <v>8.2630949183725377E-2</v>
      </c>
      <c r="W29" s="97"/>
      <c r="X29" s="265"/>
    </row>
    <row r="30" spans="2:24" ht="15" customHeight="1" x14ac:dyDescent="0.2">
      <c r="B30" s="110">
        <v>1975</v>
      </c>
      <c r="C30" s="112"/>
      <c r="D30" s="102"/>
      <c r="E30" s="319">
        <v>2306.6804349708777</v>
      </c>
      <c r="F30" s="316">
        <v>2306.6804349708777</v>
      </c>
      <c r="G30" s="317">
        <v>2306.6804349708777</v>
      </c>
      <c r="H30" s="318"/>
      <c r="I30" s="319"/>
      <c r="J30" s="319">
        <f>E30*Prix!E$73/Prix!E32</f>
        <v>10376.43672992288</v>
      </c>
      <c r="K30" s="319">
        <f>F30*Prix!F$73/Prix!F32</f>
        <v>10376.43672992288</v>
      </c>
      <c r="L30" s="317">
        <f>G30*Prix!G$73/Prix!G32</f>
        <v>10376.43672992288</v>
      </c>
      <c r="M30" s="118"/>
      <c r="N30" s="103"/>
      <c r="O30" s="103">
        <f t="shared" si="1"/>
        <v>0.1922524270100856</v>
      </c>
      <c r="P30" s="103">
        <f t="shared" si="2"/>
        <v>0.1922524270100856</v>
      </c>
      <c r="Q30" s="119">
        <f t="shared" si="3"/>
        <v>0.1922524270100856</v>
      </c>
      <c r="R30" s="114"/>
      <c r="S30" s="103"/>
      <c r="T30" s="103">
        <f t="shared" si="4"/>
        <v>6.6977587351189971E-2</v>
      </c>
      <c r="U30" s="103">
        <f t="shared" si="5"/>
        <v>6.6977587351189971E-2</v>
      </c>
      <c r="V30" s="104">
        <f t="shared" si="6"/>
        <v>6.6977587351189971E-2</v>
      </c>
      <c r="W30" s="97"/>
      <c r="X30" s="265"/>
    </row>
    <row r="31" spans="2:24" ht="15" customHeight="1" x14ac:dyDescent="0.2">
      <c r="B31" s="110">
        <v>1976</v>
      </c>
      <c r="C31" s="112"/>
      <c r="D31" s="102"/>
      <c r="E31" s="319">
        <v>2646.0277688300757</v>
      </c>
      <c r="F31" s="316">
        <v>2646.0277688300757</v>
      </c>
      <c r="G31" s="317">
        <v>2646.0277688300757</v>
      </c>
      <c r="H31" s="318"/>
      <c r="I31" s="319"/>
      <c r="J31" s="319">
        <f>E31*Prix!E$73/Prix!E33</f>
        <v>10854.998439041645</v>
      </c>
      <c r="K31" s="319">
        <f>F31*Prix!F$73/Prix!F33</f>
        <v>10854.998439041645</v>
      </c>
      <c r="L31" s="317">
        <f>G31*Prix!G$73/Prix!G33</f>
        <v>10854.998439041645</v>
      </c>
      <c r="M31" s="118"/>
      <c r="N31" s="103"/>
      <c r="O31" s="103">
        <f t="shared" si="1"/>
        <v>0.1471150180642522</v>
      </c>
      <c r="P31" s="103">
        <f t="shared" si="2"/>
        <v>0.1471150180642522</v>
      </c>
      <c r="Q31" s="119">
        <f t="shared" si="3"/>
        <v>0.1471150180642522</v>
      </c>
      <c r="R31" s="114"/>
      <c r="S31" s="103"/>
      <c r="T31" s="103">
        <f t="shared" si="4"/>
        <v>4.6120043091355312E-2</v>
      </c>
      <c r="U31" s="103">
        <f t="shared" si="5"/>
        <v>4.6120043091355312E-2</v>
      </c>
      <c r="V31" s="104">
        <f t="shared" si="6"/>
        <v>4.6120043091355312E-2</v>
      </c>
      <c r="W31" s="97"/>
      <c r="X31" s="265"/>
    </row>
    <row r="32" spans="2:24" ht="15" customHeight="1" x14ac:dyDescent="0.2">
      <c r="B32" s="110">
        <v>1977</v>
      </c>
      <c r="C32" s="112"/>
      <c r="D32" s="102"/>
      <c r="E32" s="319">
        <v>2982.203498512818</v>
      </c>
      <c r="F32" s="316">
        <v>2982.203498512818</v>
      </c>
      <c r="G32" s="317">
        <v>2982.203498512818</v>
      </c>
      <c r="H32" s="318"/>
      <c r="I32" s="319"/>
      <c r="J32" s="319">
        <f>E32*Prix!E$73/Prix!E34</f>
        <v>11189.406235243976</v>
      </c>
      <c r="K32" s="319">
        <f>F32*Prix!F$73/Prix!F34</f>
        <v>11189.406235243976</v>
      </c>
      <c r="L32" s="317">
        <f>G32*Prix!G$73/Prix!G34</f>
        <v>11189.406235243976</v>
      </c>
      <c r="M32" s="118"/>
      <c r="N32" s="103"/>
      <c r="O32" s="103">
        <f t="shared" si="1"/>
        <v>0.12704920698220046</v>
      </c>
      <c r="P32" s="103">
        <f t="shared" si="2"/>
        <v>0.12704920698220046</v>
      </c>
      <c r="Q32" s="119">
        <f t="shared" si="3"/>
        <v>0.12704920698220046</v>
      </c>
      <c r="R32" s="114"/>
      <c r="S32" s="103"/>
      <c r="T32" s="103">
        <f t="shared" si="4"/>
        <v>3.0806802790462218E-2</v>
      </c>
      <c r="U32" s="103">
        <f t="shared" si="5"/>
        <v>3.0806802790462218E-2</v>
      </c>
      <c r="V32" s="104">
        <f t="shared" si="6"/>
        <v>3.0806802790462218E-2</v>
      </c>
      <c r="W32" s="97"/>
      <c r="X32" s="265"/>
    </row>
    <row r="33" spans="2:24" ht="15" customHeight="1" x14ac:dyDescent="0.2">
      <c r="B33" s="110">
        <v>1978</v>
      </c>
      <c r="C33" s="112"/>
      <c r="D33" s="102"/>
      <c r="E33" s="319">
        <v>3366.6951231204371</v>
      </c>
      <c r="F33" s="316">
        <v>3366.6951231204371</v>
      </c>
      <c r="G33" s="317">
        <v>3366.6951231204371</v>
      </c>
      <c r="H33" s="318"/>
      <c r="I33" s="319"/>
      <c r="J33" s="319">
        <f>E33*Prix!E$73/Prix!E35</f>
        <v>11582.263648152657</v>
      </c>
      <c r="K33" s="319">
        <f>F33*Prix!F$73/Prix!F35</f>
        <v>11582.263648152657</v>
      </c>
      <c r="L33" s="317">
        <f>G33*Prix!G$73/Prix!G35</f>
        <v>11582.263648152657</v>
      </c>
      <c r="M33" s="118"/>
      <c r="N33" s="103"/>
      <c r="O33" s="103">
        <f t="shared" si="1"/>
        <v>0.12892870147840663</v>
      </c>
      <c r="P33" s="103">
        <f t="shared" si="2"/>
        <v>0.12892870147840663</v>
      </c>
      <c r="Q33" s="119">
        <f t="shared" si="3"/>
        <v>0.12892870147840663</v>
      </c>
      <c r="R33" s="114"/>
      <c r="S33" s="103"/>
      <c r="T33" s="103">
        <f t="shared" si="4"/>
        <v>3.5109764061588278E-2</v>
      </c>
      <c r="U33" s="103">
        <f t="shared" si="5"/>
        <v>3.5109764061588278E-2</v>
      </c>
      <c r="V33" s="104">
        <f t="shared" si="6"/>
        <v>3.5109764061588278E-2</v>
      </c>
      <c r="W33" s="97"/>
      <c r="X33" s="265"/>
    </row>
    <row r="34" spans="2:24" ht="15" customHeight="1" x14ac:dyDescent="0.2">
      <c r="B34" s="110">
        <v>1979</v>
      </c>
      <c r="C34" s="112"/>
      <c r="D34" s="102"/>
      <c r="E34" s="319">
        <v>3785.884645253539</v>
      </c>
      <c r="F34" s="316">
        <v>3785.884645253539</v>
      </c>
      <c r="G34" s="317">
        <v>3785.884645253539</v>
      </c>
      <c r="H34" s="318"/>
      <c r="I34" s="319"/>
      <c r="J34" s="319">
        <f>E34*Prix!E$73/Prix!E36</f>
        <v>11756.662236872275</v>
      </c>
      <c r="K34" s="319">
        <f>F34*Prix!F$73/Prix!F36</f>
        <v>11756.662236872275</v>
      </c>
      <c r="L34" s="317">
        <f>G34*Prix!G$73/Prix!G36</f>
        <v>11756.662236872275</v>
      </c>
      <c r="M34" s="118"/>
      <c r="N34" s="103"/>
      <c r="O34" s="103">
        <f t="shared" si="1"/>
        <v>0.12451068683183109</v>
      </c>
      <c r="P34" s="103">
        <f t="shared" si="2"/>
        <v>0.12451068683183109</v>
      </c>
      <c r="Q34" s="119">
        <f t="shared" si="3"/>
        <v>0.12451068683183109</v>
      </c>
      <c r="R34" s="114"/>
      <c r="S34" s="103"/>
      <c r="T34" s="103">
        <f t="shared" si="4"/>
        <v>1.5057383773804389E-2</v>
      </c>
      <c r="U34" s="103">
        <f t="shared" si="5"/>
        <v>1.5057383773804389E-2</v>
      </c>
      <c r="V34" s="104">
        <f t="shared" si="6"/>
        <v>1.5057383773804389E-2</v>
      </c>
      <c r="W34" s="97"/>
      <c r="X34" s="265"/>
    </row>
    <row r="35" spans="2:24" ht="15" customHeight="1" x14ac:dyDescent="0.2">
      <c r="B35" s="110">
        <v>1980</v>
      </c>
      <c r="C35" s="112"/>
      <c r="D35" s="102"/>
      <c r="E35" s="319">
        <v>4376.5117184019073</v>
      </c>
      <c r="F35" s="316">
        <v>4376.5117184019073</v>
      </c>
      <c r="G35" s="317">
        <v>4376.5117184019073</v>
      </c>
      <c r="H35" s="318"/>
      <c r="I35" s="319"/>
      <c r="J35" s="319">
        <f>E35*Prix!E$73/Prix!E37</f>
        <v>11969.395139216575</v>
      </c>
      <c r="K35" s="319">
        <f>F35*Prix!F$73/Prix!F37</f>
        <v>11969.395139216575</v>
      </c>
      <c r="L35" s="317">
        <f>G35*Prix!G$73/Prix!G37</f>
        <v>11969.395139216575</v>
      </c>
      <c r="M35" s="118"/>
      <c r="N35" s="103"/>
      <c r="O35" s="103">
        <f t="shared" si="1"/>
        <v>0.15600767812322358</v>
      </c>
      <c r="P35" s="103">
        <f t="shared" si="2"/>
        <v>0.15600767812322358</v>
      </c>
      <c r="Q35" s="119">
        <f t="shared" si="3"/>
        <v>0.15600767812322358</v>
      </c>
      <c r="R35" s="114"/>
      <c r="S35" s="103"/>
      <c r="T35" s="103">
        <f t="shared" si="4"/>
        <v>1.8094668202434994E-2</v>
      </c>
      <c r="U35" s="103">
        <f t="shared" si="5"/>
        <v>1.8094668202434994E-2</v>
      </c>
      <c r="V35" s="104">
        <f t="shared" si="6"/>
        <v>1.8094668202434994E-2</v>
      </c>
      <c r="W35" s="97"/>
      <c r="X35" s="265"/>
    </row>
    <row r="36" spans="2:24" ht="15" customHeight="1" x14ac:dyDescent="0.2">
      <c r="B36" s="110">
        <v>1981</v>
      </c>
      <c r="C36" s="112"/>
      <c r="D36" s="102"/>
      <c r="E36" s="319">
        <v>5169.3699183965482</v>
      </c>
      <c r="F36" s="316">
        <v>5169.3699183965482</v>
      </c>
      <c r="G36" s="317">
        <v>5169.3699183965482</v>
      </c>
      <c r="H36" s="318"/>
      <c r="I36" s="319"/>
      <c r="J36" s="319">
        <f>E36*Prix!E$73/Prix!E38</f>
        <v>12466.71830584897</v>
      </c>
      <c r="K36" s="319">
        <f>F36*Prix!F$73/Prix!F38</f>
        <v>12466.71830584897</v>
      </c>
      <c r="L36" s="317">
        <f>G36*Prix!G$73/Prix!G38</f>
        <v>12466.71830584897</v>
      </c>
      <c r="M36" s="118"/>
      <c r="N36" s="103"/>
      <c r="O36" s="103">
        <f t="shared" si="1"/>
        <v>0.18116213345457566</v>
      </c>
      <c r="P36" s="103">
        <f t="shared" si="2"/>
        <v>0.18116213345457566</v>
      </c>
      <c r="Q36" s="119">
        <f t="shared" si="3"/>
        <v>0.18116213345457566</v>
      </c>
      <c r="R36" s="114"/>
      <c r="S36" s="103"/>
      <c r="T36" s="103">
        <f t="shared" si="4"/>
        <v>4.1549565441528769E-2</v>
      </c>
      <c r="U36" s="103">
        <f t="shared" si="5"/>
        <v>4.1549565441528769E-2</v>
      </c>
      <c r="V36" s="104">
        <f t="shared" si="6"/>
        <v>4.1549565441528769E-2</v>
      </c>
      <c r="W36" s="97"/>
      <c r="X36" s="265"/>
    </row>
    <row r="37" spans="2:24" ht="15" customHeight="1" x14ac:dyDescent="0.2">
      <c r="B37" s="110">
        <v>1982</v>
      </c>
      <c r="C37" s="112"/>
      <c r="D37" s="102"/>
      <c r="E37" s="319">
        <v>5930.4169140221575</v>
      </c>
      <c r="F37" s="316">
        <v>5930.4169140221575</v>
      </c>
      <c r="G37" s="317">
        <v>5930.4169140221575</v>
      </c>
      <c r="H37" s="318"/>
      <c r="I37" s="319"/>
      <c r="J37" s="319">
        <f>E37*Prix!E$73/Prix!E39</f>
        <v>12790.294218444344</v>
      </c>
      <c r="K37" s="319">
        <f>F37*Prix!F$73/Prix!F39</f>
        <v>12790.294218444344</v>
      </c>
      <c r="L37" s="317">
        <f>G37*Prix!G$73/Prix!G39</f>
        <v>12790.294218444344</v>
      </c>
      <c r="M37" s="118"/>
      <c r="N37" s="103"/>
      <c r="O37" s="103">
        <f t="shared" si="1"/>
        <v>0.14722239027956308</v>
      </c>
      <c r="P37" s="103">
        <f t="shared" si="2"/>
        <v>0.14722239027956308</v>
      </c>
      <c r="Q37" s="119">
        <f t="shared" si="3"/>
        <v>0.14722239027956308</v>
      </c>
      <c r="R37" s="114"/>
      <c r="S37" s="103"/>
      <c r="T37" s="103">
        <f t="shared" si="4"/>
        <v>2.5955179595544609E-2</v>
      </c>
      <c r="U37" s="103">
        <f t="shared" si="5"/>
        <v>2.5955179595544609E-2</v>
      </c>
      <c r="V37" s="104">
        <f t="shared" si="6"/>
        <v>2.5955179595544609E-2</v>
      </c>
      <c r="W37" s="97"/>
      <c r="X37" s="265"/>
    </row>
    <row r="38" spans="2:24" ht="15" customHeight="1" x14ac:dyDescent="0.2">
      <c r="B38" s="110">
        <v>1983</v>
      </c>
      <c r="C38" s="112"/>
      <c r="D38" s="102"/>
      <c r="E38" s="319">
        <v>6648.0900174274275</v>
      </c>
      <c r="F38" s="316">
        <v>6648.0900174274275</v>
      </c>
      <c r="G38" s="317">
        <v>6648.0900174274275</v>
      </c>
      <c r="H38" s="318"/>
      <c r="I38" s="319"/>
      <c r="J38" s="319">
        <f>E38*Prix!E$73/Prix!E40</f>
        <v>13079.451255810678</v>
      </c>
      <c r="K38" s="319">
        <f>F38*Prix!F$73/Prix!F40</f>
        <v>13079.451255810678</v>
      </c>
      <c r="L38" s="317">
        <f>G38*Prix!G$73/Prix!G40</f>
        <v>13079.451255810678</v>
      </c>
      <c r="M38" s="118"/>
      <c r="N38" s="103"/>
      <c r="O38" s="103">
        <f t="shared" si="1"/>
        <v>0.12101562399573784</v>
      </c>
      <c r="P38" s="103">
        <f t="shared" si="2"/>
        <v>0.12101562399573784</v>
      </c>
      <c r="Q38" s="119">
        <f t="shared" si="3"/>
        <v>0.12101562399573784</v>
      </c>
      <c r="R38" s="114"/>
      <c r="S38" s="103"/>
      <c r="T38" s="103">
        <f t="shared" si="4"/>
        <v>2.2607536029105146E-2</v>
      </c>
      <c r="U38" s="103">
        <f t="shared" si="5"/>
        <v>2.2607536029105146E-2</v>
      </c>
      <c r="V38" s="104">
        <f t="shared" si="6"/>
        <v>2.2607536029105146E-2</v>
      </c>
      <c r="W38" s="97"/>
      <c r="X38" s="265"/>
    </row>
    <row r="39" spans="2:24" ht="15" customHeight="1" x14ac:dyDescent="0.2">
      <c r="B39" s="110">
        <v>1984</v>
      </c>
      <c r="C39" s="112"/>
      <c r="D39" s="102"/>
      <c r="E39" s="319">
        <v>7274.5551069083722</v>
      </c>
      <c r="F39" s="316">
        <v>7274.5551069083722</v>
      </c>
      <c r="G39" s="317">
        <v>7274.5551069083722</v>
      </c>
      <c r="H39" s="318"/>
      <c r="I39" s="319"/>
      <c r="J39" s="319">
        <f>E39*Prix!E$73/Prix!E41</f>
        <v>13325.378142440681</v>
      </c>
      <c r="K39" s="319">
        <f>F39*Prix!F$73/Prix!F41</f>
        <v>13325.378142440681</v>
      </c>
      <c r="L39" s="317">
        <f>G39*Prix!G$73/Prix!G41</f>
        <v>13325.378142440681</v>
      </c>
      <c r="M39" s="118"/>
      <c r="N39" s="103"/>
      <c r="O39" s="103">
        <f t="shared" si="1"/>
        <v>9.4232341595663849E-2</v>
      </c>
      <c r="P39" s="103">
        <f t="shared" si="2"/>
        <v>9.4232341595663849E-2</v>
      </c>
      <c r="Q39" s="119">
        <f t="shared" si="3"/>
        <v>9.4232341595663849E-2</v>
      </c>
      <c r="R39" s="114"/>
      <c r="S39" s="103"/>
      <c r="T39" s="103">
        <f t="shared" si="4"/>
        <v>1.8802538563744919E-2</v>
      </c>
      <c r="U39" s="103">
        <f t="shared" si="5"/>
        <v>1.8802538563744919E-2</v>
      </c>
      <c r="V39" s="104">
        <f t="shared" si="6"/>
        <v>1.8802538563744919E-2</v>
      </c>
      <c r="W39" s="97"/>
      <c r="X39" s="265"/>
    </row>
    <row r="40" spans="2:24" ht="15" customHeight="1" x14ac:dyDescent="0.2">
      <c r="B40" s="110">
        <v>1985</v>
      </c>
      <c r="C40" s="112"/>
      <c r="D40" s="102"/>
      <c r="E40" s="319">
        <v>7867.8242795776314</v>
      </c>
      <c r="F40" s="316">
        <v>7867.8242795776314</v>
      </c>
      <c r="G40" s="317">
        <v>7867.8242795776314</v>
      </c>
      <c r="H40" s="318"/>
      <c r="I40" s="319"/>
      <c r="J40" s="319">
        <f>E40*Prix!E$73/Prix!E42</f>
        <v>13620.159604770817</v>
      </c>
      <c r="K40" s="319">
        <f>F40*Prix!F$73/Prix!F42</f>
        <v>13620.159604770817</v>
      </c>
      <c r="L40" s="317">
        <f>G40*Prix!G$73/Prix!G42</f>
        <v>13620.159604770817</v>
      </c>
      <c r="M40" s="118"/>
      <c r="N40" s="103"/>
      <c r="O40" s="103">
        <f t="shared" si="1"/>
        <v>8.1554014499918281E-2</v>
      </c>
      <c r="P40" s="103">
        <f t="shared" si="2"/>
        <v>8.1554014499918281E-2</v>
      </c>
      <c r="Q40" s="119">
        <f t="shared" si="3"/>
        <v>8.1554014499918281E-2</v>
      </c>
      <c r="R40" s="114"/>
      <c r="S40" s="103"/>
      <c r="T40" s="103">
        <f t="shared" si="4"/>
        <v>2.2121808415422883E-2</v>
      </c>
      <c r="U40" s="103">
        <f t="shared" si="5"/>
        <v>2.2121808415422883E-2</v>
      </c>
      <c r="V40" s="104">
        <f t="shared" si="6"/>
        <v>2.2121808415422883E-2</v>
      </c>
      <c r="W40" s="97"/>
      <c r="X40" s="265"/>
    </row>
    <row r="41" spans="2:24" ht="15" customHeight="1" x14ac:dyDescent="0.2">
      <c r="B41" s="110">
        <v>1986</v>
      </c>
      <c r="C41" s="112"/>
      <c r="D41" s="102"/>
      <c r="E41" s="319">
        <v>8201.8258589076831</v>
      </c>
      <c r="F41" s="316">
        <v>8201.8258589076831</v>
      </c>
      <c r="G41" s="317">
        <v>8201.8258589076831</v>
      </c>
      <c r="H41" s="318"/>
      <c r="I41" s="319"/>
      <c r="J41" s="319">
        <f>E41*Prix!E$73/Prix!E43</f>
        <v>13830.313323436658</v>
      </c>
      <c r="K41" s="319">
        <f>F41*Prix!F$73/Prix!F43</f>
        <v>13830.313323436658</v>
      </c>
      <c r="L41" s="317">
        <f>G41*Prix!G$73/Prix!G43</f>
        <v>13830.313323436658</v>
      </c>
      <c r="M41" s="118"/>
      <c r="N41" s="103"/>
      <c r="O41" s="103">
        <f t="shared" si="1"/>
        <v>4.2451580953201118E-2</v>
      </c>
      <c r="P41" s="103">
        <f t="shared" si="2"/>
        <v>4.2451580953201118E-2</v>
      </c>
      <c r="Q41" s="119">
        <f t="shared" si="3"/>
        <v>4.2451580953201118E-2</v>
      </c>
      <c r="R41" s="114"/>
      <c r="S41" s="103"/>
      <c r="T41" s="103">
        <f t="shared" si="4"/>
        <v>1.5429607637801102E-2</v>
      </c>
      <c r="U41" s="103">
        <f t="shared" si="5"/>
        <v>1.5429607637801102E-2</v>
      </c>
      <c r="V41" s="104">
        <f t="shared" si="6"/>
        <v>1.5429607637801102E-2</v>
      </c>
      <c r="W41" s="97"/>
      <c r="X41" s="265"/>
    </row>
    <row r="42" spans="2:24" ht="15" customHeight="1" x14ac:dyDescent="0.2">
      <c r="B42" s="110">
        <v>1987</v>
      </c>
      <c r="C42" s="112"/>
      <c r="D42" s="102"/>
      <c r="E42" s="319">
        <v>8533.3202241100807</v>
      </c>
      <c r="F42" s="316">
        <v>8533.3202241100807</v>
      </c>
      <c r="G42" s="317">
        <v>8533.3202241100807</v>
      </c>
      <c r="H42" s="318"/>
      <c r="I42" s="319"/>
      <c r="J42" s="319">
        <f>E42*Prix!E$73/Prix!E44</f>
        <v>13950.196149662988</v>
      </c>
      <c r="K42" s="319">
        <f>F42*Prix!F$73/Prix!F44</f>
        <v>13950.196149662988</v>
      </c>
      <c r="L42" s="317">
        <f>G42*Prix!G$73/Prix!G44</f>
        <v>13950.196149662988</v>
      </c>
      <c r="M42" s="118"/>
      <c r="N42" s="103"/>
      <c r="O42" s="103">
        <f t="shared" si="1"/>
        <v>4.0417142585680965E-2</v>
      </c>
      <c r="P42" s="103">
        <f t="shared" si="2"/>
        <v>4.0417142585680965E-2</v>
      </c>
      <c r="Q42" s="119">
        <f t="shared" si="3"/>
        <v>4.0417142585680965E-2</v>
      </c>
      <c r="R42" s="114"/>
      <c r="S42" s="103"/>
      <c r="T42" s="103">
        <f t="shared" si="4"/>
        <v>8.6681207737484556E-3</v>
      </c>
      <c r="U42" s="103">
        <f t="shared" si="5"/>
        <v>8.6681207737484556E-3</v>
      </c>
      <c r="V42" s="104">
        <f t="shared" si="6"/>
        <v>8.6681207737484556E-3</v>
      </c>
      <c r="W42" s="97"/>
      <c r="X42" s="265"/>
    </row>
    <row r="43" spans="2:24" ht="15" customHeight="1" x14ac:dyDescent="0.2">
      <c r="B43" s="110">
        <v>1988</v>
      </c>
      <c r="C43" s="112"/>
      <c r="D43" s="102"/>
      <c r="E43" s="319">
        <v>8766.4106931039605</v>
      </c>
      <c r="F43" s="316">
        <v>8766.4106931039605</v>
      </c>
      <c r="G43" s="317">
        <v>8766.4106931039605</v>
      </c>
      <c r="H43" s="318"/>
      <c r="I43" s="319"/>
      <c r="J43" s="319">
        <f>E43*Prix!E$73/Prix!E45</f>
        <v>13955.49059645884</v>
      </c>
      <c r="K43" s="319">
        <f>F43*Prix!F$73/Prix!F45</f>
        <v>13955.49059645884</v>
      </c>
      <c r="L43" s="317">
        <f>G43*Prix!G$73/Prix!G45</f>
        <v>13955.49059645884</v>
      </c>
      <c r="M43" s="118"/>
      <c r="N43" s="103"/>
      <c r="O43" s="103">
        <f t="shared" si="1"/>
        <v>2.7315331298045642E-2</v>
      </c>
      <c r="P43" s="103">
        <f t="shared" si="2"/>
        <v>2.7315331298045642E-2</v>
      </c>
      <c r="Q43" s="119">
        <f t="shared" si="3"/>
        <v>2.7315331298045642E-2</v>
      </c>
      <c r="R43" s="114"/>
      <c r="S43" s="103"/>
      <c r="T43" s="103">
        <f t="shared" si="4"/>
        <v>3.7952489979709014E-4</v>
      </c>
      <c r="U43" s="103">
        <f t="shared" si="5"/>
        <v>3.7952489979709014E-4</v>
      </c>
      <c r="V43" s="104">
        <f t="shared" si="6"/>
        <v>3.7952489979709014E-4</v>
      </c>
      <c r="W43" s="97"/>
      <c r="X43" s="265"/>
    </row>
    <row r="44" spans="2:24" ht="15" customHeight="1" x14ac:dyDescent="0.2">
      <c r="B44" s="110">
        <v>1989</v>
      </c>
      <c r="C44" s="112"/>
      <c r="D44" s="102"/>
      <c r="E44" s="319">
        <v>9132.8662727036008</v>
      </c>
      <c r="F44" s="316">
        <v>9132.8662727036008</v>
      </c>
      <c r="G44" s="317">
        <v>9132.8662727036008</v>
      </c>
      <c r="H44" s="318"/>
      <c r="I44" s="319"/>
      <c r="J44" s="319">
        <f>E44*Prix!E$73/Prix!E46</f>
        <v>14032.677042936299</v>
      </c>
      <c r="K44" s="319">
        <f>F44*Prix!F$73/Prix!F46</f>
        <v>14032.677042936299</v>
      </c>
      <c r="L44" s="317">
        <f>G44*Prix!G$73/Prix!G46</f>
        <v>14032.677042936299</v>
      </c>
      <c r="M44" s="118"/>
      <c r="N44" s="103"/>
      <c r="O44" s="103">
        <f t="shared" si="1"/>
        <v>4.1802237247213325E-2</v>
      </c>
      <c r="P44" s="103">
        <f t="shared" si="2"/>
        <v>4.1802237247213325E-2</v>
      </c>
      <c r="Q44" s="119">
        <f t="shared" si="3"/>
        <v>4.1802237247213325E-2</v>
      </c>
      <c r="R44" s="114"/>
      <c r="S44" s="103"/>
      <c r="T44" s="103">
        <f t="shared" si="4"/>
        <v>5.5309016866125216E-3</v>
      </c>
      <c r="U44" s="103">
        <f t="shared" si="5"/>
        <v>5.5309016866125216E-3</v>
      </c>
      <c r="V44" s="104">
        <f t="shared" si="6"/>
        <v>5.5309016866125216E-3</v>
      </c>
      <c r="W44" s="97"/>
      <c r="X44" s="265"/>
    </row>
    <row r="45" spans="2:24" ht="15" customHeight="1" x14ac:dyDescent="0.2">
      <c r="B45" s="110">
        <v>1990</v>
      </c>
      <c r="C45" s="112"/>
      <c r="D45" s="102"/>
      <c r="E45" s="319">
        <v>9524.2711971117569</v>
      </c>
      <c r="F45" s="316">
        <v>9524.2711971117569</v>
      </c>
      <c r="G45" s="317">
        <v>9524.2711971117569</v>
      </c>
      <c r="H45" s="318"/>
      <c r="I45" s="319"/>
      <c r="J45" s="319">
        <f>E45*Prix!E$73/Prix!E47</f>
        <v>14156.401906923677</v>
      </c>
      <c r="K45" s="319">
        <f>F45*Prix!F$73/Prix!F47</f>
        <v>14156.401906923677</v>
      </c>
      <c r="L45" s="317">
        <f>G45*Prix!G$73/Prix!G47</f>
        <v>14156.401906923677</v>
      </c>
      <c r="M45" s="118"/>
      <c r="N45" s="103"/>
      <c r="O45" s="103">
        <f t="shared" si="1"/>
        <v>4.2856745376639527E-2</v>
      </c>
      <c r="P45" s="103">
        <f t="shared" si="2"/>
        <v>4.2856745376639527E-2</v>
      </c>
      <c r="Q45" s="119">
        <f t="shared" si="3"/>
        <v>4.2856745376639527E-2</v>
      </c>
      <c r="R45" s="114"/>
      <c r="S45" s="103"/>
      <c r="T45" s="103">
        <f t="shared" si="4"/>
        <v>8.8169109578173366E-3</v>
      </c>
      <c r="U45" s="103">
        <f t="shared" si="5"/>
        <v>8.8169109578173366E-3</v>
      </c>
      <c r="V45" s="104">
        <f t="shared" si="6"/>
        <v>8.8169109578173366E-3</v>
      </c>
      <c r="W45" s="97"/>
      <c r="X45" s="265"/>
    </row>
    <row r="46" spans="2:24" ht="15" customHeight="1" x14ac:dyDescent="0.2">
      <c r="B46" s="110">
        <v>1991</v>
      </c>
      <c r="C46" s="112"/>
      <c r="D46" s="102"/>
      <c r="E46" s="319">
        <v>9986.9961990700976</v>
      </c>
      <c r="F46" s="316">
        <v>9986.9961990700976</v>
      </c>
      <c r="G46" s="317">
        <v>9986.9961990700976</v>
      </c>
      <c r="H46" s="318"/>
      <c r="I46" s="319"/>
      <c r="J46" s="319">
        <f>E46*Prix!E$73/Prix!E48</f>
        <v>14374.960908374174</v>
      </c>
      <c r="K46" s="319">
        <f>F46*Prix!F$73/Prix!F48</f>
        <v>14374.960908374174</v>
      </c>
      <c r="L46" s="317">
        <f>G46*Prix!G$73/Prix!G48</f>
        <v>14374.960908374174</v>
      </c>
      <c r="M46" s="118"/>
      <c r="N46" s="103"/>
      <c r="O46" s="103">
        <f t="shared" si="1"/>
        <v>4.8583770073521437E-2</v>
      </c>
      <c r="P46" s="103">
        <f t="shared" si="2"/>
        <v>4.8583770073521437E-2</v>
      </c>
      <c r="Q46" s="119">
        <f t="shared" si="3"/>
        <v>4.8583770073521437E-2</v>
      </c>
      <c r="R46" s="114"/>
      <c r="S46" s="103"/>
      <c r="T46" s="103">
        <f t="shared" si="4"/>
        <v>1.5438880789588438E-2</v>
      </c>
      <c r="U46" s="103">
        <f t="shared" si="5"/>
        <v>1.5438880789588438E-2</v>
      </c>
      <c r="V46" s="104">
        <f t="shared" si="6"/>
        <v>1.5438880789588438E-2</v>
      </c>
      <c r="W46" s="97"/>
      <c r="X46" s="265"/>
    </row>
    <row r="47" spans="2:24" ht="15" customHeight="1" x14ac:dyDescent="0.2">
      <c r="B47" s="110">
        <v>1992</v>
      </c>
      <c r="C47" s="112"/>
      <c r="D47" s="102"/>
      <c r="E47" s="319">
        <v>10381.966710782748</v>
      </c>
      <c r="F47" s="316">
        <v>10381.966710782748</v>
      </c>
      <c r="G47" s="317">
        <v>10381.966710782748</v>
      </c>
      <c r="H47" s="318"/>
      <c r="I47" s="319"/>
      <c r="J47" s="319">
        <f>E47*Prix!E$73/Prix!E49</f>
        <v>14607.66046469404</v>
      </c>
      <c r="K47" s="319">
        <f>F47*Prix!F$73/Prix!F49</f>
        <v>14607.66046469404</v>
      </c>
      <c r="L47" s="317">
        <f>G47*Prix!G$73/Prix!G49</f>
        <v>14607.66046469404</v>
      </c>
      <c r="M47" s="118"/>
      <c r="N47" s="103"/>
      <c r="O47" s="103">
        <f t="shared" si="1"/>
        <v>3.9548479226358957E-2</v>
      </c>
      <c r="P47" s="103">
        <f t="shared" si="2"/>
        <v>3.9548479226358957E-2</v>
      </c>
      <c r="Q47" s="119">
        <f t="shared" si="3"/>
        <v>3.9548479226358957E-2</v>
      </c>
      <c r="R47" s="114"/>
      <c r="S47" s="103"/>
      <c r="T47" s="103">
        <f t="shared" si="4"/>
        <v>1.6187839243744007E-2</v>
      </c>
      <c r="U47" s="103">
        <f t="shared" si="5"/>
        <v>1.6187839243744007E-2</v>
      </c>
      <c r="V47" s="104">
        <f t="shared" si="6"/>
        <v>1.6187839243744007E-2</v>
      </c>
      <c r="W47" s="97"/>
      <c r="X47" s="265"/>
    </row>
    <row r="48" spans="2:24" ht="15" customHeight="1" x14ac:dyDescent="0.2">
      <c r="B48" s="110">
        <v>1993</v>
      </c>
      <c r="C48" s="112"/>
      <c r="D48" s="102"/>
      <c r="E48" s="319">
        <v>10650.222098378861</v>
      </c>
      <c r="F48" s="316">
        <v>10650.222098378861</v>
      </c>
      <c r="G48" s="317">
        <v>10650.222098378861</v>
      </c>
      <c r="H48" s="318"/>
      <c r="I48" s="319"/>
      <c r="J48" s="319">
        <f>E48*Prix!E$73/Prix!E50</f>
        <v>14675.918154272274</v>
      </c>
      <c r="K48" s="319">
        <f>F48*Prix!F$73/Prix!F50</f>
        <v>14675.918154272274</v>
      </c>
      <c r="L48" s="317">
        <f>G48*Prix!G$73/Prix!G50</f>
        <v>14675.918154272274</v>
      </c>
      <c r="M48" s="118"/>
      <c r="N48" s="103"/>
      <c r="O48" s="103">
        <f t="shared" si="1"/>
        <v>2.5838590612846213E-2</v>
      </c>
      <c r="P48" s="103">
        <f t="shared" si="2"/>
        <v>2.5838590612846213E-2</v>
      </c>
      <c r="Q48" s="119">
        <f t="shared" si="3"/>
        <v>2.5838590612846213E-2</v>
      </c>
      <c r="R48" s="114"/>
      <c r="S48" s="103"/>
      <c r="T48" s="103">
        <f t="shared" si="4"/>
        <v>4.6727324846582707E-3</v>
      </c>
      <c r="U48" s="103">
        <f t="shared" si="5"/>
        <v>4.6727324846582707E-3</v>
      </c>
      <c r="V48" s="104">
        <f t="shared" si="6"/>
        <v>4.6727324846582707E-3</v>
      </c>
      <c r="W48" s="97"/>
      <c r="X48" s="265"/>
    </row>
    <row r="49" spans="2:24" ht="15" customHeight="1" x14ac:dyDescent="0.2">
      <c r="B49" s="110">
        <v>1994</v>
      </c>
      <c r="C49" s="112"/>
      <c r="D49" s="102"/>
      <c r="E49" s="319">
        <v>10882.046231688968</v>
      </c>
      <c r="F49" s="316">
        <v>10882.046231688968</v>
      </c>
      <c r="G49" s="317">
        <v>10882.046231688968</v>
      </c>
      <c r="H49" s="318"/>
      <c r="I49" s="319"/>
      <c r="J49" s="319">
        <f>E49*Prix!E$73/Prix!E51</f>
        <v>14751.872685935057</v>
      </c>
      <c r="K49" s="319">
        <f>F49*Prix!F$73/Prix!F51</f>
        <v>14751.872685935057</v>
      </c>
      <c r="L49" s="317">
        <f>G49*Prix!G$73/Prix!G51</f>
        <v>14751.872685935057</v>
      </c>
      <c r="M49" s="118"/>
      <c r="N49" s="103"/>
      <c r="O49" s="103">
        <f t="shared" si="1"/>
        <v>2.1767070317284309E-2</v>
      </c>
      <c r="P49" s="103">
        <f t="shared" si="2"/>
        <v>2.1767070317284309E-2</v>
      </c>
      <c r="Q49" s="119">
        <f t="shared" si="3"/>
        <v>2.1767070317284309E-2</v>
      </c>
      <c r="R49" s="114"/>
      <c r="S49" s="103"/>
      <c r="T49" s="103">
        <f t="shared" si="4"/>
        <v>5.1754534785730666E-3</v>
      </c>
      <c r="U49" s="103">
        <f t="shared" si="5"/>
        <v>5.1754534785730666E-3</v>
      </c>
      <c r="V49" s="104">
        <f t="shared" si="6"/>
        <v>5.1754534785730666E-3</v>
      </c>
      <c r="W49" s="97"/>
      <c r="X49" s="265"/>
    </row>
    <row r="50" spans="2:24" ht="15" customHeight="1" x14ac:dyDescent="0.2">
      <c r="B50" s="110">
        <v>1995</v>
      </c>
      <c r="C50" s="112"/>
      <c r="D50" s="102"/>
      <c r="E50" s="319">
        <v>11215.277012081126</v>
      </c>
      <c r="F50" s="316">
        <v>11215.277012081126</v>
      </c>
      <c r="G50" s="317">
        <v>11215.277012081126</v>
      </c>
      <c r="H50" s="318"/>
      <c r="I50" s="319"/>
      <c r="J50" s="319">
        <f>E50*Prix!E$73/Prix!E52</f>
        <v>14920.935605183098</v>
      </c>
      <c r="K50" s="319">
        <f>F50*Prix!F$73/Prix!F52</f>
        <v>14920.935605183098</v>
      </c>
      <c r="L50" s="317">
        <f>G50*Prix!G$73/Prix!G52</f>
        <v>14920.935605183098</v>
      </c>
      <c r="M50" s="118"/>
      <c r="N50" s="103"/>
      <c r="O50" s="103">
        <f t="shared" si="1"/>
        <v>3.0622069902788596E-2</v>
      </c>
      <c r="P50" s="103">
        <f t="shared" si="2"/>
        <v>3.0622069902788596E-2</v>
      </c>
      <c r="Q50" s="119">
        <f t="shared" si="3"/>
        <v>3.0622069902788596E-2</v>
      </c>
      <c r="R50" s="114"/>
      <c r="S50" s="103"/>
      <c r="T50" s="103">
        <f t="shared" si="4"/>
        <v>1.1460437793042511E-2</v>
      </c>
      <c r="U50" s="103">
        <f t="shared" si="5"/>
        <v>1.1460437793042511E-2</v>
      </c>
      <c r="V50" s="104">
        <f t="shared" si="6"/>
        <v>1.1460437793042511E-2</v>
      </c>
      <c r="W50" s="97"/>
      <c r="X50" s="265"/>
    </row>
    <row r="51" spans="2:24" ht="15" customHeight="1" x14ac:dyDescent="0.2">
      <c r="B51" s="110">
        <v>1996</v>
      </c>
      <c r="C51" s="112"/>
      <c r="D51" s="102"/>
      <c r="E51" s="319">
        <v>11615.659732993792</v>
      </c>
      <c r="F51" s="316">
        <v>11615.659732993792</v>
      </c>
      <c r="G51" s="317">
        <v>11615.659732993792</v>
      </c>
      <c r="H51" s="318"/>
      <c r="I51" s="319"/>
      <c r="J51" s="319">
        <f>E51*Prix!E$73/Prix!E53</f>
        <v>15151.781146501538</v>
      </c>
      <c r="K51" s="319">
        <f>F51*Prix!F$73/Prix!F53</f>
        <v>15151.781146501538</v>
      </c>
      <c r="L51" s="317">
        <f>G51*Prix!G$73/Prix!G53</f>
        <v>15151.781146501538</v>
      </c>
      <c r="M51" s="118"/>
      <c r="N51" s="103"/>
      <c r="O51" s="103">
        <f t="shared" si="1"/>
        <v>3.5699762072873842E-2</v>
      </c>
      <c r="P51" s="103">
        <f t="shared" si="2"/>
        <v>3.5699762072873842E-2</v>
      </c>
      <c r="Q51" s="119">
        <f t="shared" si="3"/>
        <v>3.5699762072873842E-2</v>
      </c>
      <c r="R51" s="114"/>
      <c r="S51" s="103"/>
      <c r="T51" s="103">
        <f t="shared" si="4"/>
        <v>1.5471251094887783E-2</v>
      </c>
      <c r="U51" s="103">
        <f t="shared" si="5"/>
        <v>1.5471251094887783E-2</v>
      </c>
      <c r="V51" s="104">
        <f t="shared" si="6"/>
        <v>1.5471251094887783E-2</v>
      </c>
      <c r="W51" s="97"/>
      <c r="X51" s="265"/>
    </row>
    <row r="52" spans="2:24" ht="15" customHeight="1" x14ac:dyDescent="0.2">
      <c r="B52" s="110">
        <v>1997</v>
      </c>
      <c r="C52" s="112"/>
      <c r="D52" s="102"/>
      <c r="E52" s="319">
        <v>11957.403923549029</v>
      </c>
      <c r="F52" s="316">
        <v>11957.403923549029</v>
      </c>
      <c r="G52" s="317">
        <v>11957.403923549029</v>
      </c>
      <c r="H52" s="318"/>
      <c r="I52" s="319"/>
      <c r="J52" s="319">
        <f>E52*Prix!E$73/Prix!E54</f>
        <v>15416.894788431684</v>
      </c>
      <c r="K52" s="319">
        <f>F52*Prix!F$73/Prix!F54</f>
        <v>15416.894788431684</v>
      </c>
      <c r="L52" s="317">
        <f>G52*Prix!G$73/Prix!G54</f>
        <v>15416.894788431684</v>
      </c>
      <c r="M52" s="118"/>
      <c r="N52" s="103"/>
      <c r="O52" s="103">
        <f t="shared" si="1"/>
        <v>2.9420988425179706E-2</v>
      </c>
      <c r="P52" s="103">
        <f t="shared" si="2"/>
        <v>2.9420988425179706E-2</v>
      </c>
      <c r="Q52" s="119">
        <f t="shared" si="3"/>
        <v>2.9420988425179706E-2</v>
      </c>
      <c r="R52" s="114"/>
      <c r="S52" s="103"/>
      <c r="T52" s="103">
        <f t="shared" si="4"/>
        <v>1.7497193192455684E-2</v>
      </c>
      <c r="U52" s="103">
        <f t="shared" si="5"/>
        <v>1.7497193192455684E-2</v>
      </c>
      <c r="V52" s="104">
        <f t="shared" si="6"/>
        <v>1.7497193192455684E-2</v>
      </c>
      <c r="W52" s="97"/>
      <c r="X52" s="265"/>
    </row>
    <row r="53" spans="2:24" ht="15" customHeight="1" x14ac:dyDescent="0.2">
      <c r="B53" s="110">
        <v>1998</v>
      </c>
      <c r="C53" s="112"/>
      <c r="D53" s="102"/>
      <c r="E53" s="319">
        <v>12313.563854764032</v>
      </c>
      <c r="F53" s="316">
        <v>12313.563854764032</v>
      </c>
      <c r="G53" s="317">
        <v>12313.563854764032</v>
      </c>
      <c r="H53" s="318"/>
      <c r="I53" s="319"/>
      <c r="J53" s="319">
        <f>E53*Prix!E$73/Prix!E55</f>
        <v>15774.588580182362</v>
      </c>
      <c r="K53" s="319">
        <f>F53*Prix!F$73/Prix!F55</f>
        <v>15774.588580182362</v>
      </c>
      <c r="L53" s="317">
        <f>G53*Prix!G$73/Prix!G55</f>
        <v>15774.588580182362</v>
      </c>
      <c r="M53" s="118"/>
      <c r="N53" s="103"/>
      <c r="O53" s="103">
        <f t="shared" si="1"/>
        <v>2.9785723848767764E-2</v>
      </c>
      <c r="P53" s="103">
        <f t="shared" si="2"/>
        <v>2.9785723848767764E-2</v>
      </c>
      <c r="Q53" s="119">
        <f t="shared" si="3"/>
        <v>2.9785723848767764E-2</v>
      </c>
      <c r="R53" s="114"/>
      <c r="S53" s="103"/>
      <c r="T53" s="103">
        <f t="shared" si="4"/>
        <v>2.3201416151524823E-2</v>
      </c>
      <c r="U53" s="103">
        <f t="shared" si="5"/>
        <v>2.3201416151524823E-2</v>
      </c>
      <c r="V53" s="104">
        <f t="shared" si="6"/>
        <v>2.3201416151524823E-2</v>
      </c>
      <c r="W53" s="97"/>
      <c r="X53" s="265"/>
    </row>
    <row r="54" spans="2:24" ht="15" customHeight="1" x14ac:dyDescent="0.2">
      <c r="B54" s="110">
        <v>1999</v>
      </c>
      <c r="C54" s="112"/>
      <c r="D54" s="102"/>
      <c r="E54" s="319">
        <v>12512.607857418654</v>
      </c>
      <c r="F54" s="316">
        <v>12512.607857418654</v>
      </c>
      <c r="G54" s="317">
        <v>12512.607857418654</v>
      </c>
      <c r="H54" s="318"/>
      <c r="I54" s="319"/>
      <c r="J54" s="319">
        <f>E54*Prix!E$73/Prix!E56</f>
        <v>15948.003246262098</v>
      </c>
      <c r="K54" s="319">
        <f>F54*Prix!F$73/Prix!F56</f>
        <v>15948.003246262098</v>
      </c>
      <c r="L54" s="317">
        <f>G54*Prix!G$73/Prix!G56</f>
        <v>15948.003246262098</v>
      </c>
      <c r="M54" s="118"/>
      <c r="N54" s="103"/>
      <c r="O54" s="103">
        <f t="shared" si="1"/>
        <v>1.6164613673369077E-2</v>
      </c>
      <c r="P54" s="103">
        <f t="shared" si="2"/>
        <v>1.6164613673369077E-2</v>
      </c>
      <c r="Q54" s="119">
        <f t="shared" si="3"/>
        <v>1.6164613673369077E-2</v>
      </c>
      <c r="R54" s="114"/>
      <c r="S54" s="103"/>
      <c r="T54" s="103">
        <f t="shared" si="4"/>
        <v>1.0993292484191786E-2</v>
      </c>
      <c r="U54" s="103">
        <f t="shared" si="5"/>
        <v>1.0993292484191786E-2</v>
      </c>
      <c r="V54" s="104">
        <f t="shared" si="6"/>
        <v>1.0993292484191786E-2</v>
      </c>
      <c r="W54" s="97"/>
      <c r="X54" s="265"/>
    </row>
    <row r="55" spans="2:24" ht="15" customHeight="1" x14ac:dyDescent="0.2">
      <c r="B55" s="110">
        <v>2000</v>
      </c>
      <c r="C55" s="112"/>
      <c r="D55" s="102"/>
      <c r="E55" s="319">
        <v>12791.320662587415</v>
      </c>
      <c r="F55" s="316">
        <v>12791.320662587415</v>
      </c>
      <c r="G55" s="317">
        <v>12791.320662587415</v>
      </c>
      <c r="H55" s="318"/>
      <c r="I55" s="319"/>
      <c r="J55" s="319">
        <f>E55*Prix!E$73/Prix!E57</f>
        <v>16037.978773191582</v>
      </c>
      <c r="K55" s="319">
        <f>F55*Prix!F$73/Prix!F57</f>
        <v>16037.978773191582</v>
      </c>
      <c r="L55" s="317">
        <f>G55*Prix!G$73/Prix!G57</f>
        <v>16037.978773191582</v>
      </c>
      <c r="M55" s="118"/>
      <c r="N55" s="103"/>
      <c r="O55" s="103">
        <f t="shared" si="1"/>
        <v>2.2274557657739891E-2</v>
      </c>
      <c r="P55" s="103">
        <f t="shared" si="2"/>
        <v>2.2274557657739891E-2</v>
      </c>
      <c r="Q55" s="119">
        <f t="shared" si="3"/>
        <v>2.2274557657739891E-2</v>
      </c>
      <c r="R55" s="114"/>
      <c r="S55" s="103"/>
      <c r="T55" s="103">
        <f t="shared" si="4"/>
        <v>5.6418051551734294E-3</v>
      </c>
      <c r="U55" s="103">
        <f t="shared" si="5"/>
        <v>5.6418051551734294E-3</v>
      </c>
      <c r="V55" s="104">
        <f t="shared" si="6"/>
        <v>5.6418051551734294E-3</v>
      </c>
      <c r="W55" s="97"/>
      <c r="X55" s="265"/>
    </row>
    <row r="56" spans="2:24" ht="15" customHeight="1" x14ac:dyDescent="0.2">
      <c r="B56" s="110">
        <v>2001</v>
      </c>
      <c r="C56" s="112"/>
      <c r="D56" s="102"/>
      <c r="E56" s="319">
        <v>13256.132371356369</v>
      </c>
      <c r="F56" s="316">
        <v>13256.132371356369</v>
      </c>
      <c r="G56" s="317">
        <v>13256.132371356369</v>
      </c>
      <c r="H56" s="318"/>
      <c r="I56" s="319"/>
      <c r="J56" s="319">
        <f>E56*Prix!E$73/Prix!E58</f>
        <v>16354.671686730064</v>
      </c>
      <c r="K56" s="319">
        <f>F56*Prix!F$73/Prix!F58</f>
        <v>16354.671686730064</v>
      </c>
      <c r="L56" s="317">
        <f>G56*Prix!G$73/Prix!G58</f>
        <v>16354.671686730064</v>
      </c>
      <c r="M56" s="118"/>
      <c r="N56" s="103"/>
      <c r="O56" s="103">
        <f t="shared" si="1"/>
        <v>3.6338054609830417E-2</v>
      </c>
      <c r="P56" s="103">
        <f t="shared" si="2"/>
        <v>3.6338054609830417E-2</v>
      </c>
      <c r="Q56" s="119">
        <f t="shared" si="3"/>
        <v>3.6338054609830417E-2</v>
      </c>
      <c r="R56" s="114"/>
      <c r="S56" s="103"/>
      <c r="T56" s="103">
        <f t="shared" si="4"/>
        <v>1.9746435508934068E-2</v>
      </c>
      <c r="U56" s="103">
        <f t="shared" si="5"/>
        <v>1.9746435508934068E-2</v>
      </c>
      <c r="V56" s="104">
        <f t="shared" si="6"/>
        <v>1.9746435508934068E-2</v>
      </c>
      <c r="W56" s="97"/>
      <c r="X56" s="265"/>
    </row>
    <row r="57" spans="2:24" ht="15" customHeight="1" x14ac:dyDescent="0.2">
      <c r="B57" s="110">
        <v>2002</v>
      </c>
      <c r="C57" s="112"/>
      <c r="D57" s="102"/>
      <c r="E57" s="319">
        <v>13690.333479452052</v>
      </c>
      <c r="F57" s="316">
        <v>13690.333479452052</v>
      </c>
      <c r="G57" s="317">
        <v>13690.333479452052</v>
      </c>
      <c r="H57" s="318"/>
      <c r="I57" s="319"/>
      <c r="J57" s="319">
        <f>E57*Prix!E$73/Prix!E59</f>
        <v>16563.980772602739</v>
      </c>
      <c r="K57" s="319">
        <f>F57*Prix!F$73/Prix!F59</f>
        <v>16563.980772602739</v>
      </c>
      <c r="L57" s="317">
        <f>G57*Prix!G$73/Prix!G59</f>
        <v>16563.980772602739</v>
      </c>
      <c r="M57" s="118"/>
      <c r="N57" s="103"/>
      <c r="O57" s="103">
        <f t="shared" si="1"/>
        <v>3.2754735388272005E-2</v>
      </c>
      <c r="P57" s="103">
        <f t="shared" si="2"/>
        <v>3.2754735388272005E-2</v>
      </c>
      <c r="Q57" s="119">
        <f t="shared" si="3"/>
        <v>3.2754735388272005E-2</v>
      </c>
      <c r="R57" s="114"/>
      <c r="S57" s="103"/>
      <c r="T57" s="103">
        <f t="shared" si="4"/>
        <v>1.2798122144054069E-2</v>
      </c>
      <c r="U57" s="103">
        <f t="shared" si="5"/>
        <v>1.2798122144054069E-2</v>
      </c>
      <c r="V57" s="104">
        <f t="shared" si="6"/>
        <v>1.2798122144054069E-2</v>
      </c>
      <c r="W57" s="97"/>
      <c r="X57" s="265"/>
    </row>
    <row r="58" spans="2:24" ht="15" customHeight="1" x14ac:dyDescent="0.2">
      <c r="B58" s="110">
        <v>2003</v>
      </c>
      <c r="C58" s="112"/>
      <c r="D58" s="102"/>
      <c r="E58" s="319">
        <v>14219.280328767123</v>
      </c>
      <c r="F58" s="316">
        <v>14219.280328767123</v>
      </c>
      <c r="G58" s="317">
        <v>14219.280328767123</v>
      </c>
      <c r="H58" s="318"/>
      <c r="I58" s="319"/>
      <c r="J58" s="319">
        <f>E58*Prix!E$73/Prix!E60</f>
        <v>16857.840276164385</v>
      </c>
      <c r="K58" s="319">
        <f>F58*Prix!F$73/Prix!F60</f>
        <v>16857.840276164385</v>
      </c>
      <c r="L58" s="317">
        <f>G58*Prix!G$73/Prix!G60</f>
        <v>16857.840276164385</v>
      </c>
      <c r="M58" s="118"/>
      <c r="N58" s="103"/>
      <c r="O58" s="103">
        <f t="shared" si="1"/>
        <v>3.8636520440423983E-2</v>
      </c>
      <c r="P58" s="103">
        <f t="shared" si="2"/>
        <v>3.8636520440423983E-2</v>
      </c>
      <c r="Q58" s="119">
        <f t="shared" si="3"/>
        <v>3.8636520440423983E-2</v>
      </c>
      <c r="R58" s="114"/>
      <c r="S58" s="103"/>
      <c r="T58" s="103">
        <f t="shared" si="4"/>
        <v>1.7740874467066403E-2</v>
      </c>
      <c r="U58" s="103">
        <f t="shared" si="5"/>
        <v>1.7740874467066403E-2</v>
      </c>
      <c r="V58" s="104">
        <f t="shared" si="6"/>
        <v>1.7740874467066403E-2</v>
      </c>
      <c r="W58" s="97"/>
      <c r="X58" s="265"/>
    </row>
    <row r="59" spans="2:24" ht="15" customHeight="1" x14ac:dyDescent="0.2">
      <c r="B59" s="110">
        <v>2004</v>
      </c>
      <c r="C59" s="112"/>
      <c r="D59" s="102"/>
      <c r="E59" s="319">
        <v>14496.380983606559</v>
      </c>
      <c r="F59" s="316">
        <v>14496.380983606559</v>
      </c>
      <c r="G59" s="317">
        <v>14496.380983606559</v>
      </c>
      <c r="H59" s="318"/>
      <c r="I59" s="319"/>
      <c r="J59" s="319">
        <f>E59*Prix!E$73/Prix!E61</f>
        <v>16827.89625652034</v>
      </c>
      <c r="K59" s="319">
        <f>F59*Prix!F$73/Prix!F61</f>
        <v>16827.89625652034</v>
      </c>
      <c r="L59" s="317">
        <f>G59*Prix!G$73/Prix!G61</f>
        <v>16827.89625652034</v>
      </c>
      <c r="M59" s="118"/>
      <c r="N59" s="103"/>
      <c r="O59" s="103">
        <f t="shared" si="1"/>
        <v>1.9487670854820394E-2</v>
      </c>
      <c r="P59" s="103">
        <f t="shared" si="2"/>
        <v>1.9487670854820394E-2</v>
      </c>
      <c r="Q59" s="119">
        <f t="shared" si="3"/>
        <v>1.9487670854820394E-2</v>
      </c>
      <c r="R59" s="114"/>
      <c r="S59" s="103"/>
      <c r="T59" s="103">
        <f t="shared" si="4"/>
        <v>-1.7762666601119914E-3</v>
      </c>
      <c r="U59" s="103">
        <f t="shared" si="5"/>
        <v>-1.7762666601119914E-3</v>
      </c>
      <c r="V59" s="104">
        <f t="shared" si="6"/>
        <v>-1.7762666601119914E-3</v>
      </c>
      <c r="W59" s="97"/>
      <c r="X59" s="265"/>
    </row>
    <row r="60" spans="2:24" ht="15" customHeight="1" x14ac:dyDescent="0.2">
      <c r="B60" s="110">
        <v>2005</v>
      </c>
      <c r="C60" s="112"/>
      <c r="D60" s="102"/>
      <c r="E60" s="319">
        <v>14777.847707762561</v>
      </c>
      <c r="F60" s="316">
        <v>14777.847707762561</v>
      </c>
      <c r="G60" s="317">
        <v>14777.847707762561</v>
      </c>
      <c r="H60" s="318"/>
      <c r="I60" s="319"/>
      <c r="J60" s="319">
        <f>E60*Prix!E$73/Prix!E62</f>
        <v>16842.375237356697</v>
      </c>
      <c r="K60" s="319">
        <f>F60*Prix!F$73/Prix!F62</f>
        <v>16842.375237356697</v>
      </c>
      <c r="L60" s="317">
        <f>G60*Prix!G$73/Prix!G62</f>
        <v>16842.375237356697</v>
      </c>
      <c r="M60" s="118"/>
      <c r="N60" s="103"/>
      <c r="O60" s="103">
        <f t="shared" si="1"/>
        <v>1.9416344291330434E-2</v>
      </c>
      <c r="P60" s="103">
        <f t="shared" si="2"/>
        <v>1.9416344291330434E-2</v>
      </c>
      <c r="Q60" s="119">
        <f t="shared" si="3"/>
        <v>1.9416344291330434E-2</v>
      </c>
      <c r="R60" s="114"/>
      <c r="S60" s="103"/>
      <c r="T60" s="103">
        <f t="shared" si="4"/>
        <v>8.6041538500380987E-4</v>
      </c>
      <c r="U60" s="103">
        <f t="shared" si="5"/>
        <v>8.6041538500380987E-4</v>
      </c>
      <c r="V60" s="104">
        <f t="shared" si="6"/>
        <v>8.6041538500380987E-4</v>
      </c>
      <c r="W60" s="97"/>
      <c r="X60" s="265"/>
    </row>
    <row r="61" spans="2:24" ht="15" customHeight="1" x14ac:dyDescent="0.2">
      <c r="B61" s="110">
        <v>2006</v>
      </c>
      <c r="C61" s="112"/>
      <c r="D61" s="102"/>
      <c r="E61" s="319">
        <v>14834.795068493149</v>
      </c>
      <c r="F61" s="316">
        <v>14834.795068493149</v>
      </c>
      <c r="G61" s="317">
        <v>14834.795068493149</v>
      </c>
      <c r="H61" s="318"/>
      <c r="I61" s="319"/>
      <c r="J61" s="319">
        <f>E61*Prix!E$73/Prix!E63</f>
        <v>16636.625657244418</v>
      </c>
      <c r="K61" s="319">
        <f>F61*Prix!F$73/Prix!F63</f>
        <v>16636.625657244418</v>
      </c>
      <c r="L61" s="317">
        <f>G61*Prix!G$73/Prix!G63</f>
        <v>16636.625657244418</v>
      </c>
      <c r="M61" s="118"/>
      <c r="N61" s="103"/>
      <c r="O61" s="103">
        <f t="shared" si="1"/>
        <v>3.8535625658582262E-3</v>
      </c>
      <c r="P61" s="103">
        <f t="shared" si="2"/>
        <v>3.8535625658582262E-3</v>
      </c>
      <c r="Q61" s="119">
        <f t="shared" si="3"/>
        <v>3.8535625658582262E-3</v>
      </c>
      <c r="R61" s="114"/>
      <c r="S61" s="103"/>
      <c r="T61" s="103">
        <f t="shared" si="4"/>
        <v>-1.2216185497157306E-2</v>
      </c>
      <c r="U61" s="103">
        <f t="shared" si="5"/>
        <v>-1.2216185497157306E-2</v>
      </c>
      <c r="V61" s="104">
        <f t="shared" si="6"/>
        <v>-1.2216185497157306E-2</v>
      </c>
      <c r="W61" s="97"/>
      <c r="X61" s="265"/>
    </row>
    <row r="62" spans="2:24" ht="15" customHeight="1" x14ac:dyDescent="0.2">
      <c r="B62" s="110">
        <v>2007</v>
      </c>
      <c r="C62" s="112"/>
      <c r="D62" s="102"/>
      <c r="E62" s="319">
        <v>15207.371506849315</v>
      </c>
      <c r="F62" s="316">
        <v>15207.371506849315</v>
      </c>
      <c r="G62" s="317">
        <v>15207.371506849315</v>
      </c>
      <c r="H62" s="318"/>
      <c r="I62" s="319"/>
      <c r="J62" s="319">
        <f>E62*Prix!E$73/Prix!E64</f>
        <v>16804.26293355575</v>
      </c>
      <c r="K62" s="319">
        <f>F62*Prix!F$73/Prix!F64</f>
        <v>16804.26293355575</v>
      </c>
      <c r="L62" s="317">
        <f>G62*Prix!G$73/Prix!G64</f>
        <v>16804.26293355575</v>
      </c>
      <c r="M62" s="118"/>
      <c r="N62" s="103"/>
      <c r="O62" s="103">
        <f t="shared" si="1"/>
        <v>2.5115037763309589E-2</v>
      </c>
      <c r="P62" s="103">
        <f t="shared" si="2"/>
        <v>2.5115037763309589E-2</v>
      </c>
      <c r="Q62" s="119">
        <f t="shared" si="3"/>
        <v>2.5115037763309589E-2</v>
      </c>
      <c r="R62" s="114"/>
      <c r="S62" s="103"/>
      <c r="T62" s="103">
        <f t="shared" si="4"/>
        <v>1.0076398890320304E-2</v>
      </c>
      <c r="U62" s="103">
        <f t="shared" si="5"/>
        <v>1.0076398890320304E-2</v>
      </c>
      <c r="V62" s="104">
        <f t="shared" si="6"/>
        <v>1.0076398890320304E-2</v>
      </c>
      <c r="W62" s="97"/>
      <c r="X62" s="265"/>
    </row>
    <row r="63" spans="2:24" ht="15" customHeight="1" x14ac:dyDescent="0.2">
      <c r="B63" s="110">
        <v>2008</v>
      </c>
      <c r="C63" s="112"/>
      <c r="D63" s="102"/>
      <c r="E63" s="319">
        <v>15665.475956284154</v>
      </c>
      <c r="F63" s="316">
        <v>15665.475956284154</v>
      </c>
      <c r="G63" s="317">
        <v>15665.475956284154</v>
      </c>
      <c r="H63" s="318"/>
      <c r="I63" s="319"/>
      <c r="J63" s="319">
        <f>E63*Prix!E$73/Prix!E65</f>
        <v>16836.899273688949</v>
      </c>
      <c r="K63" s="319">
        <f>F63*Prix!F$73/Prix!F65</f>
        <v>16836.899273688949</v>
      </c>
      <c r="L63" s="317">
        <f>G63*Prix!G$73/Prix!G65</f>
        <v>16836.899273688949</v>
      </c>
      <c r="M63" s="118"/>
      <c r="N63" s="103"/>
      <c r="O63" s="103">
        <f t="shared" si="1"/>
        <v>3.0123841534910323E-2</v>
      </c>
      <c r="P63" s="103">
        <f t="shared" si="2"/>
        <v>3.0123841534910323E-2</v>
      </c>
      <c r="Q63" s="119">
        <f t="shared" si="3"/>
        <v>3.0123841534910323E-2</v>
      </c>
      <c r="R63" s="114"/>
      <c r="S63" s="103"/>
      <c r="T63" s="103">
        <f t="shared" si="4"/>
        <v>1.94214648165425E-3</v>
      </c>
      <c r="U63" s="103">
        <f t="shared" si="5"/>
        <v>1.94214648165425E-3</v>
      </c>
      <c r="V63" s="104">
        <f t="shared" si="6"/>
        <v>1.94214648165425E-3</v>
      </c>
      <c r="W63" s="97"/>
      <c r="X63" s="265"/>
    </row>
    <row r="64" spans="2:24" ht="15" customHeight="1" x14ac:dyDescent="0.2">
      <c r="B64" s="110">
        <v>2009</v>
      </c>
      <c r="C64" s="112"/>
      <c r="D64" s="102"/>
      <c r="E64" s="319">
        <v>15953.122739726026</v>
      </c>
      <c r="F64" s="316">
        <v>15953.122739726026</v>
      </c>
      <c r="G64" s="317">
        <v>15953.122739726026</v>
      </c>
      <c r="H64" s="318"/>
      <c r="I64" s="319"/>
      <c r="J64" s="319">
        <f>E64*Prix!E$73/Prix!E66</f>
        <v>17131.352085601386</v>
      </c>
      <c r="K64" s="319">
        <f>F64*Prix!F$73/Prix!F66</f>
        <v>17131.352085601386</v>
      </c>
      <c r="L64" s="317">
        <f>G64*Prix!G$73/Prix!G66</f>
        <v>17131.352085601386</v>
      </c>
      <c r="M64" s="118"/>
      <c r="N64" s="103"/>
      <c r="O64" s="103">
        <f t="shared" si="1"/>
        <v>1.8361828535856439E-2</v>
      </c>
      <c r="P64" s="103">
        <f t="shared" si="2"/>
        <v>1.8361828535856439E-2</v>
      </c>
      <c r="Q64" s="119">
        <f t="shared" si="3"/>
        <v>1.8361828535856439E-2</v>
      </c>
      <c r="R64" s="114"/>
      <c r="S64" s="103"/>
      <c r="T64" s="103">
        <f t="shared" si="4"/>
        <v>1.7488541513851041E-2</v>
      </c>
      <c r="U64" s="103">
        <f t="shared" si="5"/>
        <v>1.7488541513851041E-2</v>
      </c>
      <c r="V64" s="104">
        <f t="shared" si="6"/>
        <v>1.7488541513851041E-2</v>
      </c>
      <c r="W64" s="97"/>
      <c r="X64" s="265"/>
    </row>
    <row r="65" spans="2:24" ht="15" customHeight="1" x14ac:dyDescent="0.2">
      <c r="B65" s="110">
        <v>2010</v>
      </c>
      <c r="C65" s="112"/>
      <c r="D65" s="102"/>
      <c r="E65" s="319">
        <v>16125.199999999997</v>
      </c>
      <c r="F65" s="316">
        <v>16125.199999999997</v>
      </c>
      <c r="G65" s="317">
        <v>16125.199999999997</v>
      </c>
      <c r="H65" s="318"/>
      <c r="I65" s="319"/>
      <c r="J65" s="319">
        <f>E65*Prix!E$73/Prix!E67</f>
        <v>17056.515003695491</v>
      </c>
      <c r="K65" s="319">
        <f>F65*Prix!F$73/Prix!F67</f>
        <v>17056.515003695491</v>
      </c>
      <c r="L65" s="317">
        <f>G65*Prix!G$73/Prix!G67</f>
        <v>17056.515003695491</v>
      </c>
      <c r="M65" s="118"/>
      <c r="N65" s="103"/>
      <c r="O65" s="103">
        <f t="shared" si="1"/>
        <v>1.0786431163440469E-2</v>
      </c>
      <c r="P65" s="103">
        <f t="shared" si="2"/>
        <v>1.0786431163440469E-2</v>
      </c>
      <c r="Q65" s="119">
        <f t="shared" si="3"/>
        <v>1.0786431163440469E-2</v>
      </c>
      <c r="R65" s="114"/>
      <c r="S65" s="103"/>
      <c r="T65" s="103">
        <f t="shared" si="4"/>
        <v>-4.368428220490217E-3</v>
      </c>
      <c r="U65" s="103">
        <f t="shared" si="5"/>
        <v>-4.368428220490217E-3</v>
      </c>
      <c r="V65" s="104">
        <f t="shared" si="6"/>
        <v>-4.368428220490217E-3</v>
      </c>
      <c r="W65" s="97"/>
      <c r="X65" s="265"/>
    </row>
    <row r="66" spans="2:24" ht="15" customHeight="1" x14ac:dyDescent="0.2">
      <c r="B66" s="110">
        <v>2011</v>
      </c>
      <c r="C66" s="112"/>
      <c r="D66" s="102"/>
      <c r="E66" s="319">
        <v>16409.369315068492</v>
      </c>
      <c r="F66" s="316">
        <v>16409.369315068492</v>
      </c>
      <c r="G66" s="317">
        <v>16409.369315068492</v>
      </c>
      <c r="H66" s="318"/>
      <c r="I66" s="319"/>
      <c r="J66" s="319">
        <f>E66*Prix!E$73/Prix!E68</f>
        <v>16998.145155449922</v>
      </c>
      <c r="K66" s="319">
        <f>F66*Prix!F$73/Prix!F68</f>
        <v>16998.145155449922</v>
      </c>
      <c r="L66" s="317">
        <f>G66*Prix!G$73/Prix!G68</f>
        <v>16998.145155449922</v>
      </c>
      <c r="M66" s="118"/>
      <c r="N66" s="103"/>
      <c r="O66" s="103">
        <f t="shared" si="1"/>
        <v>1.7622684684127643E-2</v>
      </c>
      <c r="P66" s="103">
        <f t="shared" si="2"/>
        <v>1.7622684684127643E-2</v>
      </c>
      <c r="Q66" s="119">
        <f t="shared" si="3"/>
        <v>1.7622684684127643E-2</v>
      </c>
      <c r="R66" s="114"/>
      <c r="S66" s="103"/>
      <c r="T66" s="103">
        <f t="shared" si="4"/>
        <v>-3.4221438689511219E-3</v>
      </c>
      <c r="U66" s="103">
        <f t="shared" si="5"/>
        <v>-3.4221438689511219E-3</v>
      </c>
      <c r="V66" s="104">
        <f t="shared" si="6"/>
        <v>-3.4221438689511219E-3</v>
      </c>
      <c r="W66" s="97"/>
      <c r="X66" s="265"/>
    </row>
    <row r="67" spans="2:24" ht="15" customHeight="1" x14ac:dyDescent="0.2">
      <c r="B67" s="110">
        <v>2012</v>
      </c>
      <c r="C67" s="112"/>
      <c r="D67" s="102"/>
      <c r="E67" s="319">
        <v>16945.095081967211</v>
      </c>
      <c r="F67" s="316">
        <v>16945.095081967211</v>
      </c>
      <c r="G67" s="317">
        <v>16945.095081967211</v>
      </c>
      <c r="H67" s="318"/>
      <c r="I67" s="319"/>
      <c r="J67" s="319">
        <f>E67*Prix!E$73/Prix!E69</f>
        <v>17216.62905995411</v>
      </c>
      <c r="K67" s="319">
        <f>F67*Prix!F$73/Prix!F69</f>
        <v>17216.62905995411</v>
      </c>
      <c r="L67" s="317">
        <f>G67*Prix!G$73/Prix!G69</f>
        <v>17216.62905995411</v>
      </c>
      <c r="M67" s="118"/>
      <c r="N67" s="103"/>
      <c r="O67" s="103">
        <f t="shared" si="1"/>
        <v>3.264755376105577E-2</v>
      </c>
      <c r="P67" s="103">
        <f t="shared" si="2"/>
        <v>3.264755376105577E-2</v>
      </c>
      <c r="Q67" s="119">
        <f t="shared" si="3"/>
        <v>3.264755376105577E-2</v>
      </c>
      <c r="R67" s="114"/>
      <c r="S67" s="103"/>
      <c r="T67" s="103">
        <f t="shared" si="4"/>
        <v>1.2853396797481542E-2</v>
      </c>
      <c r="U67" s="103">
        <f t="shared" si="5"/>
        <v>1.2853396797481542E-2</v>
      </c>
      <c r="V67" s="104">
        <f t="shared" si="6"/>
        <v>1.2853396797481542E-2</v>
      </c>
      <c r="W67" s="97"/>
      <c r="X67" s="265"/>
    </row>
    <row r="68" spans="2:24" ht="15" customHeight="1" x14ac:dyDescent="0.2">
      <c r="B68" s="110">
        <v>2013</v>
      </c>
      <c r="C68" s="112"/>
      <c r="D68" s="102"/>
      <c r="E68" s="319">
        <v>17162.599999999999</v>
      </c>
      <c r="F68" s="316">
        <v>17162.599999999999</v>
      </c>
      <c r="G68" s="317">
        <v>17162.599999999999</v>
      </c>
      <c r="H68" s="318"/>
      <c r="I68" s="319"/>
      <c r="J68" s="319">
        <f>E68*Prix!E$73/Prix!E70</f>
        <v>17286.84162477378</v>
      </c>
      <c r="K68" s="319">
        <f>F68*Prix!F$73/Prix!F70</f>
        <v>17286.84162477378</v>
      </c>
      <c r="L68" s="317">
        <f>G68*Prix!G$73/Prix!G70</f>
        <v>17286.84162477378</v>
      </c>
      <c r="M68" s="118"/>
      <c r="N68" s="103"/>
      <c r="O68" s="103">
        <f t="shared" si="1"/>
        <v>1.2835862943268772E-2</v>
      </c>
      <c r="P68" s="103">
        <f t="shared" si="2"/>
        <v>1.2835862943268772E-2</v>
      </c>
      <c r="Q68" s="119">
        <f t="shared" si="3"/>
        <v>1.2835862943268772E-2</v>
      </c>
      <c r="R68" s="114"/>
      <c r="S68" s="103"/>
      <c r="T68" s="103">
        <f t="shared" si="4"/>
        <v>4.0781830505360883E-3</v>
      </c>
      <c r="U68" s="103">
        <f t="shared" si="5"/>
        <v>4.0781830505360883E-3</v>
      </c>
      <c r="V68" s="104">
        <f t="shared" si="6"/>
        <v>4.0781830505360883E-3</v>
      </c>
      <c r="W68" s="97"/>
      <c r="X68" s="265"/>
    </row>
    <row r="69" spans="2:24" ht="15" customHeight="1" x14ac:dyDescent="0.2">
      <c r="B69" s="110">
        <v>2014</v>
      </c>
      <c r="C69" s="112"/>
      <c r="D69" s="102"/>
      <c r="E69" s="319">
        <v>17344.599999999999</v>
      </c>
      <c r="F69" s="316">
        <v>17344.599999999999</v>
      </c>
      <c r="G69" s="317">
        <v>17344.599999999999</v>
      </c>
      <c r="H69" s="318"/>
      <c r="I69" s="319"/>
      <c r="J69" s="319">
        <f>E69*Prix!E$73/Prix!E71</f>
        <v>17382.773389355742</v>
      </c>
      <c r="K69" s="319">
        <f>F69*Prix!F$73/Prix!F71</f>
        <v>17382.773389355742</v>
      </c>
      <c r="L69" s="317">
        <f>G69*Prix!G$73/Prix!G71</f>
        <v>17382.773389355742</v>
      </c>
      <c r="M69" s="118"/>
      <c r="N69" s="103"/>
      <c r="O69" s="103">
        <f t="shared" si="1"/>
        <v>1.0604453870625585E-2</v>
      </c>
      <c r="P69" s="103">
        <f t="shared" si="2"/>
        <v>1.0604453870625585E-2</v>
      </c>
      <c r="Q69" s="119">
        <f t="shared" si="3"/>
        <v>1.0604453870625585E-2</v>
      </c>
      <c r="R69" s="114"/>
      <c r="S69" s="103"/>
      <c r="T69" s="103">
        <f t="shared" si="4"/>
        <v>5.5494095835575408E-3</v>
      </c>
      <c r="U69" s="103">
        <f t="shared" si="5"/>
        <v>5.5494095835575408E-3</v>
      </c>
      <c r="V69" s="104">
        <f t="shared" si="6"/>
        <v>5.5494095835575408E-3</v>
      </c>
      <c r="W69" s="97"/>
      <c r="X69" s="265"/>
    </row>
    <row r="70" spans="2:24" ht="15" customHeight="1" x14ac:dyDescent="0.2">
      <c r="B70" s="110">
        <v>2015</v>
      </c>
      <c r="C70" s="112"/>
      <c r="D70" s="102"/>
      <c r="E70" s="319">
        <v>17490.199999999997</v>
      </c>
      <c r="F70" s="316">
        <v>17490.199999999997</v>
      </c>
      <c r="G70" s="317">
        <v>17490.199999999997</v>
      </c>
      <c r="H70" s="318"/>
      <c r="I70" s="319"/>
      <c r="J70" s="319">
        <f>E70*Prix!E$73/Prix!E72</f>
        <v>17521.682359999999</v>
      </c>
      <c r="K70" s="319">
        <f>F70*Prix!F$73/Prix!F72</f>
        <v>17521.682359999999</v>
      </c>
      <c r="L70" s="317">
        <f>G70*Prix!G$73/Prix!G72</f>
        <v>17521.682359999999</v>
      </c>
      <c r="M70" s="118"/>
      <c r="N70" s="103"/>
      <c r="O70" s="103">
        <f t="shared" si="1"/>
        <v>8.394543546694555E-3</v>
      </c>
      <c r="P70" s="103">
        <f t="shared" si="2"/>
        <v>8.394543546694555E-3</v>
      </c>
      <c r="Q70" s="119">
        <f t="shared" si="3"/>
        <v>8.394543546694555E-3</v>
      </c>
      <c r="R70" s="114"/>
      <c r="S70" s="103"/>
      <c r="T70" s="103">
        <f t="shared" si="4"/>
        <v>7.9911857292760402E-3</v>
      </c>
      <c r="U70" s="103">
        <f t="shared" si="5"/>
        <v>7.9911857292760402E-3</v>
      </c>
      <c r="V70" s="104">
        <f t="shared" si="6"/>
        <v>7.9911857292760402E-3</v>
      </c>
      <c r="W70" s="97"/>
      <c r="X70" s="265"/>
    </row>
    <row r="71" spans="2:24" ht="15" customHeight="1" x14ac:dyDescent="0.2">
      <c r="B71" s="110">
        <v>2016</v>
      </c>
      <c r="C71" s="112"/>
      <c r="D71" s="102"/>
      <c r="E71" s="319">
        <v>17599.399999999998</v>
      </c>
      <c r="F71" s="316">
        <v>17599.399999999998</v>
      </c>
      <c r="G71" s="317">
        <v>17599.399999999998</v>
      </c>
      <c r="H71" s="318"/>
      <c r="I71" s="319"/>
      <c r="J71" s="319">
        <f>E71*Prix!E$73/Prix!E73</f>
        <v>17599.399999999998</v>
      </c>
      <c r="K71" s="319">
        <f>F71*Prix!F$73/Prix!F73</f>
        <v>17599.399999999998</v>
      </c>
      <c r="L71" s="317">
        <f>G71*Prix!G$73/Prix!G73</f>
        <v>17599.399999999998</v>
      </c>
      <c r="M71" s="118"/>
      <c r="N71" s="103"/>
      <c r="O71" s="103">
        <f t="shared" si="1"/>
        <v>6.2434963579605096E-3</v>
      </c>
      <c r="P71" s="103">
        <f t="shared" si="2"/>
        <v>6.2434963579605096E-3</v>
      </c>
      <c r="Q71" s="119">
        <f t="shared" si="3"/>
        <v>6.2434963579605096E-3</v>
      </c>
      <c r="R71" s="114"/>
      <c r="S71" s="103"/>
      <c r="T71" s="103">
        <f t="shared" si="4"/>
        <v>4.4355124355763831E-3</v>
      </c>
      <c r="U71" s="103">
        <f t="shared" si="5"/>
        <v>4.4355124355763831E-3</v>
      </c>
      <c r="V71" s="104">
        <f t="shared" si="6"/>
        <v>4.4355124355763831E-3</v>
      </c>
      <c r="W71" s="100"/>
      <c r="X71" s="265"/>
    </row>
    <row r="72" spans="2:24" ht="15" customHeight="1" x14ac:dyDescent="0.2">
      <c r="B72" s="110">
        <v>2017</v>
      </c>
      <c r="C72" s="112"/>
      <c r="D72" s="102"/>
      <c r="E72" s="319">
        <v>17763.2</v>
      </c>
      <c r="F72" s="316">
        <v>17763.2</v>
      </c>
      <c r="G72" s="317">
        <v>17763.2</v>
      </c>
      <c r="H72" s="318"/>
      <c r="I72" s="319"/>
      <c r="J72" s="319">
        <f>E72*Prix!E$73/Prix!E74</f>
        <v>17580.689349930846</v>
      </c>
      <c r="K72" s="319">
        <f>F72*Prix!F$73/Prix!F74</f>
        <v>17580.689349930846</v>
      </c>
      <c r="L72" s="317">
        <f>G72*Prix!G$73/Prix!G74</f>
        <v>17580.689349930846</v>
      </c>
      <c r="M72" s="118"/>
      <c r="N72" s="103"/>
      <c r="O72" s="103">
        <f t="shared" ref="O72:O125" si="7">E72/E71-1</f>
        <v>9.3071354705276388E-3</v>
      </c>
      <c r="P72" s="103">
        <f t="shared" ref="P72:P125" si="8">F72/F71-1</f>
        <v>9.3071354705276388E-3</v>
      </c>
      <c r="Q72" s="119">
        <f t="shared" ref="Q72:Q125" si="9">G72/G71-1</f>
        <v>9.3071354705276388E-3</v>
      </c>
      <c r="R72" s="114"/>
      <c r="S72" s="103"/>
      <c r="T72" s="103">
        <f t="shared" ref="T72:T125" si="10">J72/J71-1</f>
        <v>-1.063141361020925E-3</v>
      </c>
      <c r="U72" s="103">
        <f t="shared" ref="U72:U125" si="11">K72/K71-1</f>
        <v>-1.063141361020925E-3</v>
      </c>
      <c r="V72" s="104">
        <f t="shared" ref="V72:V125" si="12">L72/L71-1</f>
        <v>-1.063141361020925E-3</v>
      </c>
      <c r="W72" s="100"/>
      <c r="X72" s="265"/>
    </row>
    <row r="73" spans="2:24" ht="15" customHeight="1" x14ac:dyDescent="0.2">
      <c r="B73" s="110">
        <v>2018</v>
      </c>
      <c r="C73" s="112"/>
      <c r="D73" s="102"/>
      <c r="E73" s="319">
        <v>17981.599999999999</v>
      </c>
      <c r="F73" s="316">
        <v>17981.599999999999</v>
      </c>
      <c r="G73" s="317">
        <v>17981.599999999999</v>
      </c>
      <c r="H73" s="318"/>
      <c r="I73" s="319"/>
      <c r="J73" s="319">
        <f>E73*Prix!E$73/Prix!E75</f>
        <v>17474.019672131148</v>
      </c>
      <c r="K73" s="319">
        <f>F73*Prix!F$73/Prix!F75</f>
        <v>17474.019672131148</v>
      </c>
      <c r="L73" s="317">
        <f>G73*Prix!G$73/Prix!G75</f>
        <v>17474.019672131148</v>
      </c>
      <c r="M73" s="118"/>
      <c r="N73" s="103"/>
      <c r="O73" s="103">
        <f t="shared" si="7"/>
        <v>1.2295081967212962E-2</v>
      </c>
      <c r="P73" s="103">
        <f t="shared" si="8"/>
        <v>1.2295081967212962E-2</v>
      </c>
      <c r="Q73" s="119">
        <f t="shared" si="9"/>
        <v>1.2295081967212962E-2</v>
      </c>
      <c r="R73" s="114"/>
      <c r="S73" s="103"/>
      <c r="T73" s="103">
        <f t="shared" si="10"/>
        <v>-6.0674343125298735E-3</v>
      </c>
      <c r="U73" s="103">
        <f t="shared" si="11"/>
        <v>-6.0674343125298735E-3</v>
      </c>
      <c r="V73" s="104">
        <f t="shared" si="12"/>
        <v>-6.0674343125298735E-3</v>
      </c>
      <c r="W73" s="100"/>
      <c r="X73" s="265"/>
    </row>
    <row r="74" spans="2:24" ht="15" customHeight="1" x14ac:dyDescent="0.2">
      <c r="B74" s="172">
        <v>2019</v>
      </c>
      <c r="C74" s="112"/>
      <c r="D74" s="174"/>
      <c r="E74" s="320">
        <v>18254.599999999999</v>
      </c>
      <c r="F74" s="321">
        <v>18254.599999999999</v>
      </c>
      <c r="G74" s="322">
        <v>18254.599999999999</v>
      </c>
      <c r="H74" s="323"/>
      <c r="I74" s="320"/>
      <c r="J74" s="320">
        <f>E74*Prix!E$73/Prix!E76</f>
        <v>17545.292411014103</v>
      </c>
      <c r="K74" s="320">
        <f>F74*Prix!F$73/Prix!F76</f>
        <v>17545.292411014103</v>
      </c>
      <c r="L74" s="322">
        <f>G74*Prix!G$73/Prix!G76</f>
        <v>17545.292411014103</v>
      </c>
      <c r="M74" s="176"/>
      <c r="N74" s="177"/>
      <c r="O74" s="177">
        <f t="shared" si="7"/>
        <v>1.5182186234817818E-2</v>
      </c>
      <c r="P74" s="177">
        <f t="shared" si="8"/>
        <v>1.5182186234817818E-2</v>
      </c>
      <c r="Q74" s="178">
        <f t="shared" si="9"/>
        <v>1.5182186234817818E-2</v>
      </c>
      <c r="R74" s="217"/>
      <c r="S74" s="177"/>
      <c r="T74" s="177">
        <f t="shared" si="10"/>
        <v>4.078783257674079E-3</v>
      </c>
      <c r="U74" s="177">
        <f t="shared" si="11"/>
        <v>4.078783257674079E-3</v>
      </c>
      <c r="V74" s="179">
        <f t="shared" si="12"/>
        <v>4.078783257674079E-3</v>
      </c>
      <c r="W74" s="100"/>
      <c r="X74" s="265"/>
    </row>
    <row r="75" spans="2:24" ht="15" customHeight="1" x14ac:dyDescent="0.2">
      <c r="B75" s="172">
        <v>2020</v>
      </c>
      <c r="C75" s="216"/>
      <c r="D75" s="174"/>
      <c r="E75" s="320">
        <v>18473</v>
      </c>
      <c r="F75" s="321">
        <v>18473</v>
      </c>
      <c r="G75" s="322">
        <v>18473</v>
      </c>
      <c r="H75" s="323"/>
      <c r="I75" s="320"/>
      <c r="J75" s="320">
        <f>E75*Prix!E$73/Prix!E77</f>
        <v>17670.439606607466</v>
      </c>
      <c r="K75" s="320">
        <f>F75*Prix!F$73/Prix!F77</f>
        <v>17670.439606607466</v>
      </c>
      <c r="L75" s="322">
        <f>G75*Prix!G$73/Prix!G77</f>
        <v>17670.439606607466</v>
      </c>
      <c r="M75" s="176"/>
      <c r="N75" s="177"/>
      <c r="O75" s="177">
        <f t="shared" si="7"/>
        <v>1.1964107676969205E-2</v>
      </c>
      <c r="P75" s="177">
        <f t="shared" si="8"/>
        <v>1.1964107676969205E-2</v>
      </c>
      <c r="Q75" s="178">
        <f t="shared" si="9"/>
        <v>1.1964107676969205E-2</v>
      </c>
      <c r="R75" s="217"/>
      <c r="S75" s="177"/>
      <c r="T75" s="177">
        <f t="shared" si="10"/>
        <v>7.132807630769511E-3</v>
      </c>
      <c r="U75" s="177">
        <f t="shared" si="11"/>
        <v>7.132807630769511E-3</v>
      </c>
      <c r="V75" s="179">
        <f t="shared" si="12"/>
        <v>7.132807630769511E-3</v>
      </c>
      <c r="W75" s="100"/>
      <c r="X75" s="265"/>
    </row>
    <row r="76" spans="2:24" ht="15" customHeight="1" x14ac:dyDescent="0.2">
      <c r="B76" s="172">
        <v>2021</v>
      </c>
      <c r="C76" s="216"/>
      <c r="D76" s="174"/>
      <c r="E76" s="320">
        <v>18760.5101369863</v>
      </c>
      <c r="F76" s="321">
        <v>18760.5101369863</v>
      </c>
      <c r="G76" s="322">
        <v>18760.5101369863</v>
      </c>
      <c r="H76" s="323"/>
      <c r="I76" s="320"/>
      <c r="J76" s="320">
        <f>E76*Prix!E$73/Prix!E78</f>
        <v>17655.499347330086</v>
      </c>
      <c r="K76" s="320">
        <f>F76*Prix!F$73/Prix!F78</f>
        <v>17655.499347330086</v>
      </c>
      <c r="L76" s="322">
        <f>G76*Prix!G$73/Prix!G78</f>
        <v>17655.499347330086</v>
      </c>
      <c r="M76" s="176"/>
      <c r="N76" s="177"/>
      <c r="O76" s="177">
        <f t="shared" si="7"/>
        <v>1.5563803225588702E-2</v>
      </c>
      <c r="P76" s="177">
        <f t="shared" si="8"/>
        <v>1.5563803225588702E-2</v>
      </c>
      <c r="Q76" s="178">
        <f t="shared" si="9"/>
        <v>1.5563803225588702E-2</v>
      </c>
      <c r="R76" s="217"/>
      <c r="S76" s="177"/>
      <c r="T76" s="177">
        <f t="shared" si="10"/>
        <v>-8.454944874033421E-4</v>
      </c>
      <c r="U76" s="177">
        <f t="shared" si="11"/>
        <v>-8.454944874033421E-4</v>
      </c>
      <c r="V76" s="179">
        <f t="shared" si="12"/>
        <v>-8.454944874033421E-4</v>
      </c>
      <c r="W76" s="100"/>
      <c r="X76" s="265"/>
    </row>
    <row r="77" spans="2:24" ht="15" customHeight="1" x14ac:dyDescent="0.2">
      <c r="B77" s="172">
        <v>2022</v>
      </c>
      <c r="C77" s="216"/>
      <c r="D77" s="174"/>
      <c r="E77" s="320">
        <v>19745.838216712327</v>
      </c>
      <c r="F77" s="321">
        <v>19745.838216712327</v>
      </c>
      <c r="G77" s="322">
        <v>19745.838216712327</v>
      </c>
      <c r="H77" s="323"/>
      <c r="I77" s="320"/>
      <c r="J77" s="320">
        <f>E77*Prix!E$73/Prix!E79</f>
        <v>17660.37025756844</v>
      </c>
      <c r="K77" s="320">
        <f>F77*Prix!F$73/Prix!F79</f>
        <v>17660.37025756844</v>
      </c>
      <c r="L77" s="322">
        <f>G77*Prix!G$73/Prix!G79</f>
        <v>17660.37025756844</v>
      </c>
      <c r="M77" s="176"/>
      <c r="N77" s="177"/>
      <c r="O77" s="177">
        <f t="shared" si="7"/>
        <v>5.2521390544890023E-2</v>
      </c>
      <c r="P77" s="177">
        <f t="shared" si="8"/>
        <v>5.2521390544890023E-2</v>
      </c>
      <c r="Q77" s="178">
        <f t="shared" si="9"/>
        <v>5.2521390544890023E-2</v>
      </c>
      <c r="R77" s="217"/>
      <c r="S77" s="177"/>
      <c r="T77" s="177">
        <f t="shared" si="10"/>
        <v>2.7588629143426857E-4</v>
      </c>
      <c r="U77" s="177">
        <f t="shared" si="11"/>
        <v>2.7588629143426857E-4</v>
      </c>
      <c r="V77" s="179">
        <f t="shared" si="12"/>
        <v>2.7588629143426857E-4</v>
      </c>
      <c r="W77" s="100"/>
      <c r="X77" s="265"/>
    </row>
    <row r="78" spans="2:24" s="294" customFormat="1" ht="15" customHeight="1" x14ac:dyDescent="0.2">
      <c r="B78" s="172">
        <v>2023</v>
      </c>
      <c r="C78" s="173"/>
      <c r="D78" s="174"/>
      <c r="E78" s="320">
        <v>20816.810958904109</v>
      </c>
      <c r="F78" s="321">
        <v>20816.810958904109</v>
      </c>
      <c r="G78" s="322">
        <v>20816.810958904109</v>
      </c>
      <c r="H78" s="323"/>
      <c r="I78" s="320"/>
      <c r="J78" s="320">
        <f>E78*Prix!E$73/Prix!E80</f>
        <v>17752.857085749671</v>
      </c>
      <c r="K78" s="320">
        <f>F78*Prix!F$73/Prix!F80</f>
        <v>17752.857085749671</v>
      </c>
      <c r="L78" s="322">
        <f>G78*Prix!G$73/Prix!G80</f>
        <v>17752.857085749671</v>
      </c>
      <c r="M78" s="176"/>
      <c r="N78" s="177"/>
      <c r="O78" s="177">
        <f t="shared" si="7"/>
        <v>5.4237897142565439E-2</v>
      </c>
      <c r="P78" s="177">
        <f t="shared" si="8"/>
        <v>5.4237897142565439E-2</v>
      </c>
      <c r="Q78" s="178">
        <f t="shared" si="9"/>
        <v>5.4237897142565439E-2</v>
      </c>
      <c r="R78" s="217"/>
      <c r="S78" s="217"/>
      <c r="T78" s="217">
        <f t="shared" si="10"/>
        <v>5.2369699407404102E-3</v>
      </c>
      <c r="U78" s="217">
        <f t="shared" si="11"/>
        <v>5.2369699407404102E-3</v>
      </c>
      <c r="V78" s="296">
        <f t="shared" si="12"/>
        <v>5.2369699407404102E-3</v>
      </c>
      <c r="W78" s="293"/>
      <c r="X78" s="297"/>
    </row>
    <row r="79" spans="2:24" s="294" customFormat="1" ht="15" customHeight="1" x14ac:dyDescent="0.2">
      <c r="B79" s="172">
        <v>2024</v>
      </c>
      <c r="C79" s="173"/>
      <c r="D79" s="174"/>
      <c r="E79" s="320">
        <v>21203</v>
      </c>
      <c r="F79" s="321">
        <v>21203</v>
      </c>
      <c r="G79" s="322">
        <v>21203</v>
      </c>
      <c r="H79" s="323"/>
      <c r="I79" s="320"/>
      <c r="J79" s="320">
        <f>E79*Prix!E$73/Prix!E81</f>
        <v>17727.562510432315</v>
      </c>
      <c r="K79" s="320">
        <f>F79*Prix!F$73/Prix!F81</f>
        <v>17727.562510432315</v>
      </c>
      <c r="L79" s="322">
        <f>G79*Prix!G$73/Prix!G81</f>
        <v>17727.562510432315</v>
      </c>
      <c r="M79" s="176"/>
      <c r="N79" s="177"/>
      <c r="O79" s="177">
        <f t="shared" si="7"/>
        <v>1.8551786911948032E-2</v>
      </c>
      <c r="P79" s="177">
        <f t="shared" si="8"/>
        <v>1.8551786911948032E-2</v>
      </c>
      <c r="Q79" s="178">
        <f t="shared" si="9"/>
        <v>1.8551786911948032E-2</v>
      </c>
      <c r="R79" s="217"/>
      <c r="S79" s="217"/>
      <c r="T79" s="217">
        <f t="shared" si="10"/>
        <v>-1.4248171545108157E-3</v>
      </c>
      <c r="U79" s="217">
        <f t="shared" si="11"/>
        <v>-1.4248171545108157E-3</v>
      </c>
      <c r="V79" s="296">
        <f t="shared" si="12"/>
        <v>-1.4248171545108157E-3</v>
      </c>
      <c r="W79" s="293"/>
      <c r="X79" s="297"/>
    </row>
    <row r="80" spans="2:24" s="294" customFormat="1" ht="15" customHeight="1" x14ac:dyDescent="0.2">
      <c r="B80" s="172">
        <v>2025</v>
      </c>
      <c r="C80" s="173"/>
      <c r="D80" s="174"/>
      <c r="E80" s="320">
        <v>21621.600000000002</v>
      </c>
      <c r="F80" s="321">
        <v>21621.600000000002</v>
      </c>
      <c r="G80" s="322">
        <v>21621.600000000002</v>
      </c>
      <c r="H80" s="323"/>
      <c r="I80" s="320"/>
      <c r="J80" s="320">
        <f>E80*Prix!E$73/Prix!E82</f>
        <v>17836.752563477679</v>
      </c>
      <c r="K80" s="320">
        <f>F80*Prix!F$73/Prix!F82</f>
        <v>17836.752563477679</v>
      </c>
      <c r="L80" s="322">
        <f>G80*Prix!G$73/Prix!G82</f>
        <v>17836.752563477679</v>
      </c>
      <c r="M80" s="176"/>
      <c r="N80" s="177"/>
      <c r="O80" s="177">
        <f t="shared" si="7"/>
        <v>1.9742489270386354E-2</v>
      </c>
      <c r="P80" s="177">
        <f t="shared" si="8"/>
        <v>1.9742489270386354E-2</v>
      </c>
      <c r="Q80" s="178">
        <f t="shared" si="9"/>
        <v>1.9742489270386354E-2</v>
      </c>
      <c r="R80" s="217"/>
      <c r="S80" s="217"/>
      <c r="T80" s="217">
        <f t="shared" si="10"/>
        <v>6.1593382046238876E-3</v>
      </c>
      <c r="U80" s="217">
        <f t="shared" si="11"/>
        <v>6.1593382046238876E-3</v>
      </c>
      <c r="V80" s="296">
        <f t="shared" si="12"/>
        <v>6.1593382046238876E-3</v>
      </c>
      <c r="W80" s="293"/>
      <c r="X80" s="297"/>
    </row>
    <row r="81" spans="2:24" ht="15" customHeight="1" x14ac:dyDescent="0.2">
      <c r="B81" s="120">
        <v>2026</v>
      </c>
      <c r="C81" s="121"/>
      <c r="D81" s="122"/>
      <c r="E81" s="324">
        <v>22033.904236344002</v>
      </c>
      <c r="F81" s="325">
        <v>22033.904236344002</v>
      </c>
      <c r="G81" s="326">
        <v>22033.904236344002</v>
      </c>
      <c r="H81" s="327"/>
      <c r="I81" s="324"/>
      <c r="J81" s="324">
        <f>E81*Prix!E$73/Prix!E83</f>
        <v>17924.152651038719</v>
      </c>
      <c r="K81" s="324">
        <f>F81*Prix!F$73/Prix!F83</f>
        <v>17924.152651038719</v>
      </c>
      <c r="L81" s="326">
        <f>G81*Prix!G$73/Prix!G83</f>
        <v>17924.152651038719</v>
      </c>
      <c r="M81" s="123"/>
      <c r="N81" s="124"/>
      <c r="O81" s="124">
        <f t="shared" si="7"/>
        <v>1.90690899999999E-2</v>
      </c>
      <c r="P81" s="124">
        <f t="shared" si="8"/>
        <v>1.90690899999999E-2</v>
      </c>
      <c r="Q81" s="125">
        <f t="shared" si="9"/>
        <v>1.90690899999999E-2</v>
      </c>
      <c r="R81" s="126"/>
      <c r="S81" s="126"/>
      <c r="T81" s="126">
        <f t="shared" si="10"/>
        <v>4.8999999999999044E-3</v>
      </c>
      <c r="U81" s="126">
        <f t="shared" si="11"/>
        <v>4.8999999999999044E-3</v>
      </c>
      <c r="V81" s="263">
        <f t="shared" si="12"/>
        <v>4.8999999999999044E-3</v>
      </c>
      <c r="W81" s="100"/>
      <c r="X81" s="265"/>
    </row>
    <row r="82" spans="2:24" ht="15" customHeight="1" x14ac:dyDescent="0.2">
      <c r="B82" s="120">
        <v>2027</v>
      </c>
      <c r="C82" s="121"/>
      <c r="D82" s="122"/>
      <c r="E82" s="324">
        <v>22538.320897550569</v>
      </c>
      <c r="F82" s="325">
        <v>22538.320897550569</v>
      </c>
      <c r="G82" s="326">
        <v>22538.320897550569</v>
      </c>
      <c r="H82" s="327"/>
      <c r="I82" s="324"/>
      <c r="J82" s="324">
        <f>E82*Prix!E$73/Prix!E84</f>
        <v>18019.150660089224</v>
      </c>
      <c r="K82" s="324">
        <f>F82*Prix!F$73/Prix!F84</f>
        <v>18019.150660089224</v>
      </c>
      <c r="L82" s="326">
        <f>G82*Prix!G$73/Prix!G84</f>
        <v>18019.150660089224</v>
      </c>
      <c r="M82" s="123"/>
      <c r="N82" s="124"/>
      <c r="O82" s="124">
        <f t="shared" si="7"/>
        <v>2.2892750000000239E-2</v>
      </c>
      <c r="P82" s="124">
        <f t="shared" si="8"/>
        <v>2.2892750000000239E-2</v>
      </c>
      <c r="Q82" s="125">
        <f t="shared" si="9"/>
        <v>2.2892750000000239E-2</v>
      </c>
      <c r="R82" s="126"/>
      <c r="S82" s="126"/>
      <c r="T82" s="126">
        <f t="shared" si="10"/>
        <v>5.3000000000000824E-3</v>
      </c>
      <c r="U82" s="126">
        <f t="shared" si="11"/>
        <v>5.3000000000000824E-3</v>
      </c>
      <c r="V82" s="263">
        <f t="shared" si="12"/>
        <v>5.3000000000000824E-3</v>
      </c>
      <c r="W82" s="100"/>
      <c r="X82" s="265"/>
    </row>
    <row r="83" spans="2:24" ht="15" customHeight="1" x14ac:dyDescent="0.2">
      <c r="B83" s="120">
        <v>2028</v>
      </c>
      <c r="C83" s="121"/>
      <c r="D83" s="122"/>
      <c r="E83" s="324">
        <v>23070.337962337253</v>
      </c>
      <c r="F83" s="325">
        <v>23070.337962337253</v>
      </c>
      <c r="G83" s="326">
        <v>23070.337962337253</v>
      </c>
      <c r="H83" s="327"/>
      <c r="I83" s="324"/>
      <c r="J83" s="324">
        <f>E83*Prix!E$73/Prix!E85</f>
        <v>18127.265564049761</v>
      </c>
      <c r="K83" s="324">
        <f>F83*Prix!F$73/Prix!F85</f>
        <v>18127.265564049761</v>
      </c>
      <c r="L83" s="326">
        <f>G83*Prix!G$73/Prix!G85</f>
        <v>18127.265564049761</v>
      </c>
      <c r="M83" s="123"/>
      <c r="N83" s="124"/>
      <c r="O83" s="124">
        <f t="shared" si="7"/>
        <v>2.3605000000000098E-2</v>
      </c>
      <c r="P83" s="124">
        <f t="shared" si="8"/>
        <v>2.3605000000000098E-2</v>
      </c>
      <c r="Q83" s="125">
        <f t="shared" si="9"/>
        <v>2.3605000000000098E-2</v>
      </c>
      <c r="R83" s="126"/>
      <c r="S83" s="126"/>
      <c r="T83" s="126">
        <f t="shared" si="10"/>
        <v>6.0000000000000053E-3</v>
      </c>
      <c r="U83" s="126">
        <f t="shared" si="11"/>
        <v>6.0000000000000053E-3</v>
      </c>
      <c r="V83" s="263">
        <f t="shared" si="12"/>
        <v>6.0000000000000053E-3</v>
      </c>
      <c r="W83" s="100"/>
      <c r="X83" s="265"/>
    </row>
    <row r="84" spans="2:24" ht="15" customHeight="1" x14ac:dyDescent="0.2">
      <c r="B84" s="120">
        <v>2029</v>
      </c>
      <c r="C84" s="121"/>
      <c r="D84" s="122"/>
      <c r="E84" s="324">
        <v>23582.049593510877</v>
      </c>
      <c r="F84" s="325">
        <v>23582.049593510877</v>
      </c>
      <c r="G84" s="326">
        <v>23582.049593510877</v>
      </c>
      <c r="H84" s="327"/>
      <c r="I84" s="324"/>
      <c r="J84" s="324">
        <f>E84*Prix!E$73/Prix!E86</f>
        <v>18210.650985644392</v>
      </c>
      <c r="K84" s="324">
        <f>F84*Prix!F$73/Prix!F86</f>
        <v>18210.650985644392</v>
      </c>
      <c r="L84" s="326">
        <f>G84*Prix!G$73/Prix!G86</f>
        <v>18210.650985644392</v>
      </c>
      <c r="M84" s="123"/>
      <c r="N84" s="124"/>
      <c r="O84" s="124">
        <f t="shared" si="7"/>
        <v>2.2180500000000158E-2</v>
      </c>
      <c r="P84" s="124">
        <f t="shared" si="8"/>
        <v>2.2180500000000158E-2</v>
      </c>
      <c r="Q84" s="125">
        <f t="shared" si="9"/>
        <v>2.2180500000000158E-2</v>
      </c>
      <c r="R84" s="126"/>
      <c r="S84" s="126"/>
      <c r="T84" s="126">
        <f t="shared" si="10"/>
        <v>4.6000000000001595E-3</v>
      </c>
      <c r="U84" s="126">
        <f t="shared" si="11"/>
        <v>4.6000000000001595E-3</v>
      </c>
      <c r="V84" s="263">
        <f t="shared" si="12"/>
        <v>4.6000000000001595E-3</v>
      </c>
      <c r="W84" s="100"/>
      <c r="X84" s="265"/>
    </row>
    <row r="85" spans="2:24" ht="15" customHeight="1" x14ac:dyDescent="0.2">
      <c r="B85" s="120">
        <v>2030</v>
      </c>
      <c r="C85" s="121"/>
      <c r="D85" s="122"/>
      <c r="E85" s="324">
        <v>24147.932618573937</v>
      </c>
      <c r="F85" s="325">
        <v>24131.320878639119</v>
      </c>
      <c r="G85" s="326">
        <v>24114.709138704311</v>
      </c>
      <c r="H85" s="327"/>
      <c r="I85" s="324"/>
      <c r="J85" s="324">
        <f>E85*Prix!E$73/Prix!E87</f>
        <v>18326.918988091202</v>
      </c>
      <c r="K85" s="324">
        <f>F85*Prix!F$73/Prix!F87</f>
        <v>18314.311614331906</v>
      </c>
      <c r="L85" s="326">
        <f>G85*Prix!G$73/Prix!G87</f>
        <v>18301.704240572617</v>
      </c>
      <c r="M85" s="123"/>
      <c r="N85" s="124"/>
      <c r="O85" s="124">
        <f t="shared" si="7"/>
        <v>2.3996346153846382E-2</v>
      </c>
      <c r="P85" s="124">
        <f t="shared" si="8"/>
        <v>2.3291923076923071E-2</v>
      </c>
      <c r="Q85" s="125">
        <f t="shared" si="9"/>
        <v>2.2587500000000205E-2</v>
      </c>
      <c r="R85" s="126"/>
      <c r="S85" s="126"/>
      <c r="T85" s="126">
        <f t="shared" si="10"/>
        <v>6.384615384615655E-3</v>
      </c>
      <c r="U85" s="126">
        <f t="shared" si="11"/>
        <v>5.6923076923076632E-3</v>
      </c>
      <c r="V85" s="263">
        <f t="shared" si="12"/>
        <v>5.0000000000001155E-3</v>
      </c>
      <c r="W85" s="100"/>
      <c r="X85" s="265"/>
    </row>
    <row r="86" spans="2:24" ht="15" customHeight="1" x14ac:dyDescent="0.2">
      <c r="B86" s="120">
        <v>2031</v>
      </c>
      <c r="C86" s="121"/>
      <c r="D86" s="122"/>
      <c r="E86" s="324">
        <v>24736.277957109389</v>
      </c>
      <c r="F86" s="325">
        <v>24696.596606157378</v>
      </c>
      <c r="G86" s="326">
        <v>24656.946459719937</v>
      </c>
      <c r="H86" s="327"/>
      <c r="I86" s="324"/>
      <c r="J86" s="324">
        <f>E86*Prix!E$73/Prix!E88</f>
        <v>18450.55520311086</v>
      </c>
      <c r="K86" s="324">
        <f>F86*Prix!F$73/Prix!F88</f>
        <v>18420.957259655359</v>
      </c>
      <c r="L86" s="326">
        <f>G86*Prix!G$73/Prix!G88</f>
        <v>18391.382591351427</v>
      </c>
      <c r="M86" s="123"/>
      <c r="N86" s="124"/>
      <c r="O86" s="124">
        <f t="shared" si="7"/>
        <v>2.4364211538461467E-2</v>
      </c>
      <c r="P86" s="124">
        <f t="shared" si="8"/>
        <v>2.342498076923083E-2</v>
      </c>
      <c r="Q86" s="125">
        <f t="shared" si="9"/>
        <v>2.2485750000000193E-2</v>
      </c>
      <c r="R86" s="126"/>
      <c r="S86" s="126"/>
      <c r="T86" s="126">
        <f t="shared" si="10"/>
        <v>6.7461538461537351E-3</v>
      </c>
      <c r="U86" s="126">
        <f t="shared" si="11"/>
        <v>5.8230769230767088E-3</v>
      </c>
      <c r="V86" s="263">
        <f t="shared" si="12"/>
        <v>4.9000000000001265E-3</v>
      </c>
      <c r="W86" s="100"/>
      <c r="X86" s="265"/>
    </row>
    <row r="87" spans="2:24" ht="15" customHeight="1" x14ac:dyDescent="0.2">
      <c r="B87" s="120">
        <v>2032</v>
      </c>
      <c r="C87" s="121"/>
      <c r="D87" s="122"/>
      <c r="E87" s="324">
        <v>25348.057486335234</v>
      </c>
      <c r="F87" s="325">
        <v>25278.399978874335</v>
      </c>
      <c r="G87" s="326">
        <v>25208.867549274313</v>
      </c>
      <c r="H87" s="327"/>
      <c r="I87" s="324"/>
      <c r="J87" s="324">
        <f>E87*Prix!E$73/Prix!E89</f>
        <v>18581.696072400668</v>
      </c>
      <c r="K87" s="324">
        <f>F87*Prix!F$73/Prix!F89</f>
        <v>18530.632805185924</v>
      </c>
      <c r="L87" s="326">
        <f>G87*Prix!G$73/Prix!G89</f>
        <v>18479.661227789915</v>
      </c>
      <c r="M87" s="123"/>
      <c r="N87" s="124"/>
      <c r="O87" s="124">
        <f t="shared" si="7"/>
        <v>2.4732076923076995E-2</v>
      </c>
      <c r="P87" s="124">
        <f t="shared" si="8"/>
        <v>2.3558038461538588E-2</v>
      </c>
      <c r="Q87" s="125">
        <f t="shared" si="9"/>
        <v>2.2384000000000182E-2</v>
      </c>
      <c r="R87" s="126"/>
      <c r="S87" s="126"/>
      <c r="T87" s="126">
        <f t="shared" si="10"/>
        <v>7.1076923076924814E-3</v>
      </c>
      <c r="U87" s="126">
        <f t="shared" si="11"/>
        <v>5.9538461538461984E-3</v>
      </c>
      <c r="V87" s="263">
        <f t="shared" si="12"/>
        <v>4.8000000000001375E-3</v>
      </c>
      <c r="W87" s="100"/>
      <c r="X87" s="265"/>
    </row>
    <row r="88" spans="2:24" ht="15" customHeight="1" x14ac:dyDescent="0.2">
      <c r="B88" s="120">
        <v>2033</v>
      </c>
      <c r="C88" s="121"/>
      <c r="D88" s="122"/>
      <c r="E88" s="324">
        <v>25984.292266854318</v>
      </c>
      <c r="F88" s="325">
        <v>25877.272983389234</v>
      </c>
      <c r="G88" s="326">
        <v>25770.577838224133</v>
      </c>
      <c r="H88" s="327"/>
      <c r="I88" s="324"/>
      <c r="J88" s="324">
        <f>E88*Prix!E$73/Prix!E90</f>
        <v>18720.487048449133</v>
      </c>
      <c r="K88" s="324">
        <f>F88*Prix!F$73/Prix!F90</f>
        <v>18643.384578639019</v>
      </c>
      <c r="L88" s="326">
        <f>G88*Prix!G$73/Prix!G90</f>
        <v>18566.515635560525</v>
      </c>
      <c r="M88" s="123"/>
      <c r="N88" s="124"/>
      <c r="O88" s="124">
        <f t="shared" si="7"/>
        <v>2.5099942307692302E-2</v>
      </c>
      <c r="P88" s="124">
        <f t="shared" si="8"/>
        <v>2.3691096153846347E-2</v>
      </c>
      <c r="Q88" s="125">
        <f t="shared" si="9"/>
        <v>2.228225000000017E-2</v>
      </c>
      <c r="R88" s="126"/>
      <c r="S88" s="126"/>
      <c r="T88" s="126">
        <f t="shared" si="10"/>
        <v>7.4692307692305615E-3</v>
      </c>
      <c r="U88" s="126">
        <f t="shared" si="11"/>
        <v>6.084615384615466E-3</v>
      </c>
      <c r="V88" s="263">
        <f t="shared" si="12"/>
        <v>4.6999999999999265E-3</v>
      </c>
      <c r="W88" s="100"/>
      <c r="X88" s="265"/>
    </row>
    <row r="89" spans="2:24" ht="15" customHeight="1" x14ac:dyDescent="0.2">
      <c r="B89" s="120">
        <v>2034</v>
      </c>
      <c r="C89" s="121"/>
      <c r="D89" s="122"/>
      <c r="E89" s="324">
        <v>26646.055225327284</v>
      </c>
      <c r="F89" s="325">
        <v>26493.777116064426</v>
      </c>
      <c r="G89" s="326">
        <v>26342.182139964862</v>
      </c>
      <c r="H89" s="327"/>
      <c r="I89" s="324"/>
      <c r="J89" s="324">
        <f>E89*Prix!E$73/Prix!E91</f>
        <v>18867.082862413143</v>
      </c>
      <c r="K89" s="324">
        <f>F89*Prix!F$73/Prix!F91</f>
        <v>18759.260384327794</v>
      </c>
      <c r="L89" s="326">
        <f>G89*Prix!G$73/Prix!G91</f>
        <v>18651.921607484102</v>
      </c>
      <c r="M89" s="123"/>
      <c r="N89" s="124"/>
      <c r="O89" s="124">
        <f t="shared" si="7"/>
        <v>2.5467807692307831E-2</v>
      </c>
      <c r="P89" s="124">
        <f t="shared" si="8"/>
        <v>2.3824153846154106E-2</v>
      </c>
      <c r="Q89" s="125">
        <f t="shared" si="9"/>
        <v>2.2180499999999936E-2</v>
      </c>
      <c r="R89" s="126"/>
      <c r="S89" s="126"/>
      <c r="T89" s="126">
        <f t="shared" si="10"/>
        <v>7.8307692307693078E-3</v>
      </c>
      <c r="U89" s="126">
        <f t="shared" si="11"/>
        <v>6.2153846153847336E-3</v>
      </c>
      <c r="V89" s="263">
        <f t="shared" si="12"/>
        <v>4.5999999999999375E-3</v>
      </c>
      <c r="W89" s="100"/>
      <c r="X89" s="265"/>
    </row>
    <row r="90" spans="2:24" ht="15" customHeight="1" x14ac:dyDescent="0.2">
      <c r="B90" s="120">
        <v>2035</v>
      </c>
      <c r="C90" s="121"/>
      <c r="D90" s="122"/>
      <c r="E90" s="324">
        <v>27334.473996918485</v>
      </c>
      <c r="F90" s="325">
        <v>27128.494138886836</v>
      </c>
      <c r="G90" s="326">
        <v>26923.784593887609</v>
      </c>
      <c r="H90" s="327"/>
      <c r="I90" s="324"/>
      <c r="J90" s="324">
        <f>E90*Prix!E$73/Prix!E92</f>
        <v>19021.647810478302</v>
      </c>
      <c r="K90" s="324">
        <f>F90*Prix!F$73/Prix!F92</f>
        <v>18878.309536766796</v>
      </c>
      <c r="L90" s="326">
        <f>G90*Prix!G$73/Prix!G92</f>
        <v>18735.855254717779</v>
      </c>
      <c r="M90" s="123"/>
      <c r="N90" s="124"/>
      <c r="O90" s="124">
        <f t="shared" si="7"/>
        <v>2.583567307692336E-2</v>
      </c>
      <c r="P90" s="124">
        <f t="shared" si="8"/>
        <v>2.3957211538461642E-2</v>
      </c>
      <c r="Q90" s="125">
        <f t="shared" si="9"/>
        <v>2.2078749999999925E-2</v>
      </c>
      <c r="R90" s="126"/>
      <c r="S90" s="126"/>
      <c r="T90" s="126">
        <f t="shared" si="10"/>
        <v>8.192307692308054E-3</v>
      </c>
      <c r="U90" s="126">
        <f t="shared" si="11"/>
        <v>6.3461538461537792E-3</v>
      </c>
      <c r="V90" s="263">
        <f t="shared" si="12"/>
        <v>4.4999999999999485E-3</v>
      </c>
      <c r="W90" s="100"/>
      <c r="X90" s="265"/>
    </row>
    <row r="91" spans="2:24" ht="15" customHeight="1" x14ac:dyDescent="0.2">
      <c r="B91" s="120">
        <v>2036</v>
      </c>
      <c r="C91" s="121"/>
      <c r="D91" s="122"/>
      <c r="E91" s="324">
        <v>28050.733937622659</v>
      </c>
      <c r="F91" s="325">
        <v>27782.026866517965</v>
      </c>
      <c r="G91" s="326">
        <v>27515.488607907479</v>
      </c>
      <c r="H91" s="327"/>
      <c r="I91" s="324"/>
      <c r="J91" s="324">
        <f>E91*Prix!E$73/Prix!E93</f>
        <v>19184.356059441772</v>
      </c>
      <c r="K91" s="324">
        <f>F91*Prix!F$73/Prix!F93</f>
        <v>19000.582895458774</v>
      </c>
      <c r="L91" s="326">
        <f>G91*Prix!G$73/Prix!G93</f>
        <v>18818.293017838536</v>
      </c>
      <c r="M91" s="123"/>
      <c r="N91" s="124"/>
      <c r="O91" s="124">
        <f t="shared" si="7"/>
        <v>2.6203538461538445E-2</v>
      </c>
      <c r="P91" s="124">
        <f t="shared" si="8"/>
        <v>2.4090269230769179E-2</v>
      </c>
      <c r="Q91" s="125">
        <f t="shared" si="9"/>
        <v>2.1977000000000135E-2</v>
      </c>
      <c r="R91" s="126"/>
      <c r="S91" s="126"/>
      <c r="T91" s="126">
        <f t="shared" si="10"/>
        <v>8.5538461538459121E-3</v>
      </c>
      <c r="U91" s="126">
        <f t="shared" si="11"/>
        <v>6.4769230769228248E-3</v>
      </c>
      <c r="V91" s="263">
        <f t="shared" si="12"/>
        <v>4.3999999999999595E-3</v>
      </c>
      <c r="W91" s="100"/>
      <c r="X91" s="265"/>
    </row>
    <row r="92" spans="2:24" ht="15" customHeight="1" x14ac:dyDescent="0.2">
      <c r="B92" s="120">
        <v>2037</v>
      </c>
      <c r="C92" s="121"/>
      <c r="D92" s="122"/>
      <c r="E92" s="324">
        <v>28796.081317260243</v>
      </c>
      <c r="F92" s="325">
        <v>28454.999985891336</v>
      </c>
      <c r="G92" s="326">
        <v>28117.396800077611</v>
      </c>
      <c r="H92" s="327"/>
      <c r="I92" s="324"/>
      <c r="J92" s="324">
        <f>E92*Prix!E$73/Prix!E94</f>
        <v>19355.391972310179</v>
      </c>
      <c r="K92" s="324">
        <f>F92*Prix!F$73/Prix!F94</f>
        <v>19126.132900898763</v>
      </c>
      <c r="L92" s="326">
        <f>G92*Prix!G$73/Prix!G94</f>
        <v>18899.211677815241</v>
      </c>
      <c r="M92" s="123"/>
      <c r="N92" s="124"/>
      <c r="O92" s="124">
        <f t="shared" si="7"/>
        <v>2.6571403846153752E-2</v>
      </c>
      <c r="P92" s="124">
        <f t="shared" si="8"/>
        <v>2.4223326923076938E-2</v>
      </c>
      <c r="Q92" s="125">
        <f t="shared" si="9"/>
        <v>2.1875250000000124E-2</v>
      </c>
      <c r="R92" s="126"/>
      <c r="S92" s="126"/>
      <c r="T92" s="126">
        <f t="shared" si="10"/>
        <v>8.9153846153846583E-3</v>
      </c>
      <c r="U92" s="126">
        <f t="shared" si="11"/>
        <v>6.6076923076920924E-3</v>
      </c>
      <c r="V92" s="263">
        <f t="shared" si="12"/>
        <v>4.2999999999999705E-3</v>
      </c>
      <c r="W92" s="100"/>
      <c r="X92" s="265"/>
    </row>
    <row r="93" spans="2:24" ht="15" customHeight="1" x14ac:dyDescent="0.2">
      <c r="B93" s="120">
        <v>2038</v>
      </c>
      <c r="C93" s="121"/>
      <c r="D93" s="122"/>
      <c r="E93" s="324">
        <v>29571.826704657051</v>
      </c>
      <c r="F93" s="325">
        <v>29148.060909778469</v>
      </c>
      <c r="G93" s="326">
        <v>28729.610939304104</v>
      </c>
      <c r="H93" s="327"/>
      <c r="I93" s="324"/>
      <c r="J93" s="324">
        <f>E93*Prix!E$73/Prix!E95</f>
        <v>19534.950454761001</v>
      </c>
      <c r="K93" s="324">
        <f>F93*Prix!F$73/Prix!F95</f>
        <v>19255.013611830975</v>
      </c>
      <c r="L93" s="326">
        <f>G93*Prix!G$73/Prix!G95</f>
        <v>18978.588366862066</v>
      </c>
      <c r="M93" s="123"/>
      <c r="N93" s="124"/>
      <c r="O93" s="124">
        <f t="shared" si="7"/>
        <v>2.6939269230769503E-2</v>
      </c>
      <c r="P93" s="124">
        <f t="shared" si="8"/>
        <v>2.4356384615384696E-2</v>
      </c>
      <c r="Q93" s="125">
        <f t="shared" si="9"/>
        <v>2.1773500000000112E-2</v>
      </c>
      <c r="R93" s="126"/>
      <c r="S93" s="126"/>
      <c r="T93" s="126">
        <f t="shared" si="10"/>
        <v>9.2769230769234046E-3</v>
      </c>
      <c r="U93" s="126">
        <f t="shared" si="11"/>
        <v>6.738461538461582E-3</v>
      </c>
      <c r="V93" s="263">
        <f t="shared" si="12"/>
        <v>4.1999999999999815E-3</v>
      </c>
      <c r="W93" s="100"/>
      <c r="X93" s="265"/>
    </row>
    <row r="94" spans="2:24" ht="15" customHeight="1" x14ac:dyDescent="0.2">
      <c r="B94" s="120">
        <v>2039</v>
      </c>
      <c r="C94" s="121"/>
      <c r="D94" s="122"/>
      <c r="E94" s="324">
        <v>30379.348557303943</v>
      </c>
      <c r="F94" s="325">
        <v>29861.880665809593</v>
      </c>
      <c r="G94" s="326">
        <v>29352.231885177971</v>
      </c>
      <c r="H94" s="327"/>
      <c r="I94" s="324"/>
      <c r="J94" s="324">
        <f>E94*Prix!E$73/Prix!E96</f>
        <v>19723.237323374964</v>
      </c>
      <c r="K94" s="324">
        <f>F94*Prix!F$73/Prix!F96</f>
        <v>19387.280743795323</v>
      </c>
      <c r="L94" s="326">
        <f>G94*Prix!G$73/Prix!G96</f>
        <v>19056.400579166202</v>
      </c>
      <c r="M94" s="123"/>
      <c r="N94" s="124"/>
      <c r="O94" s="124">
        <f t="shared" si="7"/>
        <v>2.7307134615384587E-2</v>
      </c>
      <c r="P94" s="124">
        <f t="shared" si="8"/>
        <v>2.4489442307692455E-2</v>
      </c>
      <c r="Q94" s="125">
        <f t="shared" si="9"/>
        <v>2.1671750000000101E-2</v>
      </c>
      <c r="R94" s="126"/>
      <c r="S94" s="126"/>
      <c r="T94" s="126">
        <f t="shared" si="10"/>
        <v>9.6384615384614847E-3</v>
      </c>
      <c r="U94" s="126">
        <f t="shared" si="11"/>
        <v>6.8692307692308496E-3</v>
      </c>
      <c r="V94" s="263">
        <f t="shared" si="12"/>
        <v>4.0999999999999925E-3</v>
      </c>
      <c r="W94" s="100"/>
      <c r="X94" s="265"/>
    </row>
    <row r="95" spans="2:24" ht="15" customHeight="1" x14ac:dyDescent="0.2">
      <c r="B95" s="120">
        <v>2040</v>
      </c>
      <c r="C95" s="121"/>
      <c r="D95" s="122"/>
      <c r="E95" s="324">
        <v>31220.097028627333</v>
      </c>
      <c r="F95" s="325">
        <v>30597.154822503493</v>
      </c>
      <c r="G95" s="326">
        <v>29985.359526941262</v>
      </c>
      <c r="H95" s="327"/>
      <c r="I95" s="324"/>
      <c r="J95" s="324">
        <f>E95*Prix!E$73/Prix!E97</f>
        <v>19920.469696608714</v>
      </c>
      <c r="K95" s="324">
        <f>F95*Prix!F$73/Prix!F97</f>
        <v>19522.99170900189</v>
      </c>
      <c r="L95" s="326">
        <f>G95*Prix!G$73/Prix!G97</f>
        <v>19132.626181482865</v>
      </c>
      <c r="M95" s="123"/>
      <c r="N95" s="124"/>
      <c r="O95" s="124">
        <f t="shared" si="7"/>
        <v>2.7675000000000116E-2</v>
      </c>
      <c r="P95" s="124">
        <f t="shared" si="8"/>
        <v>2.4622500000000214E-2</v>
      </c>
      <c r="Q95" s="125">
        <f t="shared" si="9"/>
        <v>2.1570000000000089E-2</v>
      </c>
      <c r="R95" s="126"/>
      <c r="S95" s="126"/>
      <c r="T95" s="126">
        <f t="shared" si="10"/>
        <v>1.0000000000000009E-2</v>
      </c>
      <c r="U95" s="126">
        <f t="shared" si="11"/>
        <v>6.9999999999998952E-3</v>
      </c>
      <c r="V95" s="263">
        <f t="shared" si="12"/>
        <v>4.0000000000000036E-3</v>
      </c>
      <c r="W95" s="100"/>
      <c r="X95" s="265"/>
    </row>
    <row r="96" spans="2:24" ht="15" customHeight="1" x14ac:dyDescent="0.2">
      <c r="B96" s="120">
        <v>2041</v>
      </c>
      <c r="C96" s="121"/>
      <c r="D96" s="122"/>
      <c r="E96" s="324">
        <v>32084.113213894598</v>
      </c>
      <c r="F96" s="325">
        <v>31350.53326712058</v>
      </c>
      <c r="G96" s="326">
        <v>30632.143731937387</v>
      </c>
      <c r="H96" s="327"/>
      <c r="I96" s="324"/>
      <c r="J96" s="324">
        <f>E96*Prix!E$73/Prix!E98</f>
        <v>20119.674393574798</v>
      </c>
      <c r="K96" s="324">
        <f>F96*Prix!F$73/Prix!F98</f>
        <v>19659.652650964897</v>
      </c>
      <c r="L96" s="326">
        <f>G96*Prix!G$73/Prix!G98</f>
        <v>19209.156686208797</v>
      </c>
      <c r="M96" s="123"/>
      <c r="N96" s="124"/>
      <c r="O96" s="124">
        <f t="shared" si="7"/>
        <v>2.7675000000000116E-2</v>
      </c>
      <c r="P96" s="124">
        <f t="shared" si="8"/>
        <v>2.462249999999977E-2</v>
      </c>
      <c r="Q96" s="125">
        <f t="shared" si="9"/>
        <v>2.1570000000000089E-2</v>
      </c>
      <c r="R96" s="126"/>
      <c r="S96" s="126"/>
      <c r="T96" s="126">
        <f t="shared" si="10"/>
        <v>9.9999999999997868E-3</v>
      </c>
      <c r="U96" s="126">
        <f t="shared" si="11"/>
        <v>6.9999999999996732E-3</v>
      </c>
      <c r="V96" s="263">
        <f t="shared" si="12"/>
        <v>4.0000000000000036E-3</v>
      </c>
      <c r="W96" s="100"/>
      <c r="X96" s="265"/>
    </row>
    <row r="97" spans="2:24" ht="15" customHeight="1" x14ac:dyDescent="0.2">
      <c r="B97" s="120">
        <v>2042</v>
      </c>
      <c r="C97" s="121"/>
      <c r="D97" s="122"/>
      <c r="E97" s="324">
        <v>32972.041047089137</v>
      </c>
      <c r="F97" s="325">
        <v>32122.46177249026</v>
      </c>
      <c r="G97" s="326">
        <v>31292.879072235275</v>
      </c>
      <c r="H97" s="327"/>
      <c r="I97" s="324"/>
      <c r="J97" s="324">
        <f>E97*Prix!E$73/Prix!E99</f>
        <v>20320.871137510549</v>
      </c>
      <c r="K97" s="324">
        <f>F97*Prix!F$73/Prix!F99</f>
        <v>19797.270219521652</v>
      </c>
      <c r="L97" s="326">
        <f>G97*Prix!G$73/Prix!G99</f>
        <v>19285.993312953629</v>
      </c>
      <c r="M97" s="123"/>
      <c r="N97" s="124"/>
      <c r="O97" s="124">
        <f t="shared" si="7"/>
        <v>2.7675000000000116E-2</v>
      </c>
      <c r="P97" s="124">
        <f t="shared" si="8"/>
        <v>2.4622500000000214E-2</v>
      </c>
      <c r="Q97" s="125">
        <f t="shared" si="9"/>
        <v>2.1569999999999867E-2</v>
      </c>
      <c r="R97" s="126"/>
      <c r="S97" s="126"/>
      <c r="T97" s="126">
        <f t="shared" si="10"/>
        <v>1.0000000000000231E-2</v>
      </c>
      <c r="U97" s="126">
        <f t="shared" si="11"/>
        <v>6.9999999999998952E-3</v>
      </c>
      <c r="V97" s="263">
        <f t="shared" si="12"/>
        <v>3.9999999999997815E-3</v>
      </c>
      <c r="W97" s="100"/>
      <c r="X97" s="265"/>
    </row>
    <row r="98" spans="2:24" ht="15" customHeight="1" x14ac:dyDescent="0.2">
      <c r="B98" s="120">
        <v>2043</v>
      </c>
      <c r="C98" s="121"/>
      <c r="D98" s="122"/>
      <c r="E98" s="324">
        <v>33884.542283067327</v>
      </c>
      <c r="F98" s="325">
        <v>32913.397087483398</v>
      </c>
      <c r="G98" s="326">
        <v>31967.866473823389</v>
      </c>
      <c r="H98" s="327"/>
      <c r="I98" s="324"/>
      <c r="J98" s="324">
        <f>E98*Prix!E$73/Prix!E100</f>
        <v>20524.079848885649</v>
      </c>
      <c r="K98" s="324">
        <f>F98*Prix!F$73/Prix!F100</f>
        <v>19935.851111058299</v>
      </c>
      <c r="L98" s="326">
        <f>G98*Prix!G$73/Prix!G100</f>
        <v>19363.137286205441</v>
      </c>
      <c r="M98" s="123"/>
      <c r="N98" s="124"/>
      <c r="O98" s="124">
        <f t="shared" si="7"/>
        <v>2.7674999999999894E-2</v>
      </c>
      <c r="P98" s="124">
        <f t="shared" si="8"/>
        <v>2.462249999999977E-2</v>
      </c>
      <c r="Q98" s="125">
        <f t="shared" si="9"/>
        <v>2.1569999999999867E-2</v>
      </c>
      <c r="R98" s="126"/>
      <c r="S98" s="126"/>
      <c r="T98" s="126">
        <f t="shared" si="10"/>
        <v>9.9999999999997868E-3</v>
      </c>
      <c r="U98" s="126">
        <f t="shared" si="11"/>
        <v>6.9999999999996732E-3</v>
      </c>
      <c r="V98" s="263">
        <f t="shared" si="12"/>
        <v>3.9999999999997815E-3</v>
      </c>
      <c r="W98" s="100"/>
      <c r="X98" s="265"/>
    </row>
    <row r="99" spans="2:24" ht="15" customHeight="1" x14ac:dyDescent="0.2">
      <c r="B99" s="120">
        <v>2044</v>
      </c>
      <c r="C99" s="121"/>
      <c r="D99" s="122"/>
      <c r="E99" s="324">
        <v>34822.296990751223</v>
      </c>
      <c r="F99" s="325">
        <v>33723.807207269958</v>
      </c>
      <c r="G99" s="326">
        <v>32657.413353663756</v>
      </c>
      <c r="H99" s="327"/>
      <c r="I99" s="324"/>
      <c r="J99" s="324">
        <f>E99*Prix!E$73/Prix!E101</f>
        <v>20729.320647374512</v>
      </c>
      <c r="K99" s="324">
        <f>F99*Prix!F$73/Prix!F101</f>
        <v>20075.402068835709</v>
      </c>
      <c r="L99" s="326">
        <f>G99*Prix!G$73/Prix!G101</f>
        <v>19440.58983535026</v>
      </c>
      <c r="M99" s="123"/>
      <c r="N99" s="124"/>
      <c r="O99" s="124">
        <f t="shared" si="7"/>
        <v>2.7675000000000338E-2</v>
      </c>
      <c r="P99" s="124">
        <f t="shared" si="8"/>
        <v>2.4622499999999992E-2</v>
      </c>
      <c r="Q99" s="125">
        <f t="shared" si="9"/>
        <v>2.1569999999999867E-2</v>
      </c>
      <c r="R99" s="126"/>
      <c r="S99" s="126"/>
      <c r="T99" s="126">
        <f t="shared" si="10"/>
        <v>1.0000000000000231E-2</v>
      </c>
      <c r="U99" s="126">
        <f t="shared" si="11"/>
        <v>7.0000000000001172E-3</v>
      </c>
      <c r="V99" s="263">
        <f t="shared" si="12"/>
        <v>3.9999999999997815E-3</v>
      </c>
      <c r="W99" s="100"/>
      <c r="X99" s="265"/>
    </row>
    <row r="100" spans="2:24" ht="15" customHeight="1" x14ac:dyDescent="0.2">
      <c r="B100" s="120">
        <v>2045</v>
      </c>
      <c r="C100" s="121"/>
      <c r="D100" s="122"/>
      <c r="E100" s="324">
        <v>35786.00405997027</v>
      </c>
      <c r="F100" s="325">
        <v>34554.171650230957</v>
      </c>
      <c r="G100" s="326">
        <v>33361.833759702284</v>
      </c>
      <c r="H100" s="327"/>
      <c r="I100" s="324"/>
      <c r="J100" s="324">
        <f>E100*Prix!E$73/Prix!E102</f>
        <v>20936.613853848259</v>
      </c>
      <c r="K100" s="324">
        <f>F100*Prix!F$73/Prix!F102</f>
        <v>20215.929883317553</v>
      </c>
      <c r="L100" s="326">
        <f>G100*Prix!G$73/Prix!G102</f>
        <v>19518.352194691659</v>
      </c>
      <c r="M100" s="123"/>
      <c r="N100" s="124"/>
      <c r="O100" s="124">
        <f t="shared" si="7"/>
        <v>2.7675000000000116E-2</v>
      </c>
      <c r="P100" s="124">
        <f t="shared" si="8"/>
        <v>2.462249999999977E-2</v>
      </c>
      <c r="Q100" s="125">
        <f t="shared" si="9"/>
        <v>2.1570000000000089E-2</v>
      </c>
      <c r="R100" s="126"/>
      <c r="S100" s="126"/>
      <c r="T100" s="126">
        <f t="shared" si="10"/>
        <v>1.0000000000000009E-2</v>
      </c>
      <c r="U100" s="126">
        <f t="shared" si="11"/>
        <v>6.9999999999996732E-3</v>
      </c>
      <c r="V100" s="263">
        <f t="shared" si="12"/>
        <v>4.0000000000000036E-3</v>
      </c>
      <c r="W100" s="100"/>
      <c r="X100" s="265"/>
    </row>
    <row r="101" spans="2:24" ht="15" customHeight="1" x14ac:dyDescent="0.2">
      <c r="B101" s="120">
        <v>2046</v>
      </c>
      <c r="C101" s="121"/>
      <c r="D101" s="122"/>
      <c r="E101" s="324">
        <v>36776.381722329956</v>
      </c>
      <c r="F101" s="325">
        <v>35404.981741688774</v>
      </c>
      <c r="G101" s="326">
        <v>34081.448513899064</v>
      </c>
      <c r="H101" s="327"/>
      <c r="I101" s="324"/>
      <c r="J101" s="324">
        <f>E101*Prix!E$73/Prix!E103</f>
        <v>21145.979992386743</v>
      </c>
      <c r="K101" s="324">
        <f>F101*Prix!F$73/Prix!F103</f>
        <v>20357.441392500776</v>
      </c>
      <c r="L101" s="326">
        <f>G101*Prix!G$73/Prix!G103</f>
        <v>19596.425603470427</v>
      </c>
      <c r="M101" s="123"/>
      <c r="N101" s="124"/>
      <c r="O101" s="124">
        <f t="shared" si="7"/>
        <v>2.7675000000000338E-2</v>
      </c>
      <c r="P101" s="124">
        <f t="shared" si="8"/>
        <v>2.4622500000000214E-2</v>
      </c>
      <c r="Q101" s="125">
        <f t="shared" si="9"/>
        <v>2.1570000000000089E-2</v>
      </c>
      <c r="R101" s="126"/>
      <c r="S101" s="126"/>
      <c r="T101" s="126">
        <f t="shared" si="10"/>
        <v>1.0000000000000009E-2</v>
      </c>
      <c r="U101" s="126">
        <f t="shared" si="11"/>
        <v>7.0000000000001172E-3</v>
      </c>
      <c r="V101" s="263">
        <f t="shared" si="12"/>
        <v>4.0000000000000036E-3</v>
      </c>
      <c r="W101" s="100"/>
      <c r="X101" s="265"/>
    </row>
    <row r="102" spans="2:24" ht="15" customHeight="1" x14ac:dyDescent="0.2">
      <c r="B102" s="120">
        <v>2047</v>
      </c>
      <c r="C102" s="121"/>
      <c r="D102" s="122"/>
      <c r="E102" s="324">
        <v>37794.16808649544</v>
      </c>
      <c r="F102" s="325">
        <v>36276.740904623512</v>
      </c>
      <c r="G102" s="326">
        <v>34816.585358343866</v>
      </c>
      <c r="H102" s="327"/>
      <c r="I102" s="324"/>
      <c r="J102" s="324">
        <f>E102*Prix!E$73/Prix!E104</f>
        <v>21357.439792310608</v>
      </c>
      <c r="K102" s="324">
        <f>F102*Prix!F$73/Prix!F104</f>
        <v>20499.943482248284</v>
      </c>
      <c r="L102" s="326">
        <f>G102*Prix!G$73/Prix!G104</f>
        <v>19674.811305884305</v>
      </c>
      <c r="M102" s="123"/>
      <c r="N102" s="124"/>
      <c r="O102" s="124">
        <f t="shared" si="7"/>
        <v>2.7675000000000116E-2</v>
      </c>
      <c r="P102" s="124">
        <f t="shared" si="8"/>
        <v>2.4622500000000214E-2</v>
      </c>
      <c r="Q102" s="125">
        <f t="shared" si="9"/>
        <v>2.1569999999999867E-2</v>
      </c>
      <c r="R102" s="126"/>
      <c r="S102" s="126"/>
      <c r="T102" s="126">
        <f t="shared" si="10"/>
        <v>9.9999999999997868E-3</v>
      </c>
      <c r="U102" s="126">
        <f t="shared" si="11"/>
        <v>7.0000000000001172E-3</v>
      </c>
      <c r="V102" s="263">
        <f t="shared" si="12"/>
        <v>3.9999999999997815E-3</v>
      </c>
      <c r="W102" s="100"/>
      <c r="X102" s="265"/>
    </row>
    <row r="103" spans="2:24" ht="15" customHeight="1" x14ac:dyDescent="0.2">
      <c r="B103" s="120">
        <v>2048</v>
      </c>
      <c r="C103" s="121"/>
      <c r="D103" s="122"/>
      <c r="E103" s="324">
        <v>38840.121688289204</v>
      </c>
      <c r="F103" s="325">
        <v>37169.964957547607</v>
      </c>
      <c r="G103" s="326">
        <v>35567.579104523342</v>
      </c>
      <c r="H103" s="327"/>
      <c r="I103" s="324"/>
      <c r="J103" s="324">
        <f>E103*Prix!E$73/Prix!E105</f>
        <v>21571.014190233716</v>
      </c>
      <c r="K103" s="324">
        <f>F103*Prix!F$73/Prix!F105</f>
        <v>20643.443086624022</v>
      </c>
      <c r="L103" s="326">
        <f>G103*Prix!G$73/Prix!G105</f>
        <v>19753.51055110784</v>
      </c>
      <c r="M103" s="123"/>
      <c r="N103" s="124"/>
      <c r="O103" s="124">
        <f t="shared" si="7"/>
        <v>2.7675000000000116E-2</v>
      </c>
      <c r="P103" s="124">
        <f t="shared" si="8"/>
        <v>2.4622499999999992E-2</v>
      </c>
      <c r="Q103" s="125">
        <f t="shared" si="9"/>
        <v>2.1569999999999867E-2</v>
      </c>
      <c r="R103" s="126"/>
      <c r="S103" s="126"/>
      <c r="T103" s="126">
        <f t="shared" si="10"/>
        <v>1.0000000000000009E-2</v>
      </c>
      <c r="U103" s="126">
        <f t="shared" si="11"/>
        <v>7.0000000000001172E-3</v>
      </c>
      <c r="V103" s="263">
        <f t="shared" si="12"/>
        <v>4.0000000000000036E-3</v>
      </c>
      <c r="W103" s="100"/>
      <c r="X103" s="265"/>
    </row>
    <row r="104" spans="2:24" ht="15" customHeight="1" x14ac:dyDescent="0.2">
      <c r="B104" s="120">
        <v>2049</v>
      </c>
      <c r="C104" s="121"/>
      <c r="D104" s="122"/>
      <c r="E104" s="324">
        <v>39915.022056012611</v>
      </c>
      <c r="F104" s="325">
        <v>38085.182419714823</v>
      </c>
      <c r="G104" s="326">
        <v>36334.77178580792</v>
      </c>
      <c r="H104" s="327"/>
      <c r="I104" s="324"/>
      <c r="J104" s="324">
        <f>E104*Prix!E$73/Prix!E106</f>
        <v>21786.724332136055</v>
      </c>
      <c r="K104" s="324">
        <f>F104*Prix!F$73/Prix!F106</f>
        <v>20787.947188230384</v>
      </c>
      <c r="L104" s="326">
        <f>G104*Prix!G$73/Prix!G106</f>
        <v>19832.524593312275</v>
      </c>
      <c r="M104" s="123"/>
      <c r="N104" s="124"/>
      <c r="O104" s="124">
        <f t="shared" si="7"/>
        <v>2.7675000000000116E-2</v>
      </c>
      <c r="P104" s="124">
        <f t="shared" si="8"/>
        <v>2.4622499999999992E-2</v>
      </c>
      <c r="Q104" s="125">
        <f t="shared" si="9"/>
        <v>2.1570000000000311E-2</v>
      </c>
      <c r="R104" s="126"/>
      <c r="S104" s="126"/>
      <c r="T104" s="126">
        <f t="shared" si="10"/>
        <v>1.0000000000000009E-2</v>
      </c>
      <c r="U104" s="126">
        <f t="shared" si="11"/>
        <v>6.9999999999996732E-3</v>
      </c>
      <c r="V104" s="263">
        <f t="shared" si="12"/>
        <v>4.0000000000002256E-3</v>
      </c>
      <c r="W104" s="100"/>
      <c r="X104" s="265"/>
    </row>
    <row r="105" spans="2:24" ht="15" customHeight="1" x14ac:dyDescent="0.2">
      <c r="B105" s="120">
        <v>2050</v>
      </c>
      <c r="C105" s="121"/>
      <c r="D105" s="122"/>
      <c r="E105" s="324">
        <v>41019.67029141276</v>
      </c>
      <c r="F105" s="325">
        <v>39022.934823844254</v>
      </c>
      <c r="G105" s="326">
        <v>37118.512813227797</v>
      </c>
      <c r="H105" s="327"/>
      <c r="I105" s="324"/>
      <c r="J105" s="324">
        <f>E105*Prix!E$73/Prix!E107</f>
        <v>22004.591575457413</v>
      </c>
      <c r="K105" s="324">
        <f>F105*Prix!F$73/Prix!F107</f>
        <v>20933.462818548</v>
      </c>
      <c r="L105" s="326">
        <f>G105*Prix!G$73/Prix!G107</f>
        <v>19911.854691685523</v>
      </c>
      <c r="M105" s="123"/>
      <c r="N105" s="124"/>
      <c r="O105" s="124">
        <f t="shared" si="7"/>
        <v>2.7674999999999894E-2</v>
      </c>
      <c r="P105" s="124">
        <f t="shared" si="8"/>
        <v>2.4622499999999992E-2</v>
      </c>
      <c r="Q105" s="125">
        <f t="shared" si="9"/>
        <v>2.1570000000000089E-2</v>
      </c>
      <c r="R105" s="126"/>
      <c r="S105" s="126"/>
      <c r="T105" s="126">
        <f t="shared" si="10"/>
        <v>9.9999999999997868E-3</v>
      </c>
      <c r="U105" s="126">
        <f t="shared" si="11"/>
        <v>7.0000000000001172E-3</v>
      </c>
      <c r="V105" s="263">
        <f t="shared" si="12"/>
        <v>4.0000000000000036E-3</v>
      </c>
      <c r="W105" s="100"/>
      <c r="X105" s="265"/>
    </row>
    <row r="106" spans="2:24" ht="15" customHeight="1" x14ac:dyDescent="0.2">
      <c r="B106" s="120">
        <v>2051</v>
      </c>
      <c r="C106" s="121"/>
      <c r="D106" s="122"/>
      <c r="E106" s="324">
        <v>42154.889666727613</v>
      </c>
      <c r="F106" s="325">
        <v>39983.777036544358</v>
      </c>
      <c r="G106" s="326">
        <v>37919.159134609123</v>
      </c>
      <c r="H106" s="327"/>
      <c r="I106" s="324"/>
      <c r="J106" s="324">
        <f>E106*Prix!E$73/Prix!E108</f>
        <v>22224.637491211986</v>
      </c>
      <c r="K106" s="324">
        <f>F106*Prix!F$73/Prix!F108</f>
        <v>21079.99705827783</v>
      </c>
      <c r="L106" s="326">
        <f>G106*Prix!G$73/Prix!G108</f>
        <v>19991.502110452264</v>
      </c>
      <c r="M106" s="123"/>
      <c r="N106" s="124"/>
      <c r="O106" s="124">
        <f t="shared" si="7"/>
        <v>2.7675000000000116E-2</v>
      </c>
      <c r="P106" s="124">
        <f t="shared" si="8"/>
        <v>2.4622499999999992E-2</v>
      </c>
      <c r="Q106" s="125">
        <f t="shared" si="9"/>
        <v>2.1570000000000089E-2</v>
      </c>
      <c r="R106" s="126"/>
      <c r="S106" s="126"/>
      <c r="T106" s="126">
        <f t="shared" si="10"/>
        <v>1.0000000000000009E-2</v>
      </c>
      <c r="U106" s="126">
        <f t="shared" si="11"/>
        <v>6.9999999999996732E-3</v>
      </c>
      <c r="V106" s="263">
        <f t="shared" si="12"/>
        <v>4.0000000000000036E-3</v>
      </c>
      <c r="W106" s="100"/>
      <c r="X106" s="265"/>
    </row>
    <row r="107" spans="2:24" ht="15" customHeight="1" x14ac:dyDescent="0.2">
      <c r="B107" s="120">
        <v>2052</v>
      </c>
      <c r="C107" s="121"/>
      <c r="D107" s="122"/>
      <c r="E107" s="324">
        <v>43321.526238254308</v>
      </c>
      <c r="F107" s="325">
        <v>40968.277586626667</v>
      </c>
      <c r="G107" s="326">
        <v>38737.075397142646</v>
      </c>
      <c r="H107" s="327"/>
      <c r="I107" s="324"/>
      <c r="J107" s="324">
        <f>E107*Prix!E$73/Prix!E109</f>
        <v>22446.88386612411</v>
      </c>
      <c r="K107" s="324">
        <f>F107*Prix!F$73/Prix!F109</f>
        <v>21227.557037685772</v>
      </c>
      <c r="L107" s="326">
        <f>G107*Prix!G$73/Prix!G109</f>
        <v>20071.468118894074</v>
      </c>
      <c r="M107" s="123"/>
      <c r="N107" s="124"/>
      <c r="O107" s="124">
        <f t="shared" si="7"/>
        <v>2.7675000000000116E-2</v>
      </c>
      <c r="P107" s="124">
        <f t="shared" si="8"/>
        <v>2.4622499999999992E-2</v>
      </c>
      <c r="Q107" s="125">
        <f t="shared" si="9"/>
        <v>2.1570000000000089E-2</v>
      </c>
      <c r="R107" s="126"/>
      <c r="S107" s="126"/>
      <c r="T107" s="126">
        <f t="shared" si="10"/>
        <v>1.0000000000000231E-2</v>
      </c>
      <c r="U107" s="126">
        <f t="shared" si="11"/>
        <v>6.9999999999998952E-3</v>
      </c>
      <c r="V107" s="263">
        <f t="shared" si="12"/>
        <v>4.0000000000000036E-3</v>
      </c>
      <c r="W107" s="100"/>
      <c r="X107" s="265"/>
    </row>
    <row r="108" spans="2:24" ht="15" customHeight="1" x14ac:dyDescent="0.2">
      <c r="B108" s="120">
        <v>2053</v>
      </c>
      <c r="C108" s="121"/>
      <c r="D108" s="122"/>
      <c r="E108" s="324">
        <v>44520.449476898</v>
      </c>
      <c r="F108" s="325">
        <v>41977.01900150338</v>
      </c>
      <c r="G108" s="326">
        <v>39572.634113459018</v>
      </c>
      <c r="H108" s="327"/>
      <c r="I108" s="324"/>
      <c r="J108" s="324">
        <f>E108*Prix!E$73/Prix!E110</f>
        <v>22671.352704785349</v>
      </c>
      <c r="K108" s="324">
        <f>F108*Prix!F$73/Prix!F110</f>
        <v>21376.149936949569</v>
      </c>
      <c r="L108" s="326">
        <f>G108*Prix!G$73/Prix!G110</f>
        <v>20151.753991369653</v>
      </c>
      <c r="M108" s="123"/>
      <c r="N108" s="124"/>
      <c r="O108" s="124">
        <f t="shared" si="7"/>
        <v>2.7675000000000116E-2</v>
      </c>
      <c r="P108" s="124">
        <f t="shared" si="8"/>
        <v>2.4622499999999992E-2</v>
      </c>
      <c r="Q108" s="125">
        <f t="shared" si="9"/>
        <v>2.1570000000000089E-2</v>
      </c>
      <c r="R108" s="126"/>
      <c r="S108" s="126"/>
      <c r="T108" s="126">
        <f t="shared" si="10"/>
        <v>1.0000000000000009E-2</v>
      </c>
      <c r="U108" s="126">
        <f t="shared" si="11"/>
        <v>6.9999999999998952E-3</v>
      </c>
      <c r="V108" s="263">
        <f t="shared" si="12"/>
        <v>4.0000000000002256E-3</v>
      </c>
      <c r="W108" s="100"/>
      <c r="X108" s="265"/>
    </row>
    <row r="109" spans="2:24" ht="15" customHeight="1" x14ac:dyDescent="0.2">
      <c r="B109" s="120">
        <v>2054</v>
      </c>
      <c r="C109" s="121"/>
      <c r="D109" s="122"/>
      <c r="E109" s="324">
        <v>45752.552916171153</v>
      </c>
      <c r="F109" s="325">
        <v>43010.598151867896</v>
      </c>
      <c r="G109" s="326">
        <v>40426.215831286332</v>
      </c>
      <c r="H109" s="327"/>
      <c r="I109" s="324"/>
      <c r="J109" s="324">
        <f>E109*Prix!E$73/Prix!E111</f>
        <v>22898.066231833207</v>
      </c>
      <c r="K109" s="324">
        <f>F109*Prix!F$73/Prix!F111</f>
        <v>21525.782986508217</v>
      </c>
      <c r="L109" s="326">
        <f>G109*Prix!G$73/Prix!G111</f>
        <v>20232.36100733513</v>
      </c>
      <c r="M109" s="123"/>
      <c r="N109" s="124"/>
      <c r="O109" s="124">
        <f t="shared" si="7"/>
        <v>2.7675000000000116E-2</v>
      </c>
      <c r="P109" s="124">
        <f t="shared" si="8"/>
        <v>2.4622499999999992E-2</v>
      </c>
      <c r="Q109" s="125">
        <f t="shared" si="9"/>
        <v>2.1570000000000089E-2</v>
      </c>
      <c r="R109" s="126"/>
      <c r="S109" s="126"/>
      <c r="T109" s="126">
        <f t="shared" si="10"/>
        <v>1.0000000000000231E-2</v>
      </c>
      <c r="U109" s="126">
        <f t="shared" si="11"/>
        <v>7.0000000000001172E-3</v>
      </c>
      <c r="V109" s="263">
        <f t="shared" si="12"/>
        <v>4.0000000000000036E-3</v>
      </c>
      <c r="W109" s="100"/>
      <c r="X109" s="265"/>
    </row>
    <row r="110" spans="2:24" ht="15" customHeight="1" x14ac:dyDescent="0.2">
      <c r="B110" s="120">
        <v>2055</v>
      </c>
      <c r="C110" s="121"/>
      <c r="D110" s="122"/>
      <c r="E110" s="324">
        <v>47018.754818126195</v>
      </c>
      <c r="F110" s="325">
        <v>44069.626604862264</v>
      </c>
      <c r="G110" s="326">
        <v>41298.209306767181</v>
      </c>
      <c r="H110" s="327"/>
      <c r="I110" s="324"/>
      <c r="J110" s="324">
        <f>E110*Prix!E$73/Prix!E112</f>
        <v>23127.046894151539</v>
      </c>
      <c r="K110" s="324">
        <f>F110*Prix!F$73/Prix!F112</f>
        <v>21676.463467413771</v>
      </c>
      <c r="L110" s="326">
        <f>G110*Prix!G$73/Prix!G112</f>
        <v>20313.290451364472</v>
      </c>
      <c r="M110" s="123"/>
      <c r="N110" s="124"/>
      <c r="O110" s="124">
        <f t="shared" si="7"/>
        <v>2.7675000000000116E-2</v>
      </c>
      <c r="P110" s="124">
        <f t="shared" si="8"/>
        <v>2.4622499999999992E-2</v>
      </c>
      <c r="Q110" s="125">
        <f t="shared" si="9"/>
        <v>2.1570000000000089E-2</v>
      </c>
      <c r="R110" s="126"/>
      <c r="S110" s="126"/>
      <c r="T110" s="126">
        <f t="shared" si="10"/>
        <v>1.0000000000000009E-2</v>
      </c>
      <c r="U110" s="126">
        <f t="shared" si="11"/>
        <v>6.9999999999998952E-3</v>
      </c>
      <c r="V110" s="263">
        <f t="shared" si="12"/>
        <v>4.0000000000000036E-3</v>
      </c>
      <c r="W110" s="100"/>
      <c r="X110" s="265"/>
    </row>
    <row r="111" spans="2:24" ht="15" customHeight="1" x14ac:dyDescent="0.2">
      <c r="B111" s="120">
        <v>2056</v>
      </c>
      <c r="C111" s="121"/>
      <c r="D111" s="122"/>
      <c r="E111" s="324">
        <v>48319.998857717845</v>
      </c>
      <c r="F111" s="325">
        <v>45154.730985940485</v>
      </c>
      <c r="G111" s="326">
        <v>42189.011681514152</v>
      </c>
      <c r="H111" s="327"/>
      <c r="I111" s="324"/>
      <c r="J111" s="324">
        <f>E111*Prix!E$73/Prix!E113</f>
        <v>23358.317363093051</v>
      </c>
      <c r="K111" s="324">
        <f>F111*Prix!F$73/Prix!F113</f>
        <v>21828.198711685665</v>
      </c>
      <c r="L111" s="326">
        <f>G111*Prix!G$73/Prix!G113</f>
        <v>20394.543613169924</v>
      </c>
      <c r="M111" s="123"/>
      <c r="N111" s="124"/>
      <c r="O111" s="124">
        <f t="shared" si="7"/>
        <v>2.7675000000000116E-2</v>
      </c>
      <c r="P111" s="124">
        <f t="shared" si="8"/>
        <v>2.4622499999999992E-2</v>
      </c>
      <c r="Q111" s="125">
        <f t="shared" si="9"/>
        <v>2.1570000000000089E-2</v>
      </c>
      <c r="R111" s="126"/>
      <c r="S111" s="126"/>
      <c r="T111" s="126">
        <f t="shared" si="10"/>
        <v>9.9999999999997868E-3</v>
      </c>
      <c r="U111" s="126">
        <f t="shared" si="11"/>
        <v>6.9999999999998952E-3</v>
      </c>
      <c r="V111" s="263">
        <f t="shared" si="12"/>
        <v>3.9999999999997815E-3</v>
      </c>
      <c r="W111" s="100"/>
      <c r="X111" s="265"/>
    </row>
    <row r="112" spans="2:24" ht="15" customHeight="1" x14ac:dyDescent="0.2">
      <c r="B112" s="120">
        <v>2057</v>
      </c>
      <c r="C112" s="121"/>
      <c r="D112" s="122"/>
      <c r="E112" s="324">
        <v>49657.254826105185</v>
      </c>
      <c r="F112" s="325">
        <v>46266.553349641799</v>
      </c>
      <c r="G112" s="326">
        <v>43099.028663484416</v>
      </c>
      <c r="H112" s="327"/>
      <c r="I112" s="324"/>
      <c r="J112" s="324">
        <f>E112*Prix!E$73/Prix!E114</f>
        <v>23591.900536723981</v>
      </c>
      <c r="K112" s="324">
        <f>F112*Prix!F$73/Prix!F114</f>
        <v>21980.996102667465</v>
      </c>
      <c r="L112" s="326">
        <f>G112*Prix!G$73/Prix!G114</f>
        <v>20476.121787622607</v>
      </c>
      <c r="M112" s="123"/>
      <c r="N112" s="124"/>
      <c r="O112" s="124">
        <f t="shared" si="7"/>
        <v>2.7674999999999894E-2</v>
      </c>
      <c r="P112" s="124">
        <f t="shared" si="8"/>
        <v>2.4622499999999992E-2</v>
      </c>
      <c r="Q112" s="125">
        <f t="shared" si="9"/>
        <v>2.1570000000000089E-2</v>
      </c>
      <c r="R112" s="126"/>
      <c r="S112" s="126"/>
      <c r="T112" s="126">
        <f t="shared" si="10"/>
        <v>1.0000000000000009E-2</v>
      </c>
      <c r="U112" s="126">
        <f t="shared" si="11"/>
        <v>6.9999999999998952E-3</v>
      </c>
      <c r="V112" s="263">
        <f t="shared" si="12"/>
        <v>4.0000000000002256E-3</v>
      </c>
      <c r="W112" s="100"/>
      <c r="X112" s="265"/>
    </row>
    <row r="113" spans="2:24" ht="15" customHeight="1" x14ac:dyDescent="0.2">
      <c r="B113" s="120">
        <v>2058</v>
      </c>
      <c r="C113" s="121"/>
      <c r="D113" s="122"/>
      <c r="E113" s="324">
        <v>51031.519353417643</v>
      </c>
      <c r="F113" s="325">
        <v>47405.75155949335</v>
      </c>
      <c r="G113" s="326">
        <v>44028.674711755775</v>
      </c>
      <c r="H113" s="327"/>
      <c r="I113" s="324"/>
      <c r="J113" s="324">
        <f>E113*Prix!E$73/Prix!E115</f>
        <v>23827.81954209122</v>
      </c>
      <c r="K113" s="324">
        <f>F113*Prix!F$73/Prix!F115</f>
        <v>22134.863075386129</v>
      </c>
      <c r="L113" s="326">
        <f>G113*Prix!G$73/Prix!G115</f>
        <v>20558.026274773099</v>
      </c>
      <c r="M113" s="123"/>
      <c r="N113" s="124"/>
      <c r="O113" s="124">
        <f t="shared" si="7"/>
        <v>2.7674999999999894E-2</v>
      </c>
      <c r="P113" s="124">
        <f t="shared" si="8"/>
        <v>2.4622499999999992E-2</v>
      </c>
      <c r="Q113" s="125">
        <f t="shared" si="9"/>
        <v>2.1570000000000089E-2</v>
      </c>
      <c r="R113" s="126"/>
      <c r="S113" s="126"/>
      <c r="T113" s="126">
        <f t="shared" si="10"/>
        <v>1.0000000000000009E-2</v>
      </c>
      <c r="U113" s="126">
        <f t="shared" si="11"/>
        <v>6.9999999999996732E-3</v>
      </c>
      <c r="V113" s="263">
        <f t="shared" si="12"/>
        <v>4.0000000000000036E-3</v>
      </c>
      <c r="W113" s="100"/>
      <c r="X113" s="265"/>
    </row>
    <row r="114" spans="2:24" ht="15" customHeight="1" x14ac:dyDescent="0.2">
      <c r="B114" s="120">
        <v>2059</v>
      </c>
      <c r="C114" s="121"/>
      <c r="D114" s="122"/>
      <c r="E114" s="324">
        <v>52443.816651523484</v>
      </c>
      <c r="F114" s="325">
        <v>48572.999677266969</v>
      </c>
      <c r="G114" s="326">
        <v>44978.373225288349</v>
      </c>
      <c r="H114" s="327"/>
      <c r="I114" s="324"/>
      <c r="J114" s="324">
        <f>E114*Prix!E$73/Prix!E116</f>
        <v>24066.097737512133</v>
      </c>
      <c r="K114" s="324">
        <f>F114*Prix!F$73/Prix!F116</f>
        <v>22289.807116913831</v>
      </c>
      <c r="L114" s="326">
        <f>G114*Prix!G$73/Prix!G116</f>
        <v>20640.25837987219</v>
      </c>
      <c r="M114" s="123"/>
      <c r="N114" s="124"/>
      <c r="O114" s="124">
        <f t="shared" si="7"/>
        <v>2.7675000000000116E-2</v>
      </c>
      <c r="P114" s="124">
        <f t="shared" si="8"/>
        <v>2.462249999999977E-2</v>
      </c>
      <c r="Q114" s="125">
        <f t="shared" si="9"/>
        <v>2.1570000000000089E-2</v>
      </c>
      <c r="R114" s="126"/>
      <c r="S114" s="126"/>
      <c r="T114" s="126">
        <f t="shared" si="10"/>
        <v>1.0000000000000009E-2</v>
      </c>
      <c r="U114" s="126">
        <f t="shared" si="11"/>
        <v>6.9999999999998952E-3</v>
      </c>
      <c r="V114" s="263">
        <f t="shared" si="12"/>
        <v>4.0000000000000036E-3</v>
      </c>
      <c r="W114" s="100"/>
      <c r="X114" s="265"/>
    </row>
    <row r="115" spans="2:24" ht="15" customHeight="1" x14ac:dyDescent="0.2">
      <c r="B115" s="120">
        <v>2060</v>
      </c>
      <c r="C115" s="121"/>
      <c r="D115" s="122"/>
      <c r="E115" s="324">
        <v>53895.199277354404</v>
      </c>
      <c r="F115" s="325">
        <v>49768.988361820477</v>
      </c>
      <c r="G115" s="326">
        <v>45948.556735757818</v>
      </c>
      <c r="H115" s="327"/>
      <c r="I115" s="324"/>
      <c r="J115" s="324">
        <f>E115*Prix!E$73/Prix!E117</f>
        <v>24306.758714887255</v>
      </c>
      <c r="K115" s="324">
        <f>F115*Prix!F$73/Prix!F117</f>
        <v>22445.835766732223</v>
      </c>
      <c r="L115" s="326">
        <f>G115*Prix!G$73/Prix!G117</f>
        <v>20722.81941339168</v>
      </c>
      <c r="M115" s="123"/>
      <c r="N115" s="124"/>
      <c r="O115" s="124">
        <f t="shared" si="7"/>
        <v>2.7675000000000116E-2</v>
      </c>
      <c r="P115" s="124">
        <f t="shared" si="8"/>
        <v>2.4622499999999992E-2</v>
      </c>
      <c r="Q115" s="125">
        <f t="shared" si="9"/>
        <v>2.1570000000000089E-2</v>
      </c>
      <c r="R115" s="126"/>
      <c r="S115" s="126"/>
      <c r="T115" s="126">
        <f t="shared" si="10"/>
        <v>1.0000000000000009E-2</v>
      </c>
      <c r="U115" s="126">
        <f t="shared" si="11"/>
        <v>6.9999999999998952E-3</v>
      </c>
      <c r="V115" s="263">
        <f t="shared" si="12"/>
        <v>4.0000000000000036E-3</v>
      </c>
      <c r="W115" s="100"/>
      <c r="X115" s="265"/>
    </row>
    <row r="116" spans="2:24" ht="15" customHeight="1" x14ac:dyDescent="0.2">
      <c r="B116" s="120">
        <v>2061</v>
      </c>
      <c r="C116" s="121"/>
      <c r="D116" s="122"/>
      <c r="E116" s="324">
        <v>55386.748917355195</v>
      </c>
      <c r="F116" s="325">
        <v>50994.425277759394</v>
      </c>
      <c r="G116" s="326">
        <v>46939.667104548113</v>
      </c>
      <c r="H116" s="327"/>
      <c r="I116" s="324"/>
      <c r="J116" s="324">
        <f>E116*Prix!E$73/Prix!E118</f>
        <v>24549.826302036134</v>
      </c>
      <c r="K116" s="324">
        <f>F116*Prix!F$73/Prix!F118</f>
        <v>22602.956617099346</v>
      </c>
      <c r="L116" s="326">
        <f>G116*Prix!G$73/Prix!G118</f>
        <v>20805.710691045242</v>
      </c>
      <c r="M116" s="123"/>
      <c r="N116" s="124"/>
      <c r="O116" s="124">
        <f t="shared" si="7"/>
        <v>2.7675000000000116E-2</v>
      </c>
      <c r="P116" s="124">
        <f t="shared" si="8"/>
        <v>2.462249999999977E-2</v>
      </c>
      <c r="Q116" s="125">
        <f t="shared" si="9"/>
        <v>2.1569999999999867E-2</v>
      </c>
      <c r="R116" s="126"/>
      <c r="S116" s="126"/>
      <c r="T116" s="126">
        <f t="shared" si="10"/>
        <v>1.0000000000000231E-2</v>
      </c>
      <c r="U116" s="126">
        <f t="shared" si="11"/>
        <v>6.9999999999998952E-3</v>
      </c>
      <c r="V116" s="263">
        <f t="shared" si="12"/>
        <v>3.9999999999997815E-3</v>
      </c>
      <c r="X116" s="265"/>
    </row>
    <row r="117" spans="2:24" ht="15" customHeight="1" x14ac:dyDescent="0.2">
      <c r="B117" s="120">
        <v>2062</v>
      </c>
      <c r="C117" s="121"/>
      <c r="D117" s="122"/>
      <c r="E117" s="324">
        <v>56919.577193643003</v>
      </c>
      <c r="F117" s="325">
        <v>52250.035514161027</v>
      </c>
      <c r="G117" s="326">
        <v>47952.155723993223</v>
      </c>
      <c r="H117" s="327"/>
      <c r="I117" s="324"/>
      <c r="J117" s="324">
        <f>E117*Prix!E$73/Prix!E119</f>
        <v>24795.324565056493</v>
      </c>
      <c r="K117" s="324">
        <f>F117*Prix!F$73/Prix!F119</f>
        <v>22761.177313419041</v>
      </c>
      <c r="L117" s="326">
        <f>G117*Prix!G$73/Prix!G119</f>
        <v>20888.933533809424</v>
      </c>
      <c r="M117" s="123"/>
      <c r="N117" s="124"/>
      <c r="O117" s="124">
        <f t="shared" si="7"/>
        <v>2.7675000000000116E-2</v>
      </c>
      <c r="P117" s="124">
        <f t="shared" si="8"/>
        <v>2.4622499999999992E-2</v>
      </c>
      <c r="Q117" s="125">
        <f t="shared" si="9"/>
        <v>2.1570000000000089E-2</v>
      </c>
      <c r="R117" s="126"/>
      <c r="S117" s="126"/>
      <c r="T117" s="126">
        <f t="shared" si="10"/>
        <v>1.0000000000000009E-2</v>
      </c>
      <c r="U117" s="126">
        <f t="shared" si="11"/>
        <v>6.9999999999998952E-3</v>
      </c>
      <c r="V117" s="263">
        <f t="shared" si="12"/>
        <v>4.0000000000000036E-3</v>
      </c>
      <c r="X117" s="265"/>
    </row>
    <row r="118" spans="2:24" ht="15" customHeight="1" x14ac:dyDescent="0.2">
      <c r="B118" s="120">
        <v>2063</v>
      </c>
      <c r="C118" s="121"/>
      <c r="D118" s="122"/>
      <c r="E118" s="324">
        <v>58494.826492477077</v>
      </c>
      <c r="F118" s="325">
        <v>53536.562013608454</v>
      </c>
      <c r="G118" s="326">
        <v>48986.483722959762</v>
      </c>
      <c r="H118" s="327"/>
      <c r="I118" s="324"/>
      <c r="J118" s="324">
        <f>E118*Prix!E$73/Prix!E120</f>
        <v>25043.277810707059</v>
      </c>
      <c r="K118" s="324">
        <f>F118*Prix!F$73/Prix!F120</f>
        <v>22920.50555461297</v>
      </c>
      <c r="L118" s="326">
        <f>G118*Prix!G$73/Prix!G120</f>
        <v>20972.489267944664</v>
      </c>
      <c r="M118" s="123"/>
      <c r="N118" s="124"/>
      <c r="O118" s="124">
        <f t="shared" si="7"/>
        <v>2.7675000000000116E-2</v>
      </c>
      <c r="P118" s="124">
        <f t="shared" si="8"/>
        <v>2.4622499999999992E-2</v>
      </c>
      <c r="Q118" s="125">
        <f t="shared" si="9"/>
        <v>2.1570000000000089E-2</v>
      </c>
      <c r="R118" s="126"/>
      <c r="S118" s="126"/>
      <c r="T118" s="126">
        <f t="shared" si="10"/>
        <v>1.0000000000000009E-2</v>
      </c>
      <c r="U118" s="126">
        <f t="shared" si="11"/>
        <v>6.9999999999998952E-3</v>
      </c>
      <c r="V118" s="263">
        <f t="shared" si="12"/>
        <v>4.0000000000000036E-3</v>
      </c>
      <c r="X118" s="265"/>
    </row>
    <row r="119" spans="2:24" ht="15" customHeight="1" x14ac:dyDescent="0.2">
      <c r="B119" s="120">
        <v>2064</v>
      </c>
      <c r="C119" s="121"/>
      <c r="D119" s="122"/>
      <c r="E119" s="324">
        <v>60113.670815656391</v>
      </c>
      <c r="F119" s="325">
        <v>54854.766011788524</v>
      </c>
      <c r="G119" s="326">
        <v>50043.12217686401</v>
      </c>
      <c r="H119" s="327"/>
      <c r="I119" s="324"/>
      <c r="J119" s="324">
        <f>E119*Prix!E$73/Prix!E121</f>
        <v>25293.710588814127</v>
      </c>
      <c r="K119" s="324">
        <f>F119*Prix!F$73/Prix!F121</f>
        <v>23080.949093495259</v>
      </c>
      <c r="L119" s="326">
        <f>G119*Prix!G$73/Prix!G121</f>
        <v>21056.379225016441</v>
      </c>
      <c r="M119" s="123"/>
      <c r="N119" s="124"/>
      <c r="O119" s="124">
        <f t="shared" si="7"/>
        <v>2.7675000000000116E-2</v>
      </c>
      <c r="P119" s="124">
        <f t="shared" si="8"/>
        <v>2.4622499999999992E-2</v>
      </c>
      <c r="Q119" s="125">
        <f t="shared" si="9"/>
        <v>2.1570000000000089E-2</v>
      </c>
      <c r="R119" s="126"/>
      <c r="S119" s="126"/>
      <c r="T119" s="126">
        <f t="shared" si="10"/>
        <v>9.9999999999997868E-3</v>
      </c>
      <c r="U119" s="126">
        <f t="shared" si="11"/>
        <v>6.9999999999998952E-3</v>
      </c>
      <c r="V119" s="263">
        <f t="shared" si="12"/>
        <v>4.0000000000000036E-3</v>
      </c>
      <c r="X119" s="265"/>
    </row>
    <row r="120" spans="2:24" ht="15" customHeight="1" x14ac:dyDescent="0.2">
      <c r="B120" s="120">
        <v>2065</v>
      </c>
      <c r="C120" s="121"/>
      <c r="D120" s="122"/>
      <c r="E120" s="324">
        <v>61777.316655479684</v>
      </c>
      <c r="F120" s="325">
        <v>56205.427487913788</v>
      </c>
      <c r="G120" s="326">
        <v>51122.552322218973</v>
      </c>
      <c r="H120" s="327"/>
      <c r="I120" s="324"/>
      <c r="J120" s="324">
        <f>E120*Prix!E$73/Prix!E122</f>
        <v>25546.647694702275</v>
      </c>
      <c r="K120" s="324">
        <f>F120*Prix!F$73/Prix!F122</f>
        <v>23242.515737149726</v>
      </c>
      <c r="L120" s="326">
        <f>G120*Prix!G$73/Prix!G122</f>
        <v>21140.604741916508</v>
      </c>
      <c r="M120" s="123"/>
      <c r="N120" s="124"/>
      <c r="O120" s="124">
        <f t="shared" si="7"/>
        <v>2.7675000000000116E-2</v>
      </c>
      <c r="P120" s="124">
        <f t="shared" si="8"/>
        <v>2.4622499999999992E-2</v>
      </c>
      <c r="Q120" s="125">
        <f t="shared" si="9"/>
        <v>2.1570000000000089E-2</v>
      </c>
      <c r="R120" s="126"/>
      <c r="S120" s="126"/>
      <c r="T120" s="126">
        <f t="shared" si="10"/>
        <v>1.0000000000000231E-2</v>
      </c>
      <c r="U120" s="126">
        <f t="shared" si="11"/>
        <v>7.0000000000001172E-3</v>
      </c>
      <c r="V120" s="263">
        <f t="shared" si="12"/>
        <v>4.0000000000000036E-3</v>
      </c>
      <c r="X120" s="265"/>
    </row>
    <row r="121" spans="2:24" ht="15" customHeight="1" x14ac:dyDescent="0.2">
      <c r="B121" s="120">
        <v>2066</v>
      </c>
      <c r="C121" s="121"/>
      <c r="D121" s="122"/>
      <c r="E121" s="324">
        <v>63487.003893920089</v>
      </c>
      <c r="F121" s="325">
        <v>57589.345626234943</v>
      </c>
      <c r="G121" s="326">
        <v>52225.265775809239</v>
      </c>
      <c r="H121" s="327"/>
      <c r="I121" s="324"/>
      <c r="J121" s="324">
        <f>E121*Prix!E$73/Prix!E123</f>
        <v>25802.114171649293</v>
      </c>
      <c r="K121" s="324">
        <f>F121*Prix!F$73/Prix!F123</f>
        <v>23405.213347309771</v>
      </c>
      <c r="L121" s="326">
        <f>G121*Prix!G$73/Prix!G123</f>
        <v>21225.167160884175</v>
      </c>
      <c r="M121" s="123"/>
      <c r="N121" s="124"/>
      <c r="O121" s="124">
        <f t="shared" si="7"/>
        <v>2.7675000000000116E-2</v>
      </c>
      <c r="P121" s="124">
        <f t="shared" si="8"/>
        <v>2.4622499999999992E-2</v>
      </c>
      <c r="Q121" s="125">
        <f t="shared" si="9"/>
        <v>2.1570000000000089E-2</v>
      </c>
      <c r="R121" s="126"/>
      <c r="S121" s="126"/>
      <c r="T121" s="126">
        <f t="shared" si="10"/>
        <v>9.9999999999997868E-3</v>
      </c>
      <c r="U121" s="126">
        <f t="shared" si="11"/>
        <v>6.9999999999998952E-3</v>
      </c>
      <c r="V121" s="263">
        <f t="shared" si="12"/>
        <v>4.0000000000000036E-3</v>
      </c>
      <c r="X121" s="265"/>
    </row>
    <row r="122" spans="2:24" ht="15" customHeight="1" x14ac:dyDescent="0.2">
      <c r="B122" s="120">
        <v>2067</v>
      </c>
      <c r="C122" s="121"/>
      <c r="D122" s="122"/>
      <c r="E122" s="324">
        <v>65244.006726684333</v>
      </c>
      <c r="F122" s="325">
        <v>59007.339288916919</v>
      </c>
      <c r="G122" s="326">
        <v>53351.764758593454</v>
      </c>
      <c r="H122" s="327"/>
      <c r="I122" s="324"/>
      <c r="J122" s="324">
        <f>E122*Prix!E$73/Prix!E124</f>
        <v>26060.135313365783</v>
      </c>
      <c r="K122" s="324">
        <f>F122*Prix!F$73/Prix!F124</f>
        <v>23569.049840740936</v>
      </c>
      <c r="L122" s="326">
        <f>G122*Prix!G$73/Prix!G124</f>
        <v>21310.067829527714</v>
      </c>
      <c r="M122" s="123"/>
      <c r="N122" s="124"/>
      <c r="O122" s="124">
        <f t="shared" si="7"/>
        <v>2.7675000000000116E-2</v>
      </c>
      <c r="P122" s="124">
        <f t="shared" si="8"/>
        <v>2.4622500000000214E-2</v>
      </c>
      <c r="Q122" s="125">
        <f t="shared" si="9"/>
        <v>2.1570000000000089E-2</v>
      </c>
      <c r="R122" s="126"/>
      <c r="S122" s="126"/>
      <c r="T122" s="126">
        <f t="shared" si="10"/>
        <v>9.9999999999997868E-3</v>
      </c>
      <c r="U122" s="126">
        <f t="shared" si="11"/>
        <v>6.9999999999998952E-3</v>
      </c>
      <c r="V122" s="263">
        <f t="shared" si="12"/>
        <v>4.0000000000000036E-3</v>
      </c>
      <c r="X122" s="265"/>
    </row>
    <row r="123" spans="2:24" ht="15" customHeight="1" x14ac:dyDescent="0.2">
      <c r="B123" s="120">
        <v>2068</v>
      </c>
      <c r="C123" s="121"/>
      <c r="D123" s="122"/>
      <c r="E123" s="324">
        <v>67049.634612845315</v>
      </c>
      <c r="F123" s="325">
        <v>60460.247500558275</v>
      </c>
      <c r="G123" s="326">
        <v>54502.562324436316</v>
      </c>
      <c r="H123" s="327"/>
      <c r="I123" s="324"/>
      <c r="J123" s="324">
        <f>E123*Prix!E$73/Prix!E125</f>
        <v>26320.736666499437</v>
      </c>
      <c r="K123" s="324">
        <f>F123*Prix!F$73/Prix!F125</f>
        <v>23734.033189626123</v>
      </c>
      <c r="L123" s="326">
        <f>G123*Prix!G$73/Prix!G125</f>
        <v>21395.308100845821</v>
      </c>
      <c r="M123" s="123"/>
      <c r="N123" s="124"/>
      <c r="O123" s="124">
        <f t="shared" si="7"/>
        <v>2.7674999999999894E-2</v>
      </c>
      <c r="P123" s="124">
        <f t="shared" si="8"/>
        <v>2.4622499999999992E-2</v>
      </c>
      <c r="Q123" s="125">
        <f t="shared" si="9"/>
        <v>2.1570000000000089E-2</v>
      </c>
      <c r="R123" s="126"/>
      <c r="S123" s="126"/>
      <c r="T123" s="126">
        <f t="shared" si="10"/>
        <v>9.9999999999997868E-3</v>
      </c>
      <c r="U123" s="126">
        <f t="shared" si="11"/>
        <v>7.0000000000001172E-3</v>
      </c>
      <c r="V123" s="263">
        <f t="shared" si="12"/>
        <v>3.9999999999997815E-3</v>
      </c>
      <c r="X123" s="265"/>
    </row>
    <row r="124" spans="2:24" ht="15" customHeight="1" x14ac:dyDescent="0.2">
      <c r="B124" s="120">
        <v>2069</v>
      </c>
      <c r="C124" s="121"/>
      <c r="D124" s="122"/>
      <c r="E124" s="324">
        <v>68905.233250755817</v>
      </c>
      <c r="F124" s="325">
        <v>61948.929944640775</v>
      </c>
      <c r="G124" s="326">
        <v>55678.182593774414</v>
      </c>
      <c r="H124" s="327"/>
      <c r="I124" s="324"/>
      <c r="J124" s="324">
        <f>E124*Prix!E$73/Prix!E126</f>
        <v>26583.944033164436</v>
      </c>
      <c r="K124" s="324">
        <f>F124*Prix!F$73/Prix!F126</f>
        <v>23900.171421953506</v>
      </c>
      <c r="L124" s="326">
        <f>G124*Prix!G$73/Prix!G126</f>
        <v>21480.889333249208</v>
      </c>
      <c r="M124" s="123"/>
      <c r="N124" s="124"/>
      <c r="O124" s="124">
        <f t="shared" si="7"/>
        <v>2.7675000000000116E-2</v>
      </c>
      <c r="P124" s="124">
        <f t="shared" si="8"/>
        <v>2.4622499999999992E-2</v>
      </c>
      <c r="Q124" s="125">
        <f t="shared" si="9"/>
        <v>2.1570000000000089E-2</v>
      </c>
      <c r="R124" s="126"/>
      <c r="S124" s="126"/>
      <c r="T124" s="126">
        <f t="shared" si="10"/>
        <v>1.0000000000000231E-2</v>
      </c>
      <c r="U124" s="126">
        <f t="shared" si="11"/>
        <v>6.9999999999998952E-3</v>
      </c>
      <c r="V124" s="263">
        <f t="shared" si="12"/>
        <v>4.0000000000002256E-3</v>
      </c>
      <c r="X124" s="265"/>
    </row>
    <row r="125" spans="2:24" ht="15" customHeight="1" thickBot="1" x14ac:dyDescent="0.25">
      <c r="B125" s="128">
        <v>2070</v>
      </c>
      <c r="C125" s="129"/>
      <c r="D125" s="130"/>
      <c r="E125" s="328">
        <v>70812.185580970501</v>
      </c>
      <c r="F125" s="329">
        <v>63474.267472202686</v>
      </c>
      <c r="G125" s="330">
        <v>56879.160992322133</v>
      </c>
      <c r="H125" s="331"/>
      <c r="I125" s="328"/>
      <c r="J125" s="328">
        <f>E125*Prix!E$73/Prix!E127</f>
        <v>26849.783473496085</v>
      </c>
      <c r="K125" s="328">
        <f>F125*Prix!F$73/Prix!F127</f>
        <v>24067.472621907178</v>
      </c>
      <c r="L125" s="330">
        <f>G125*Prix!G$73/Prix!G127</f>
        <v>21566.812890582205</v>
      </c>
      <c r="M125" s="131"/>
      <c r="N125" s="132"/>
      <c r="O125" s="132">
        <f t="shared" si="7"/>
        <v>2.7675000000000338E-2</v>
      </c>
      <c r="P125" s="132">
        <f t="shared" si="8"/>
        <v>2.4622499999999992E-2</v>
      </c>
      <c r="Q125" s="133">
        <f t="shared" si="9"/>
        <v>2.1570000000000089E-2</v>
      </c>
      <c r="R125" s="306"/>
      <c r="S125" s="306"/>
      <c r="T125" s="306">
        <f t="shared" si="10"/>
        <v>1.0000000000000231E-2</v>
      </c>
      <c r="U125" s="306">
        <f t="shared" si="11"/>
        <v>6.9999999999998952E-3</v>
      </c>
      <c r="V125" s="307">
        <f t="shared" si="12"/>
        <v>4.0000000000000036E-3</v>
      </c>
      <c r="X125" s="265"/>
    </row>
    <row r="126" spans="2:24" x14ac:dyDescent="0.2">
      <c r="B126" s="101"/>
      <c r="X126" s="265"/>
    </row>
    <row r="127" spans="2:24" x14ac:dyDescent="0.2">
      <c r="B127" s="101"/>
    </row>
    <row r="128" spans="2:24" x14ac:dyDescent="0.2">
      <c r="B128" s="101"/>
    </row>
    <row r="129" spans="2:2" x14ac:dyDescent="0.2">
      <c r="B129" s="101"/>
    </row>
    <row r="130" spans="2:2" x14ac:dyDescent="0.2">
      <c r="B130" s="101"/>
    </row>
    <row r="131" spans="2:2" x14ac:dyDescent="0.2">
      <c r="B131" s="101"/>
    </row>
    <row r="132" spans="2:2" x14ac:dyDescent="0.2">
      <c r="B132" s="101"/>
    </row>
    <row r="133" spans="2:2" x14ac:dyDescent="0.2">
      <c r="B133" s="101"/>
    </row>
    <row r="134" spans="2:2" x14ac:dyDescent="0.2">
      <c r="B134" s="101"/>
    </row>
    <row r="135" spans="2:2" x14ac:dyDescent="0.2">
      <c r="B135" s="101"/>
    </row>
    <row r="136" spans="2:2" x14ac:dyDescent="0.2">
      <c r="B136" s="101"/>
    </row>
    <row r="137" spans="2:2" x14ac:dyDescent="0.2">
      <c r="B137" s="101"/>
    </row>
    <row r="138" spans="2:2" x14ac:dyDescent="0.2">
      <c r="B138" s="101"/>
    </row>
    <row r="139" spans="2:2" x14ac:dyDescent="0.2">
      <c r="B139" s="101"/>
    </row>
    <row r="140" spans="2:2" x14ac:dyDescent="0.2">
      <c r="B140" s="101"/>
    </row>
  </sheetData>
  <mergeCells count="5">
    <mergeCell ref="B4:B5"/>
    <mergeCell ref="C4:G4"/>
    <mergeCell ref="R4:V4"/>
    <mergeCell ref="H4:L4"/>
    <mergeCell ref="M4:Q4"/>
  </mergeCells>
  <phoneticPr fontId="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X142"/>
  <sheetViews>
    <sheetView workbookViewId="0">
      <selection activeCell="N14" sqref="N14"/>
    </sheetView>
  </sheetViews>
  <sheetFormatPr baseColWidth="10" defaultRowHeight="15" x14ac:dyDescent="0.25"/>
  <cols>
    <col min="1" max="1" width="1.85546875" style="181" customWidth="1"/>
    <col min="2" max="2" width="9.7109375" style="181" customWidth="1"/>
    <col min="3" max="12" width="13" style="181" customWidth="1"/>
    <col min="13" max="260" width="11.42578125" style="181"/>
    <col min="261" max="261" width="1.85546875" style="181" customWidth="1"/>
    <col min="262" max="262" width="9.7109375" style="181" customWidth="1"/>
    <col min="263" max="270" width="13" style="181" customWidth="1"/>
    <col min="271" max="516" width="11.42578125" style="181"/>
    <col min="517" max="517" width="1.85546875" style="181" customWidth="1"/>
    <col min="518" max="518" width="9.7109375" style="181" customWidth="1"/>
    <col min="519" max="526" width="13" style="181" customWidth="1"/>
    <col min="527" max="772" width="11.42578125" style="181"/>
    <col min="773" max="773" width="1.85546875" style="181" customWidth="1"/>
    <col min="774" max="774" width="9.7109375" style="181" customWidth="1"/>
    <col min="775" max="782" width="13" style="181" customWidth="1"/>
    <col min="783" max="1028" width="11.42578125" style="181"/>
    <col min="1029" max="1029" width="1.85546875" style="181" customWidth="1"/>
    <col min="1030" max="1030" width="9.7109375" style="181" customWidth="1"/>
    <col min="1031" max="1038" width="13" style="181" customWidth="1"/>
    <col min="1039" max="1284" width="11.42578125" style="181"/>
    <col min="1285" max="1285" width="1.85546875" style="181" customWidth="1"/>
    <col min="1286" max="1286" width="9.7109375" style="181" customWidth="1"/>
    <col min="1287" max="1294" width="13" style="181" customWidth="1"/>
    <col min="1295" max="1540" width="11.42578125" style="181"/>
    <col min="1541" max="1541" width="1.85546875" style="181" customWidth="1"/>
    <col min="1542" max="1542" width="9.7109375" style="181" customWidth="1"/>
    <col min="1543" max="1550" width="13" style="181" customWidth="1"/>
    <col min="1551" max="1796" width="11.42578125" style="181"/>
    <col min="1797" max="1797" width="1.85546875" style="181" customWidth="1"/>
    <col min="1798" max="1798" width="9.7109375" style="181" customWidth="1"/>
    <col min="1799" max="1806" width="13" style="181" customWidth="1"/>
    <col min="1807" max="2052" width="11.42578125" style="181"/>
    <col min="2053" max="2053" width="1.85546875" style="181" customWidth="1"/>
    <col min="2054" max="2054" width="9.7109375" style="181" customWidth="1"/>
    <col min="2055" max="2062" width="13" style="181" customWidth="1"/>
    <col min="2063" max="2308" width="11.42578125" style="181"/>
    <col min="2309" max="2309" width="1.85546875" style="181" customWidth="1"/>
    <col min="2310" max="2310" width="9.7109375" style="181" customWidth="1"/>
    <col min="2311" max="2318" width="13" style="181" customWidth="1"/>
    <col min="2319" max="2564" width="11.42578125" style="181"/>
    <col min="2565" max="2565" width="1.85546875" style="181" customWidth="1"/>
    <col min="2566" max="2566" width="9.7109375" style="181" customWidth="1"/>
    <col min="2567" max="2574" width="13" style="181" customWidth="1"/>
    <col min="2575" max="2820" width="11.42578125" style="181"/>
    <col min="2821" max="2821" width="1.85546875" style="181" customWidth="1"/>
    <col min="2822" max="2822" width="9.7109375" style="181" customWidth="1"/>
    <col min="2823" max="2830" width="13" style="181" customWidth="1"/>
    <col min="2831" max="3076" width="11.42578125" style="181"/>
    <col min="3077" max="3077" width="1.85546875" style="181" customWidth="1"/>
    <col min="3078" max="3078" width="9.7109375" style="181" customWidth="1"/>
    <col min="3079" max="3086" width="13" style="181" customWidth="1"/>
    <col min="3087" max="3332" width="11.42578125" style="181"/>
    <col min="3333" max="3333" width="1.85546875" style="181" customWidth="1"/>
    <col min="3334" max="3334" width="9.7109375" style="181" customWidth="1"/>
    <col min="3335" max="3342" width="13" style="181" customWidth="1"/>
    <col min="3343" max="3588" width="11.42578125" style="181"/>
    <col min="3589" max="3589" width="1.85546875" style="181" customWidth="1"/>
    <col min="3590" max="3590" width="9.7109375" style="181" customWidth="1"/>
    <col min="3591" max="3598" width="13" style="181" customWidth="1"/>
    <col min="3599" max="3844" width="11.42578125" style="181"/>
    <col min="3845" max="3845" width="1.85546875" style="181" customWidth="1"/>
    <col min="3846" max="3846" width="9.7109375" style="181" customWidth="1"/>
    <col min="3847" max="3854" width="13" style="181" customWidth="1"/>
    <col min="3855" max="4100" width="11.42578125" style="181"/>
    <col min="4101" max="4101" width="1.85546875" style="181" customWidth="1"/>
    <col min="4102" max="4102" width="9.7109375" style="181" customWidth="1"/>
    <col min="4103" max="4110" width="13" style="181" customWidth="1"/>
    <col min="4111" max="4356" width="11.42578125" style="181"/>
    <col min="4357" max="4357" width="1.85546875" style="181" customWidth="1"/>
    <col min="4358" max="4358" width="9.7109375" style="181" customWidth="1"/>
    <col min="4359" max="4366" width="13" style="181" customWidth="1"/>
    <col min="4367" max="4612" width="11.42578125" style="181"/>
    <col min="4613" max="4613" width="1.85546875" style="181" customWidth="1"/>
    <col min="4614" max="4614" width="9.7109375" style="181" customWidth="1"/>
    <col min="4615" max="4622" width="13" style="181" customWidth="1"/>
    <col min="4623" max="4868" width="11.42578125" style="181"/>
    <col min="4869" max="4869" width="1.85546875" style="181" customWidth="1"/>
    <col min="4870" max="4870" width="9.7109375" style="181" customWidth="1"/>
    <col min="4871" max="4878" width="13" style="181" customWidth="1"/>
    <col min="4879" max="5124" width="11.42578125" style="181"/>
    <col min="5125" max="5125" width="1.85546875" style="181" customWidth="1"/>
    <col min="5126" max="5126" width="9.7109375" style="181" customWidth="1"/>
    <col min="5127" max="5134" width="13" style="181" customWidth="1"/>
    <col min="5135" max="5380" width="11.42578125" style="181"/>
    <col min="5381" max="5381" width="1.85546875" style="181" customWidth="1"/>
    <col min="5382" max="5382" width="9.7109375" style="181" customWidth="1"/>
    <col min="5383" max="5390" width="13" style="181" customWidth="1"/>
    <col min="5391" max="5636" width="11.42578125" style="181"/>
    <col min="5637" max="5637" width="1.85546875" style="181" customWidth="1"/>
    <col min="5638" max="5638" width="9.7109375" style="181" customWidth="1"/>
    <col min="5639" max="5646" width="13" style="181" customWidth="1"/>
    <col min="5647" max="5892" width="11.42578125" style="181"/>
    <col min="5893" max="5893" width="1.85546875" style="181" customWidth="1"/>
    <col min="5894" max="5894" width="9.7109375" style="181" customWidth="1"/>
    <col min="5895" max="5902" width="13" style="181" customWidth="1"/>
    <col min="5903" max="6148" width="11.42578125" style="181"/>
    <col min="6149" max="6149" width="1.85546875" style="181" customWidth="1"/>
    <col min="6150" max="6150" width="9.7109375" style="181" customWidth="1"/>
    <col min="6151" max="6158" width="13" style="181" customWidth="1"/>
    <col min="6159" max="6404" width="11.42578125" style="181"/>
    <col min="6405" max="6405" width="1.85546875" style="181" customWidth="1"/>
    <col min="6406" max="6406" width="9.7109375" style="181" customWidth="1"/>
    <col min="6407" max="6414" width="13" style="181" customWidth="1"/>
    <col min="6415" max="6660" width="11.42578125" style="181"/>
    <col min="6661" max="6661" width="1.85546875" style="181" customWidth="1"/>
    <col min="6662" max="6662" width="9.7109375" style="181" customWidth="1"/>
    <col min="6663" max="6670" width="13" style="181" customWidth="1"/>
    <col min="6671" max="6916" width="11.42578125" style="181"/>
    <col min="6917" max="6917" width="1.85546875" style="181" customWidth="1"/>
    <col min="6918" max="6918" width="9.7109375" style="181" customWidth="1"/>
    <col min="6919" max="6926" width="13" style="181" customWidth="1"/>
    <col min="6927" max="7172" width="11.42578125" style="181"/>
    <col min="7173" max="7173" width="1.85546875" style="181" customWidth="1"/>
    <col min="7174" max="7174" width="9.7109375" style="181" customWidth="1"/>
    <col min="7175" max="7182" width="13" style="181" customWidth="1"/>
    <col min="7183" max="7428" width="11.42578125" style="181"/>
    <col min="7429" max="7429" width="1.85546875" style="181" customWidth="1"/>
    <col min="7430" max="7430" width="9.7109375" style="181" customWidth="1"/>
    <col min="7431" max="7438" width="13" style="181" customWidth="1"/>
    <col min="7439" max="7684" width="11.42578125" style="181"/>
    <col min="7685" max="7685" width="1.85546875" style="181" customWidth="1"/>
    <col min="7686" max="7686" width="9.7109375" style="181" customWidth="1"/>
    <col min="7687" max="7694" width="13" style="181" customWidth="1"/>
    <col min="7695" max="7940" width="11.42578125" style="181"/>
    <col min="7941" max="7941" width="1.85546875" style="181" customWidth="1"/>
    <col min="7942" max="7942" width="9.7109375" style="181" customWidth="1"/>
    <col min="7943" max="7950" width="13" style="181" customWidth="1"/>
    <col min="7951" max="8196" width="11.42578125" style="181"/>
    <col min="8197" max="8197" width="1.85546875" style="181" customWidth="1"/>
    <col min="8198" max="8198" width="9.7109375" style="181" customWidth="1"/>
    <col min="8199" max="8206" width="13" style="181" customWidth="1"/>
    <col min="8207" max="8452" width="11.42578125" style="181"/>
    <col min="8453" max="8453" width="1.85546875" style="181" customWidth="1"/>
    <col min="8454" max="8454" width="9.7109375" style="181" customWidth="1"/>
    <col min="8455" max="8462" width="13" style="181" customWidth="1"/>
    <col min="8463" max="8708" width="11.42578125" style="181"/>
    <col min="8709" max="8709" width="1.85546875" style="181" customWidth="1"/>
    <col min="8710" max="8710" width="9.7109375" style="181" customWidth="1"/>
    <col min="8711" max="8718" width="13" style="181" customWidth="1"/>
    <col min="8719" max="8964" width="11.42578125" style="181"/>
    <col min="8965" max="8965" width="1.85546875" style="181" customWidth="1"/>
    <col min="8966" max="8966" width="9.7109375" style="181" customWidth="1"/>
    <col min="8967" max="8974" width="13" style="181" customWidth="1"/>
    <col min="8975" max="9220" width="11.42578125" style="181"/>
    <col min="9221" max="9221" width="1.85546875" style="181" customWidth="1"/>
    <col min="9222" max="9222" width="9.7109375" style="181" customWidth="1"/>
    <col min="9223" max="9230" width="13" style="181" customWidth="1"/>
    <col min="9231" max="9476" width="11.42578125" style="181"/>
    <col min="9477" max="9477" width="1.85546875" style="181" customWidth="1"/>
    <col min="9478" max="9478" width="9.7109375" style="181" customWidth="1"/>
    <col min="9479" max="9486" width="13" style="181" customWidth="1"/>
    <col min="9487" max="9732" width="11.42578125" style="181"/>
    <col min="9733" max="9733" width="1.85546875" style="181" customWidth="1"/>
    <col min="9734" max="9734" width="9.7109375" style="181" customWidth="1"/>
    <col min="9735" max="9742" width="13" style="181" customWidth="1"/>
    <col min="9743" max="9988" width="11.42578125" style="181"/>
    <col min="9989" max="9989" width="1.85546875" style="181" customWidth="1"/>
    <col min="9990" max="9990" width="9.7109375" style="181" customWidth="1"/>
    <col min="9991" max="9998" width="13" style="181" customWidth="1"/>
    <col min="9999" max="10244" width="11.42578125" style="181"/>
    <col min="10245" max="10245" width="1.85546875" style="181" customWidth="1"/>
    <col min="10246" max="10246" width="9.7109375" style="181" customWidth="1"/>
    <col min="10247" max="10254" width="13" style="181" customWidth="1"/>
    <col min="10255" max="10500" width="11.42578125" style="181"/>
    <col min="10501" max="10501" width="1.85546875" style="181" customWidth="1"/>
    <col min="10502" max="10502" width="9.7109375" style="181" customWidth="1"/>
    <col min="10503" max="10510" width="13" style="181" customWidth="1"/>
    <col min="10511" max="10756" width="11.42578125" style="181"/>
    <col min="10757" max="10757" width="1.85546875" style="181" customWidth="1"/>
    <col min="10758" max="10758" width="9.7109375" style="181" customWidth="1"/>
    <col min="10759" max="10766" width="13" style="181" customWidth="1"/>
    <col min="10767" max="11012" width="11.42578125" style="181"/>
    <col min="11013" max="11013" width="1.85546875" style="181" customWidth="1"/>
    <col min="11014" max="11014" width="9.7109375" style="181" customWidth="1"/>
    <col min="11015" max="11022" width="13" style="181" customWidth="1"/>
    <col min="11023" max="11268" width="11.42578125" style="181"/>
    <col min="11269" max="11269" width="1.85546875" style="181" customWidth="1"/>
    <col min="11270" max="11270" width="9.7109375" style="181" customWidth="1"/>
    <col min="11271" max="11278" width="13" style="181" customWidth="1"/>
    <col min="11279" max="11524" width="11.42578125" style="181"/>
    <col min="11525" max="11525" width="1.85546875" style="181" customWidth="1"/>
    <col min="11526" max="11526" width="9.7109375" style="181" customWidth="1"/>
    <col min="11527" max="11534" width="13" style="181" customWidth="1"/>
    <col min="11535" max="11780" width="11.42578125" style="181"/>
    <col min="11781" max="11781" width="1.85546875" style="181" customWidth="1"/>
    <col min="11782" max="11782" width="9.7109375" style="181" customWidth="1"/>
    <col min="11783" max="11790" width="13" style="181" customWidth="1"/>
    <col min="11791" max="12036" width="11.42578125" style="181"/>
    <col min="12037" max="12037" width="1.85546875" style="181" customWidth="1"/>
    <col min="12038" max="12038" width="9.7109375" style="181" customWidth="1"/>
    <col min="12039" max="12046" width="13" style="181" customWidth="1"/>
    <col min="12047" max="12292" width="11.42578125" style="181"/>
    <col min="12293" max="12293" width="1.85546875" style="181" customWidth="1"/>
    <col min="12294" max="12294" width="9.7109375" style="181" customWidth="1"/>
    <col min="12295" max="12302" width="13" style="181" customWidth="1"/>
    <col min="12303" max="12548" width="11.42578125" style="181"/>
    <col min="12549" max="12549" width="1.85546875" style="181" customWidth="1"/>
    <col min="12550" max="12550" width="9.7109375" style="181" customWidth="1"/>
    <col min="12551" max="12558" width="13" style="181" customWidth="1"/>
    <col min="12559" max="12804" width="11.42578125" style="181"/>
    <col min="12805" max="12805" width="1.85546875" style="181" customWidth="1"/>
    <col min="12806" max="12806" width="9.7109375" style="181" customWidth="1"/>
    <col min="12807" max="12814" width="13" style="181" customWidth="1"/>
    <col min="12815" max="13060" width="11.42578125" style="181"/>
    <col min="13061" max="13061" width="1.85546875" style="181" customWidth="1"/>
    <col min="13062" max="13062" width="9.7109375" style="181" customWidth="1"/>
    <col min="13063" max="13070" width="13" style="181" customWidth="1"/>
    <col min="13071" max="13316" width="11.42578125" style="181"/>
    <col min="13317" max="13317" width="1.85546875" style="181" customWidth="1"/>
    <col min="13318" max="13318" width="9.7109375" style="181" customWidth="1"/>
    <col min="13319" max="13326" width="13" style="181" customWidth="1"/>
    <col min="13327" max="13572" width="11.42578125" style="181"/>
    <col min="13573" max="13573" width="1.85546875" style="181" customWidth="1"/>
    <col min="13574" max="13574" width="9.7109375" style="181" customWidth="1"/>
    <col min="13575" max="13582" width="13" style="181" customWidth="1"/>
    <col min="13583" max="13828" width="11.42578125" style="181"/>
    <col min="13829" max="13829" width="1.85546875" style="181" customWidth="1"/>
    <col min="13830" max="13830" width="9.7109375" style="181" customWidth="1"/>
    <col min="13831" max="13838" width="13" style="181" customWidth="1"/>
    <col min="13839" max="14084" width="11.42578125" style="181"/>
    <col min="14085" max="14085" width="1.85546875" style="181" customWidth="1"/>
    <col min="14086" max="14086" width="9.7109375" style="181" customWidth="1"/>
    <col min="14087" max="14094" width="13" style="181" customWidth="1"/>
    <col min="14095" max="14340" width="11.42578125" style="181"/>
    <col min="14341" max="14341" width="1.85546875" style="181" customWidth="1"/>
    <col min="14342" max="14342" width="9.7109375" style="181" customWidth="1"/>
    <col min="14343" max="14350" width="13" style="181" customWidth="1"/>
    <col min="14351" max="14596" width="11.42578125" style="181"/>
    <col min="14597" max="14597" width="1.85546875" style="181" customWidth="1"/>
    <col min="14598" max="14598" width="9.7109375" style="181" customWidth="1"/>
    <col min="14599" max="14606" width="13" style="181" customWidth="1"/>
    <col min="14607" max="14852" width="11.42578125" style="181"/>
    <col min="14853" max="14853" width="1.85546875" style="181" customWidth="1"/>
    <col min="14854" max="14854" width="9.7109375" style="181" customWidth="1"/>
    <col min="14855" max="14862" width="13" style="181" customWidth="1"/>
    <col min="14863" max="15108" width="11.42578125" style="181"/>
    <col min="15109" max="15109" width="1.85546875" style="181" customWidth="1"/>
    <col min="15110" max="15110" width="9.7109375" style="181" customWidth="1"/>
    <col min="15111" max="15118" width="13" style="181" customWidth="1"/>
    <col min="15119" max="15364" width="11.42578125" style="181"/>
    <col min="15365" max="15365" width="1.85546875" style="181" customWidth="1"/>
    <col min="15366" max="15366" width="9.7109375" style="181" customWidth="1"/>
    <col min="15367" max="15374" width="13" style="181" customWidth="1"/>
    <col min="15375" max="15620" width="11.42578125" style="181"/>
    <col min="15621" max="15621" width="1.85546875" style="181" customWidth="1"/>
    <col min="15622" max="15622" width="9.7109375" style="181" customWidth="1"/>
    <col min="15623" max="15630" width="13" style="181" customWidth="1"/>
    <col min="15631" max="15876" width="11.42578125" style="181"/>
    <col min="15877" max="15877" width="1.85546875" style="181" customWidth="1"/>
    <col min="15878" max="15878" width="9.7109375" style="181" customWidth="1"/>
    <col min="15879" max="15886" width="13" style="181" customWidth="1"/>
    <col min="15887" max="16132" width="11.42578125" style="181"/>
    <col min="16133" max="16133" width="1.85546875" style="181" customWidth="1"/>
    <col min="16134" max="16134" width="9.7109375" style="181" customWidth="1"/>
    <col min="16135" max="16142" width="13" style="181" customWidth="1"/>
    <col min="16143" max="16384" width="11.42578125" style="181"/>
  </cols>
  <sheetData>
    <row r="1" spans="2:23" x14ac:dyDescent="0.25">
      <c r="B1" s="180" t="s">
        <v>45</v>
      </c>
    </row>
    <row r="2" spans="2:23" x14ac:dyDescent="0.25">
      <c r="B2" s="181" t="s">
        <v>46</v>
      </c>
    </row>
    <row r="3" spans="2:23" ht="15.75" thickBot="1" x14ac:dyDescent="0.3"/>
    <row r="4" spans="2:23" ht="19.5" customHeight="1" x14ac:dyDescent="0.25">
      <c r="B4" s="386" t="s">
        <v>0</v>
      </c>
      <c r="C4" s="388" t="s">
        <v>47</v>
      </c>
      <c r="D4" s="389"/>
      <c r="E4" s="389"/>
      <c r="F4" s="389"/>
      <c r="G4" s="389"/>
      <c r="H4" s="388" t="s">
        <v>48</v>
      </c>
      <c r="I4" s="389"/>
      <c r="J4" s="389"/>
      <c r="K4" s="389"/>
      <c r="L4" s="389"/>
      <c r="M4" s="390" t="s">
        <v>7</v>
      </c>
      <c r="N4" s="391"/>
      <c r="O4" s="392"/>
      <c r="P4" s="392"/>
      <c r="Q4" s="392"/>
      <c r="R4" s="390" t="s">
        <v>10</v>
      </c>
      <c r="S4" s="391"/>
      <c r="T4" s="392"/>
      <c r="U4" s="392"/>
      <c r="V4" s="393"/>
    </row>
    <row r="5" spans="2:23" ht="33" customHeight="1" thickBot="1" x14ac:dyDescent="0.3">
      <c r="B5" s="387"/>
      <c r="C5" s="61"/>
      <c r="D5" s="62"/>
      <c r="E5" s="62" t="s">
        <v>9</v>
      </c>
      <c r="F5" s="207" t="s">
        <v>76</v>
      </c>
      <c r="G5" s="63" t="s">
        <v>87</v>
      </c>
      <c r="H5" s="61"/>
      <c r="I5" s="287"/>
      <c r="J5" s="62" t="s">
        <v>9</v>
      </c>
      <c r="K5" s="207" t="s">
        <v>76</v>
      </c>
      <c r="L5" s="63" t="s">
        <v>87</v>
      </c>
      <c r="M5" s="61"/>
      <c r="N5" s="287"/>
      <c r="O5" s="62" t="s">
        <v>9</v>
      </c>
      <c r="P5" s="207" t="s">
        <v>76</v>
      </c>
      <c r="Q5" s="63" t="s">
        <v>87</v>
      </c>
      <c r="R5" s="61"/>
      <c r="S5" s="287" t="s">
        <v>8</v>
      </c>
      <c r="T5" s="62" t="s">
        <v>9</v>
      </c>
      <c r="U5" s="207" t="s">
        <v>76</v>
      </c>
      <c r="V5" s="67" t="s">
        <v>87</v>
      </c>
    </row>
    <row r="6" spans="2:23" ht="15" customHeight="1" x14ac:dyDescent="0.25">
      <c r="B6" s="182">
        <v>1949</v>
      </c>
      <c r="C6" s="183"/>
      <c r="D6" s="184"/>
      <c r="E6" s="42">
        <v>393.59412570916726</v>
      </c>
      <c r="F6" s="332">
        <v>393.59412570916726</v>
      </c>
      <c r="G6" s="333">
        <v>393.59412570916726</v>
      </c>
      <c r="H6" s="334"/>
      <c r="I6" s="335"/>
      <c r="J6" s="332">
        <f>E6*Prix!E$73/Prix!E6</f>
        <v>7933.6538256628528</v>
      </c>
      <c r="K6" s="332">
        <f>F6*Prix!F$73/Prix!F6</f>
        <v>7933.6538256628528</v>
      </c>
      <c r="L6" s="333">
        <f>G6*Prix!G$73/Prix!G6</f>
        <v>7933.6538256628528</v>
      </c>
      <c r="M6" s="185"/>
      <c r="N6" s="292"/>
      <c r="O6" s="186"/>
      <c r="P6" s="186"/>
      <c r="Q6" s="186"/>
      <c r="R6" s="206"/>
      <c r="S6" s="288"/>
      <c r="T6" s="187"/>
      <c r="U6" s="187"/>
      <c r="V6" s="188"/>
      <c r="W6" s="189"/>
    </row>
    <row r="7" spans="2:23" ht="15" customHeight="1" x14ac:dyDescent="0.25">
      <c r="B7" s="182">
        <v>1950</v>
      </c>
      <c r="C7" s="183"/>
      <c r="D7" s="184"/>
      <c r="E7" s="319">
        <v>402.46540550676343</v>
      </c>
      <c r="F7" s="332">
        <v>402.46540550676343</v>
      </c>
      <c r="G7" s="332">
        <v>402.46540550676343</v>
      </c>
      <c r="H7" s="334"/>
      <c r="I7" s="335"/>
      <c r="J7" s="332">
        <f>E7*Prix!E$73/Prix!E7</f>
        <v>7370.9294924437963</v>
      </c>
      <c r="K7" s="332">
        <f>F7*Prix!F$73/Prix!F7</f>
        <v>7370.9294924437963</v>
      </c>
      <c r="L7" s="332">
        <f>G7*Prix!G$73/Prix!G7</f>
        <v>7370.9294924437963</v>
      </c>
      <c r="M7" s="194"/>
      <c r="N7" s="289"/>
      <c r="O7" s="195">
        <f t="shared" ref="O7:O70" si="0">E7/E6-1</f>
        <v>2.2539157010059929E-2</v>
      </c>
      <c r="P7" s="195">
        <f t="shared" ref="P7:P70" si="1">F7/F6-1</f>
        <v>2.2539157010059929E-2</v>
      </c>
      <c r="Q7" s="195">
        <f t="shared" ref="Q7:Q70" si="2">G7/G6-1</f>
        <v>2.2539157010059929E-2</v>
      </c>
      <c r="R7" s="194"/>
      <c r="S7" s="289" t="e">
        <f t="shared" ref="S7:S70" si="3">I7/I6-1</f>
        <v>#DIV/0!</v>
      </c>
      <c r="T7" s="195">
        <f t="shared" ref="T7:T70" si="4">J7/J6-1</f>
        <v>-7.0928773246801136E-2</v>
      </c>
      <c r="U7" s="195">
        <f t="shared" ref="U7:U70" si="5">K7/K6-1</f>
        <v>-7.0928773246801136E-2</v>
      </c>
      <c r="V7" s="196">
        <f t="shared" ref="V7:V70" si="6">L7/L6-1</f>
        <v>-7.0928773246801136E-2</v>
      </c>
      <c r="W7" s="189"/>
    </row>
    <row r="8" spans="2:23" ht="15" customHeight="1" x14ac:dyDescent="0.25">
      <c r="B8" s="182">
        <v>1951</v>
      </c>
      <c r="C8" s="183"/>
      <c r="D8" s="184"/>
      <c r="E8" s="319">
        <v>526.21224064950297</v>
      </c>
      <c r="F8" s="332">
        <v>526.21224064950297</v>
      </c>
      <c r="G8" s="332">
        <v>526.21224064950297</v>
      </c>
      <c r="H8" s="334"/>
      <c r="I8" s="335"/>
      <c r="J8" s="332">
        <f>E8*Prix!E$73/Prix!E8</f>
        <v>8301.7231918531033</v>
      </c>
      <c r="K8" s="332">
        <f>F8*Prix!F$73/Prix!F8</f>
        <v>8301.7231918531033</v>
      </c>
      <c r="L8" s="332">
        <f>G8*Prix!G$73/Prix!G8</f>
        <v>8301.7231918531033</v>
      </c>
      <c r="M8" s="194"/>
      <c r="N8" s="289"/>
      <c r="O8" s="195">
        <f t="shared" si="0"/>
        <v>0.30747198007471965</v>
      </c>
      <c r="P8" s="195">
        <f t="shared" si="1"/>
        <v>0.30747198007471965</v>
      </c>
      <c r="Q8" s="195">
        <f t="shared" si="2"/>
        <v>0.30747198007471965</v>
      </c>
      <c r="R8" s="194"/>
      <c r="S8" s="289" t="e">
        <f t="shared" si="3"/>
        <v>#DIV/0!</v>
      </c>
      <c r="T8" s="195">
        <f t="shared" si="4"/>
        <v>0.12627901275727793</v>
      </c>
      <c r="U8" s="195">
        <f t="shared" si="5"/>
        <v>0.12627901275727793</v>
      </c>
      <c r="V8" s="196">
        <f t="shared" si="6"/>
        <v>0.12627901275727793</v>
      </c>
      <c r="W8" s="189"/>
    </row>
    <row r="9" spans="2:23" ht="15" customHeight="1" x14ac:dyDescent="0.25">
      <c r="B9" s="190">
        <v>1952</v>
      </c>
      <c r="C9" s="191"/>
      <c r="D9" s="192"/>
      <c r="E9" s="319">
        <v>676.97360310278248</v>
      </c>
      <c r="F9" s="336">
        <v>676.97360310278248</v>
      </c>
      <c r="G9" s="336">
        <v>676.97360310278248</v>
      </c>
      <c r="H9" s="337"/>
      <c r="I9" s="338"/>
      <c r="J9" s="336">
        <f>E9*Prix!E$73/Prix!E9</f>
        <v>9538.567589147222</v>
      </c>
      <c r="K9" s="336">
        <f>F9*Prix!F$73/Prix!F9</f>
        <v>9538.567589147222</v>
      </c>
      <c r="L9" s="336">
        <f>G9*Prix!G$73/Prix!G9</f>
        <v>9538.567589147222</v>
      </c>
      <c r="M9" s="194"/>
      <c r="N9" s="289"/>
      <c r="O9" s="195">
        <f t="shared" si="0"/>
        <v>0.28650295604525455</v>
      </c>
      <c r="P9" s="195">
        <f t="shared" si="1"/>
        <v>0.28650295604525455</v>
      </c>
      <c r="Q9" s="195">
        <f t="shared" si="2"/>
        <v>0.28650295604525455</v>
      </c>
      <c r="R9" s="194"/>
      <c r="S9" s="289" t="e">
        <f t="shared" si="3"/>
        <v>#DIV/0!</v>
      </c>
      <c r="T9" s="195">
        <f t="shared" si="4"/>
        <v>0.14898646566629625</v>
      </c>
      <c r="U9" s="195">
        <f t="shared" si="5"/>
        <v>0.14898646566629625</v>
      </c>
      <c r="V9" s="196">
        <f t="shared" si="6"/>
        <v>0.14898646566629625</v>
      </c>
      <c r="W9" s="189"/>
    </row>
    <row r="10" spans="2:23" ht="15" customHeight="1" x14ac:dyDescent="0.25">
      <c r="B10" s="190">
        <v>1953</v>
      </c>
      <c r="C10" s="191"/>
      <c r="D10" s="192"/>
      <c r="E10" s="319">
        <v>695.16751860259137</v>
      </c>
      <c r="F10" s="336">
        <v>695.16751860259137</v>
      </c>
      <c r="G10" s="336">
        <v>695.16751860259137</v>
      </c>
      <c r="H10" s="337"/>
      <c r="I10" s="338"/>
      <c r="J10" s="336">
        <f>E10*Prix!E$73/Prix!E10</f>
        <v>9963.0732494431486</v>
      </c>
      <c r="K10" s="336">
        <f>F10*Prix!F$73/Prix!F10</f>
        <v>9963.0732494431486</v>
      </c>
      <c r="L10" s="336">
        <f>G10*Prix!G$73/Prix!G10</f>
        <v>9963.0732494431486</v>
      </c>
      <c r="M10" s="194"/>
      <c r="N10" s="289"/>
      <c r="O10" s="195">
        <f t="shared" si="0"/>
        <v>2.6875369167158825E-2</v>
      </c>
      <c r="P10" s="195">
        <f t="shared" si="1"/>
        <v>2.6875369167158825E-2</v>
      </c>
      <c r="Q10" s="195">
        <f t="shared" si="2"/>
        <v>2.6875369167158825E-2</v>
      </c>
      <c r="R10" s="194"/>
      <c r="S10" s="289" t="e">
        <f t="shared" si="3"/>
        <v>#DIV/0!</v>
      </c>
      <c r="T10" s="195">
        <f t="shared" si="4"/>
        <v>4.4504130869599257E-2</v>
      </c>
      <c r="U10" s="195">
        <f t="shared" si="5"/>
        <v>4.4504130869599257E-2</v>
      </c>
      <c r="V10" s="196">
        <f t="shared" si="6"/>
        <v>4.4504130869599257E-2</v>
      </c>
      <c r="W10" s="189"/>
    </row>
    <row r="11" spans="2:23" ht="15" customHeight="1" x14ac:dyDescent="0.25">
      <c r="B11" s="190">
        <v>1954</v>
      </c>
      <c r="C11" s="191"/>
      <c r="D11" s="192"/>
      <c r="E11" s="319">
        <v>695.16751860259137</v>
      </c>
      <c r="F11" s="336">
        <v>695.16751860259137</v>
      </c>
      <c r="G11" s="336">
        <v>695.16751860259137</v>
      </c>
      <c r="H11" s="337"/>
      <c r="I11" s="338"/>
      <c r="J11" s="336">
        <f>E11*Prix!E$73/Prix!E11</f>
        <v>9920.4960133344175</v>
      </c>
      <c r="K11" s="336">
        <f>F11*Prix!F$73/Prix!F11</f>
        <v>9920.4960133344175</v>
      </c>
      <c r="L11" s="336">
        <f>G11*Prix!G$73/Prix!G11</f>
        <v>9920.4960133344175</v>
      </c>
      <c r="M11" s="194"/>
      <c r="N11" s="289"/>
      <c r="O11" s="195">
        <f t="shared" si="0"/>
        <v>0</v>
      </c>
      <c r="P11" s="195">
        <f t="shared" si="1"/>
        <v>0</v>
      </c>
      <c r="Q11" s="195">
        <f t="shared" si="2"/>
        <v>0</v>
      </c>
      <c r="R11" s="194"/>
      <c r="S11" s="289" t="e">
        <f t="shared" si="3"/>
        <v>#DIV/0!</v>
      </c>
      <c r="T11" s="195">
        <f t="shared" si="4"/>
        <v>-4.2735042735042583E-3</v>
      </c>
      <c r="U11" s="195">
        <f t="shared" si="5"/>
        <v>-4.2735042735042583E-3</v>
      </c>
      <c r="V11" s="196">
        <f t="shared" si="6"/>
        <v>-4.2735042735042583E-3</v>
      </c>
      <c r="W11" s="189"/>
    </row>
    <row r="12" spans="2:23" ht="15" customHeight="1" x14ac:dyDescent="0.25">
      <c r="B12" s="190">
        <v>1955</v>
      </c>
      <c r="C12" s="191"/>
      <c r="D12" s="192"/>
      <c r="E12" s="319">
        <v>722.83388271712852</v>
      </c>
      <c r="F12" s="336">
        <v>722.83388271712852</v>
      </c>
      <c r="G12" s="336">
        <v>722.83388271712852</v>
      </c>
      <c r="H12" s="337"/>
      <c r="I12" s="338"/>
      <c r="J12" s="336">
        <f>E12*Prix!E$73/Prix!E12</f>
        <v>10213.469445783066</v>
      </c>
      <c r="K12" s="336">
        <f>F12*Prix!F$73/Prix!F12</f>
        <v>10213.469445783066</v>
      </c>
      <c r="L12" s="336">
        <f>G12*Prix!G$73/Prix!G12</f>
        <v>10213.469445783066</v>
      </c>
      <c r="M12" s="194"/>
      <c r="N12" s="289"/>
      <c r="O12" s="195">
        <f t="shared" si="0"/>
        <v>3.9798125450612787E-2</v>
      </c>
      <c r="P12" s="195">
        <f t="shared" si="1"/>
        <v>3.9798125450612787E-2</v>
      </c>
      <c r="Q12" s="195">
        <f t="shared" si="2"/>
        <v>3.9798125450612787E-2</v>
      </c>
      <c r="R12" s="194"/>
      <c r="S12" s="289" t="e">
        <f t="shared" si="3"/>
        <v>#DIV/0!</v>
      </c>
      <c r="T12" s="195">
        <f t="shared" si="4"/>
        <v>2.9532135495529133E-2</v>
      </c>
      <c r="U12" s="195">
        <f t="shared" si="5"/>
        <v>2.9532135495529133E-2</v>
      </c>
      <c r="V12" s="196">
        <f t="shared" si="6"/>
        <v>2.9532135495529133E-2</v>
      </c>
      <c r="W12" s="189"/>
    </row>
    <row r="13" spans="2:23" ht="15" customHeight="1" x14ac:dyDescent="0.25">
      <c r="B13" s="190">
        <v>1956</v>
      </c>
      <c r="C13" s="191"/>
      <c r="D13" s="192"/>
      <c r="E13" s="319">
        <v>804.93081101352686</v>
      </c>
      <c r="F13" s="336">
        <v>804.93081101352686</v>
      </c>
      <c r="G13" s="336">
        <v>804.93081101352686</v>
      </c>
      <c r="H13" s="337"/>
      <c r="I13" s="338"/>
      <c r="J13" s="336">
        <f>E13*Prix!E$73/Prix!E13</f>
        <v>10926.554017254082</v>
      </c>
      <c r="K13" s="336">
        <f>F13*Prix!F$73/Prix!F13</f>
        <v>10926.554017254082</v>
      </c>
      <c r="L13" s="336">
        <f>G13*Prix!G$73/Prix!G13</f>
        <v>10926.554017254082</v>
      </c>
      <c r="M13" s="194"/>
      <c r="N13" s="289"/>
      <c r="O13" s="195">
        <f t="shared" si="0"/>
        <v>0.11357648037720147</v>
      </c>
      <c r="P13" s="195">
        <f t="shared" si="1"/>
        <v>0.11357648037720147</v>
      </c>
      <c r="Q13" s="195">
        <f t="shared" si="2"/>
        <v>0.11357648037720147</v>
      </c>
      <c r="R13" s="194"/>
      <c r="S13" s="289" t="e">
        <f t="shared" si="3"/>
        <v>#DIV/0!</v>
      </c>
      <c r="T13" s="195">
        <f t="shared" si="4"/>
        <v>6.9818054996525492E-2</v>
      </c>
      <c r="U13" s="195">
        <f t="shared" si="5"/>
        <v>6.9818054996525492E-2</v>
      </c>
      <c r="V13" s="196">
        <f t="shared" si="6"/>
        <v>6.9818054996525492E-2</v>
      </c>
      <c r="W13" s="189"/>
    </row>
    <row r="14" spans="2:23" ht="15" customHeight="1" x14ac:dyDescent="0.25">
      <c r="B14" s="190">
        <v>1957</v>
      </c>
      <c r="C14" s="191"/>
      <c r="D14" s="192"/>
      <c r="E14" s="319">
        <v>804.93081101352686</v>
      </c>
      <c r="F14" s="336">
        <v>804.93081101352686</v>
      </c>
      <c r="G14" s="336">
        <v>804.93081101352686</v>
      </c>
      <c r="H14" s="337"/>
      <c r="I14" s="338"/>
      <c r="J14" s="336">
        <f>E14*Prix!E$73/Prix!E14</f>
        <v>10596.316510819333</v>
      </c>
      <c r="K14" s="336">
        <f>F14*Prix!F$73/Prix!F14</f>
        <v>10596.316510819333</v>
      </c>
      <c r="L14" s="336">
        <f>G14*Prix!G$73/Prix!G14</f>
        <v>10596.316510819333</v>
      </c>
      <c r="M14" s="194"/>
      <c r="N14" s="289"/>
      <c r="O14" s="195">
        <f t="shared" si="0"/>
        <v>0</v>
      </c>
      <c r="P14" s="195">
        <f t="shared" si="1"/>
        <v>0</v>
      </c>
      <c r="Q14" s="195">
        <f t="shared" si="2"/>
        <v>0</v>
      </c>
      <c r="R14" s="194"/>
      <c r="S14" s="289" t="e">
        <f t="shared" si="3"/>
        <v>#DIV/0!</v>
      </c>
      <c r="T14" s="195">
        <f t="shared" si="4"/>
        <v>-3.0223390275952666E-2</v>
      </c>
      <c r="U14" s="195">
        <f t="shared" si="5"/>
        <v>-3.0223390275952666E-2</v>
      </c>
      <c r="V14" s="196">
        <f t="shared" si="6"/>
        <v>-3.0223390275952666E-2</v>
      </c>
      <c r="W14" s="189"/>
    </row>
    <row r="15" spans="2:23" ht="15" customHeight="1" x14ac:dyDescent="0.25">
      <c r="B15" s="190">
        <v>1958</v>
      </c>
      <c r="C15" s="191"/>
      <c r="D15" s="192"/>
      <c r="E15" s="319">
        <v>914.69410342446224</v>
      </c>
      <c r="F15" s="336">
        <v>914.69410342446224</v>
      </c>
      <c r="G15" s="336">
        <v>914.69410342446224</v>
      </c>
      <c r="H15" s="337"/>
      <c r="I15" s="338"/>
      <c r="J15" s="336">
        <f>E15*Prix!E$73/Prix!E15</f>
        <v>10472.463460692874</v>
      </c>
      <c r="K15" s="336">
        <f>F15*Prix!F$73/Prix!F15</f>
        <v>10472.463460692874</v>
      </c>
      <c r="L15" s="336">
        <f>G15*Prix!G$73/Prix!G15</f>
        <v>10472.463460692874</v>
      </c>
      <c r="M15" s="194"/>
      <c r="N15" s="289"/>
      <c r="O15" s="195">
        <f t="shared" si="0"/>
        <v>0.13636363636363624</v>
      </c>
      <c r="P15" s="195">
        <f t="shared" si="1"/>
        <v>0.13636363636363624</v>
      </c>
      <c r="Q15" s="195">
        <f t="shared" si="2"/>
        <v>0.13636363636363624</v>
      </c>
      <c r="R15" s="194"/>
      <c r="S15" s="289" t="e">
        <f t="shared" si="3"/>
        <v>#DIV/0!</v>
      </c>
      <c r="T15" s="195">
        <f t="shared" si="4"/>
        <v>-1.1688311688311637E-2</v>
      </c>
      <c r="U15" s="195">
        <f t="shared" si="5"/>
        <v>-1.1688311688311637E-2</v>
      </c>
      <c r="V15" s="196">
        <f t="shared" si="6"/>
        <v>-1.1688311688311637E-2</v>
      </c>
      <c r="W15" s="189"/>
    </row>
    <row r="16" spans="2:23" ht="15" customHeight="1" x14ac:dyDescent="0.25">
      <c r="B16" s="190">
        <v>1959</v>
      </c>
      <c r="C16" s="191"/>
      <c r="D16" s="192"/>
      <c r="E16" s="319">
        <v>1006.1635137669085</v>
      </c>
      <c r="F16" s="336">
        <v>1006.1635137669085</v>
      </c>
      <c r="G16" s="336">
        <v>1006.1635137669085</v>
      </c>
      <c r="H16" s="337"/>
      <c r="I16" s="338"/>
      <c r="J16" s="336">
        <f>E16*Prix!E$73/Prix!E16</f>
        <v>10850.103424022487</v>
      </c>
      <c r="K16" s="336">
        <f>F16*Prix!F$73/Prix!F16</f>
        <v>10850.103424022487</v>
      </c>
      <c r="L16" s="336">
        <f>G16*Prix!G$73/Prix!G16</f>
        <v>10850.103424022487</v>
      </c>
      <c r="M16" s="194"/>
      <c r="N16" s="289"/>
      <c r="O16" s="195">
        <f t="shared" si="0"/>
        <v>0.10000000000000009</v>
      </c>
      <c r="P16" s="195">
        <f t="shared" si="1"/>
        <v>0.10000000000000009</v>
      </c>
      <c r="Q16" s="195">
        <f t="shared" si="2"/>
        <v>0.10000000000000009</v>
      </c>
      <c r="R16" s="194"/>
      <c r="S16" s="289" t="e">
        <f t="shared" si="3"/>
        <v>#DIV/0!</v>
      </c>
      <c r="T16" s="195">
        <f t="shared" si="4"/>
        <v>3.6060279870828715E-2</v>
      </c>
      <c r="U16" s="195">
        <f t="shared" si="5"/>
        <v>3.6060279870828715E-2</v>
      </c>
      <c r="V16" s="196">
        <f t="shared" si="6"/>
        <v>3.6060279870828715E-2</v>
      </c>
      <c r="W16" s="189"/>
    </row>
    <row r="17" spans="2:23" ht="15" customHeight="1" x14ac:dyDescent="0.25">
      <c r="B17" s="190">
        <v>1960</v>
      </c>
      <c r="C17" s="191"/>
      <c r="D17" s="192"/>
      <c r="E17" s="319">
        <v>1042.9512110412475</v>
      </c>
      <c r="F17" s="336">
        <v>1042.9512110412475</v>
      </c>
      <c r="G17" s="336">
        <v>1042.9512110412475</v>
      </c>
      <c r="H17" s="337"/>
      <c r="I17" s="338"/>
      <c r="J17" s="336">
        <f>E17*Prix!E$73/Prix!E17</f>
        <v>10849.725059409362</v>
      </c>
      <c r="K17" s="336">
        <f>F17*Prix!F$73/Prix!F17</f>
        <v>10849.725059409362</v>
      </c>
      <c r="L17" s="336">
        <f>G17*Prix!G$73/Prix!G17</f>
        <v>10849.725059409362</v>
      </c>
      <c r="M17" s="194"/>
      <c r="N17" s="289"/>
      <c r="O17" s="195">
        <f t="shared" si="0"/>
        <v>3.6562344759065946E-2</v>
      </c>
      <c r="P17" s="195">
        <f t="shared" si="1"/>
        <v>3.6562344759065946E-2</v>
      </c>
      <c r="Q17" s="195">
        <f t="shared" si="2"/>
        <v>3.6562344759065946E-2</v>
      </c>
      <c r="R17" s="194"/>
      <c r="S17" s="289" t="e">
        <f t="shared" si="3"/>
        <v>#DIV/0!</v>
      </c>
      <c r="T17" s="195">
        <f t="shared" si="4"/>
        <v>-3.4871982168116489E-5</v>
      </c>
      <c r="U17" s="195">
        <f t="shared" si="5"/>
        <v>-3.4871982168116489E-5</v>
      </c>
      <c r="V17" s="196">
        <f t="shared" si="6"/>
        <v>-3.4871982168116489E-5</v>
      </c>
      <c r="W17" s="189"/>
    </row>
    <row r="18" spans="2:23" ht="15" customHeight="1" x14ac:dyDescent="0.25">
      <c r="B18" s="190">
        <v>1961</v>
      </c>
      <c r="C18" s="191"/>
      <c r="D18" s="192"/>
      <c r="E18" s="319">
        <v>1235.4635424335888</v>
      </c>
      <c r="F18" s="336">
        <v>1235.4635424335888</v>
      </c>
      <c r="G18" s="336">
        <v>1235.4635424335888</v>
      </c>
      <c r="H18" s="337"/>
      <c r="I18" s="338"/>
      <c r="J18" s="336">
        <f>E18*Prix!E$73/Prix!E18</f>
        <v>12439.069113668036</v>
      </c>
      <c r="K18" s="336">
        <f>F18*Prix!F$73/Prix!F18</f>
        <v>12439.069113668036</v>
      </c>
      <c r="L18" s="336">
        <f>G18*Prix!G$73/Prix!G18</f>
        <v>12439.069113668036</v>
      </c>
      <c r="M18" s="194"/>
      <c r="N18" s="289"/>
      <c r="O18" s="195">
        <f t="shared" si="0"/>
        <v>0.18458421578526529</v>
      </c>
      <c r="P18" s="195">
        <f t="shared" si="1"/>
        <v>0.18458421578526529</v>
      </c>
      <c r="Q18" s="195">
        <f t="shared" si="2"/>
        <v>0.18458421578526529</v>
      </c>
      <c r="R18" s="194"/>
      <c r="S18" s="289" t="e">
        <f t="shared" si="3"/>
        <v>#DIV/0!</v>
      </c>
      <c r="T18" s="195">
        <f t="shared" si="4"/>
        <v>0.14648703497609139</v>
      </c>
      <c r="U18" s="195">
        <f t="shared" si="5"/>
        <v>0.14648703497609139</v>
      </c>
      <c r="V18" s="196">
        <f t="shared" si="6"/>
        <v>0.14648703497609139</v>
      </c>
      <c r="W18" s="189"/>
    </row>
    <row r="19" spans="2:23" ht="15" customHeight="1" x14ac:dyDescent="0.25">
      <c r="B19" s="190">
        <v>1962</v>
      </c>
      <c r="C19" s="191"/>
      <c r="D19" s="192"/>
      <c r="E19" s="319">
        <v>1463.5105654791396</v>
      </c>
      <c r="F19" s="336">
        <v>1463.5105654791396</v>
      </c>
      <c r="G19" s="336">
        <v>1463.5105654791396</v>
      </c>
      <c r="H19" s="337"/>
      <c r="I19" s="338"/>
      <c r="J19" s="336">
        <f>E19*Prix!E$73/Prix!E19</f>
        <v>14070.48833490405</v>
      </c>
      <c r="K19" s="336">
        <f>F19*Prix!F$73/Prix!F19</f>
        <v>14070.48833490405</v>
      </c>
      <c r="L19" s="336">
        <f>G19*Prix!G$73/Prix!G19</f>
        <v>14070.48833490405</v>
      </c>
      <c r="M19" s="194"/>
      <c r="N19" s="289"/>
      <c r="O19" s="195">
        <f t="shared" si="0"/>
        <v>0.18458417849898567</v>
      </c>
      <c r="P19" s="195">
        <f t="shared" si="1"/>
        <v>0.18458417849898567</v>
      </c>
      <c r="Q19" s="195">
        <f t="shared" si="2"/>
        <v>0.18458417849898567</v>
      </c>
      <c r="R19" s="194"/>
      <c r="S19" s="289" t="e">
        <f t="shared" si="3"/>
        <v>#DIV/0!</v>
      </c>
      <c r="T19" s="195">
        <f t="shared" si="4"/>
        <v>0.13115283839394487</v>
      </c>
      <c r="U19" s="195">
        <f t="shared" si="5"/>
        <v>0.13115283839394487</v>
      </c>
      <c r="V19" s="196">
        <f t="shared" si="6"/>
        <v>0.13115283839394487</v>
      </c>
      <c r="W19" s="189"/>
    </row>
    <row r="20" spans="2:23" ht="15" customHeight="1" x14ac:dyDescent="0.25">
      <c r="B20" s="190">
        <v>1963</v>
      </c>
      <c r="C20" s="191"/>
      <c r="D20" s="192"/>
      <c r="E20" s="319">
        <v>1591.5677399585643</v>
      </c>
      <c r="F20" s="336">
        <v>1591.5677399585643</v>
      </c>
      <c r="G20" s="336">
        <v>1591.5677399585643</v>
      </c>
      <c r="H20" s="337"/>
      <c r="I20" s="338"/>
      <c r="J20" s="336">
        <f>E20*Prix!E$73/Prix!E20</f>
        <v>14601.030786542948</v>
      </c>
      <c r="K20" s="336">
        <f>F20*Prix!F$73/Prix!F20</f>
        <v>14601.030786542948</v>
      </c>
      <c r="L20" s="336">
        <f>G20*Prix!G$73/Prix!G20</f>
        <v>14601.030786542948</v>
      </c>
      <c r="M20" s="194"/>
      <c r="N20" s="289"/>
      <c r="O20" s="195">
        <f t="shared" si="0"/>
        <v>8.7499999999999911E-2</v>
      </c>
      <c r="P20" s="195">
        <f t="shared" si="1"/>
        <v>8.7499999999999911E-2</v>
      </c>
      <c r="Q20" s="195">
        <f t="shared" si="2"/>
        <v>8.7499999999999911E-2</v>
      </c>
      <c r="R20" s="194"/>
      <c r="S20" s="289" t="e">
        <f t="shared" si="3"/>
        <v>#DIV/0!</v>
      </c>
      <c r="T20" s="195">
        <f t="shared" si="4"/>
        <v>3.7706043956044155E-2</v>
      </c>
      <c r="U20" s="195">
        <f t="shared" si="5"/>
        <v>3.7706043956044155E-2</v>
      </c>
      <c r="V20" s="196">
        <f t="shared" si="6"/>
        <v>3.7706043956044155E-2</v>
      </c>
      <c r="W20" s="189"/>
    </row>
    <row r="21" spans="2:23" ht="15" customHeight="1" x14ac:dyDescent="0.25">
      <c r="B21" s="190">
        <v>1964</v>
      </c>
      <c r="C21" s="191"/>
      <c r="D21" s="192"/>
      <c r="E21" s="319">
        <v>1737.9187965064784</v>
      </c>
      <c r="F21" s="336">
        <v>1737.9187965064784</v>
      </c>
      <c r="G21" s="336">
        <v>1737.9187965064784</v>
      </c>
      <c r="H21" s="337"/>
      <c r="I21" s="338"/>
      <c r="J21" s="336">
        <f>E21*Prix!E$73/Prix!E21</f>
        <v>15407.496020709646</v>
      </c>
      <c r="K21" s="336">
        <f>F21*Prix!F$73/Prix!F21</f>
        <v>15407.496020709646</v>
      </c>
      <c r="L21" s="336">
        <f>G21*Prix!G$73/Prix!G21</f>
        <v>15407.496020709646</v>
      </c>
      <c r="M21" s="194"/>
      <c r="N21" s="289"/>
      <c r="O21" s="195">
        <f t="shared" si="0"/>
        <v>9.1954022988505857E-2</v>
      </c>
      <c r="P21" s="195">
        <f t="shared" si="1"/>
        <v>9.1954022988505857E-2</v>
      </c>
      <c r="Q21" s="195">
        <f t="shared" si="2"/>
        <v>9.1954022988505857E-2</v>
      </c>
      <c r="R21" s="194"/>
      <c r="S21" s="289" t="e">
        <f t="shared" si="3"/>
        <v>#DIV/0!</v>
      </c>
      <c r="T21" s="195">
        <f t="shared" si="4"/>
        <v>5.5233445224290412E-2</v>
      </c>
      <c r="U21" s="195">
        <f t="shared" si="5"/>
        <v>5.5233445224290412E-2</v>
      </c>
      <c r="V21" s="196">
        <f t="shared" si="6"/>
        <v>5.5233445224290412E-2</v>
      </c>
      <c r="W21" s="189"/>
    </row>
    <row r="22" spans="2:23" ht="15" customHeight="1" x14ac:dyDescent="0.25">
      <c r="B22" s="190">
        <v>1965</v>
      </c>
      <c r="C22" s="191"/>
      <c r="D22" s="192"/>
      <c r="E22" s="319">
        <v>1865.9759709859031</v>
      </c>
      <c r="F22" s="336">
        <v>1865.9759709859031</v>
      </c>
      <c r="G22" s="336">
        <v>1865.9759709859031</v>
      </c>
      <c r="H22" s="337"/>
      <c r="I22" s="338"/>
      <c r="J22" s="336">
        <f>E22*Prix!E$73/Prix!E22</f>
        <v>16142.786940705337</v>
      </c>
      <c r="K22" s="336">
        <f>F22*Prix!F$73/Prix!F22</f>
        <v>16142.786940705337</v>
      </c>
      <c r="L22" s="336">
        <f>G22*Prix!G$73/Prix!G22</f>
        <v>16142.786940705337</v>
      </c>
      <c r="M22" s="194"/>
      <c r="N22" s="289"/>
      <c r="O22" s="195">
        <f t="shared" si="0"/>
        <v>7.3684210526315796E-2</v>
      </c>
      <c r="P22" s="195">
        <f t="shared" si="1"/>
        <v>7.3684210526315796E-2</v>
      </c>
      <c r="Q22" s="195">
        <f t="shared" si="2"/>
        <v>7.3684210526315796E-2</v>
      </c>
      <c r="R22" s="194"/>
      <c r="S22" s="289" t="e">
        <f t="shared" si="3"/>
        <v>#DIV/0!</v>
      </c>
      <c r="T22" s="195">
        <f t="shared" si="4"/>
        <v>4.7722934278702001E-2</v>
      </c>
      <c r="U22" s="195">
        <f t="shared" si="5"/>
        <v>4.7722934278702001E-2</v>
      </c>
      <c r="V22" s="196">
        <f t="shared" si="6"/>
        <v>4.7722934278702001E-2</v>
      </c>
      <c r="W22" s="189"/>
    </row>
    <row r="23" spans="2:23" ht="15" customHeight="1" x14ac:dyDescent="0.25">
      <c r="B23" s="190">
        <v>1966</v>
      </c>
      <c r="C23" s="191"/>
      <c r="D23" s="192"/>
      <c r="E23" s="319">
        <v>1975.7392633968386</v>
      </c>
      <c r="F23" s="336">
        <v>1975.7392633968386</v>
      </c>
      <c r="G23" s="336">
        <v>1975.7392633968386</v>
      </c>
      <c r="H23" s="337"/>
      <c r="I23" s="338"/>
      <c r="J23" s="336">
        <f>E23*Prix!E$73/Prix!E23</f>
        <v>16646.724929108099</v>
      </c>
      <c r="K23" s="336">
        <f>F23*Prix!F$73/Prix!F23</f>
        <v>16646.724929108099</v>
      </c>
      <c r="L23" s="336">
        <f>G23*Prix!G$73/Prix!G23</f>
        <v>16646.724929108099</v>
      </c>
      <c r="M23" s="194"/>
      <c r="N23" s="289"/>
      <c r="O23" s="195">
        <f t="shared" si="0"/>
        <v>5.8823529411764719E-2</v>
      </c>
      <c r="P23" s="195">
        <f t="shared" si="1"/>
        <v>5.8823529411764719E-2</v>
      </c>
      <c r="Q23" s="195">
        <f t="shared" si="2"/>
        <v>5.8823529411764719E-2</v>
      </c>
      <c r="R23" s="194"/>
      <c r="S23" s="289" t="e">
        <f t="shared" si="3"/>
        <v>#DIV/0!</v>
      </c>
      <c r="T23" s="195">
        <f t="shared" si="4"/>
        <v>3.121753327066723E-2</v>
      </c>
      <c r="U23" s="195">
        <f t="shared" si="5"/>
        <v>3.121753327066723E-2</v>
      </c>
      <c r="V23" s="196">
        <f t="shared" si="6"/>
        <v>3.121753327066723E-2</v>
      </c>
      <c r="W23" s="189"/>
    </row>
    <row r="24" spans="2:23" ht="15" customHeight="1" x14ac:dyDescent="0.25">
      <c r="B24" s="190">
        <v>1967</v>
      </c>
      <c r="C24" s="191"/>
      <c r="D24" s="192"/>
      <c r="E24" s="319">
        <v>2085.5025558077741</v>
      </c>
      <c r="F24" s="336">
        <v>2085.5025558077741</v>
      </c>
      <c r="G24" s="336">
        <v>2085.5025558077741</v>
      </c>
      <c r="H24" s="337"/>
      <c r="I24" s="338"/>
      <c r="J24" s="336">
        <f>E24*Prix!E$73/Prix!E24</f>
        <v>17097.025044257185</v>
      </c>
      <c r="K24" s="336">
        <f>F24*Prix!F$73/Prix!F24</f>
        <v>17097.025044257185</v>
      </c>
      <c r="L24" s="336">
        <f>G24*Prix!G$73/Prix!G24</f>
        <v>17097.025044257185</v>
      </c>
      <c r="M24" s="194"/>
      <c r="N24" s="289"/>
      <c r="O24" s="195">
        <f t="shared" si="0"/>
        <v>5.555555555555558E-2</v>
      </c>
      <c r="P24" s="195">
        <f t="shared" si="1"/>
        <v>5.555555555555558E-2</v>
      </c>
      <c r="Q24" s="195">
        <f t="shared" si="2"/>
        <v>5.555555555555558E-2</v>
      </c>
      <c r="R24" s="194"/>
      <c r="S24" s="289" t="e">
        <f t="shared" si="3"/>
        <v>#DIV/0!</v>
      </c>
      <c r="T24" s="195">
        <f t="shared" si="4"/>
        <v>2.7050372795053512E-2</v>
      </c>
      <c r="U24" s="195">
        <f t="shared" si="5"/>
        <v>2.7050372795053512E-2</v>
      </c>
      <c r="V24" s="196">
        <f t="shared" si="6"/>
        <v>2.7050372795053512E-2</v>
      </c>
      <c r="W24" s="189"/>
    </row>
    <row r="25" spans="2:23" ht="15" customHeight="1" x14ac:dyDescent="0.25">
      <c r="B25" s="190">
        <v>1968</v>
      </c>
      <c r="C25" s="191"/>
      <c r="D25" s="192"/>
      <c r="E25" s="319">
        <v>2195.2658482187094</v>
      </c>
      <c r="F25" s="336">
        <v>2195.2658482187094</v>
      </c>
      <c r="G25" s="336">
        <v>2195.2658482187094</v>
      </c>
      <c r="H25" s="337"/>
      <c r="I25" s="338"/>
      <c r="J25" s="336">
        <f>E25*Prix!E$73/Prix!E25</f>
        <v>17221.748839040745</v>
      </c>
      <c r="K25" s="336">
        <f>F25*Prix!F$73/Prix!F25</f>
        <v>17221.748839040745</v>
      </c>
      <c r="L25" s="336">
        <f>G25*Prix!G$73/Prix!G25</f>
        <v>17221.748839040745</v>
      </c>
      <c r="M25" s="194"/>
      <c r="N25" s="289"/>
      <c r="O25" s="195">
        <f t="shared" si="0"/>
        <v>5.2631578947368363E-2</v>
      </c>
      <c r="P25" s="195">
        <f t="shared" si="1"/>
        <v>5.2631578947368363E-2</v>
      </c>
      <c r="Q25" s="195">
        <f t="shared" si="2"/>
        <v>5.2631578947368363E-2</v>
      </c>
      <c r="R25" s="194"/>
      <c r="S25" s="289" t="e">
        <f t="shared" si="3"/>
        <v>#DIV/0!</v>
      </c>
      <c r="T25" s="195">
        <f t="shared" si="4"/>
        <v>7.2950583192514795E-3</v>
      </c>
      <c r="U25" s="195">
        <f t="shared" si="5"/>
        <v>7.2950583192514795E-3</v>
      </c>
      <c r="V25" s="196">
        <f t="shared" si="6"/>
        <v>7.2950583192514795E-3</v>
      </c>
      <c r="W25" s="189"/>
    </row>
    <row r="26" spans="2:23" ht="15" customHeight="1" x14ac:dyDescent="0.25">
      <c r="B26" s="190">
        <v>1969</v>
      </c>
      <c r="C26" s="191"/>
      <c r="D26" s="192"/>
      <c r="E26" s="319">
        <v>2487.9679613145372</v>
      </c>
      <c r="F26" s="336">
        <v>2487.9679613145372</v>
      </c>
      <c r="G26" s="336">
        <v>2487.9679613145372</v>
      </c>
      <c r="H26" s="337"/>
      <c r="I26" s="338"/>
      <c r="J26" s="336">
        <f>E26*Prix!E$73/Prix!E26</f>
        <v>18340.29656839517</v>
      </c>
      <c r="K26" s="336">
        <f>F26*Prix!F$73/Prix!F26</f>
        <v>18340.29656839517</v>
      </c>
      <c r="L26" s="336">
        <f>G26*Prix!G$73/Prix!G26</f>
        <v>18340.29656839517</v>
      </c>
      <c r="M26" s="194"/>
      <c r="N26" s="289"/>
      <c r="O26" s="195">
        <f t="shared" si="0"/>
        <v>0.1333333333333333</v>
      </c>
      <c r="P26" s="195">
        <f t="shared" si="1"/>
        <v>0.1333333333333333</v>
      </c>
      <c r="Q26" s="195">
        <f t="shared" si="2"/>
        <v>0.1333333333333333</v>
      </c>
      <c r="R26" s="194"/>
      <c r="S26" s="289" t="e">
        <f t="shared" si="3"/>
        <v>#DIV/0!</v>
      </c>
      <c r="T26" s="195">
        <f t="shared" si="4"/>
        <v>6.4949717929850381E-2</v>
      </c>
      <c r="U26" s="195">
        <f t="shared" si="5"/>
        <v>6.4949717929850381E-2</v>
      </c>
      <c r="V26" s="196">
        <f t="shared" si="6"/>
        <v>6.4949717929850381E-2</v>
      </c>
      <c r="W26" s="189"/>
    </row>
    <row r="27" spans="2:23" ht="15" customHeight="1" x14ac:dyDescent="0.25">
      <c r="B27" s="190">
        <v>1970</v>
      </c>
      <c r="C27" s="191"/>
      <c r="D27" s="192"/>
      <c r="E27" s="319">
        <v>2744.0823102733871</v>
      </c>
      <c r="F27" s="336">
        <v>2744.0823102733871</v>
      </c>
      <c r="G27" s="336">
        <v>2744.0823102733871</v>
      </c>
      <c r="H27" s="337"/>
      <c r="I27" s="338"/>
      <c r="J27" s="336">
        <f>E27*Prix!E$73/Prix!E27</f>
        <v>19223.927681341815</v>
      </c>
      <c r="K27" s="336">
        <f>F27*Prix!F$73/Prix!F27</f>
        <v>19223.927681341815</v>
      </c>
      <c r="L27" s="336">
        <f>G27*Prix!G$73/Prix!G27</f>
        <v>19223.927681341815</v>
      </c>
      <c r="M27" s="194"/>
      <c r="N27" s="289"/>
      <c r="O27" s="195">
        <f t="shared" si="0"/>
        <v>0.10294117647058831</v>
      </c>
      <c r="P27" s="195">
        <f t="shared" si="1"/>
        <v>0.10294117647058831</v>
      </c>
      <c r="Q27" s="195">
        <f t="shared" si="2"/>
        <v>0.10294117647058831</v>
      </c>
      <c r="R27" s="194"/>
      <c r="S27" s="289" t="e">
        <f t="shared" si="3"/>
        <v>#DIV/0!</v>
      </c>
      <c r="T27" s="195">
        <f t="shared" si="4"/>
        <v>4.8179761415055644E-2</v>
      </c>
      <c r="U27" s="195">
        <f t="shared" si="5"/>
        <v>4.8179761415055644E-2</v>
      </c>
      <c r="V27" s="196">
        <f t="shared" si="6"/>
        <v>4.8179761415055644E-2</v>
      </c>
      <c r="W27" s="189"/>
    </row>
    <row r="28" spans="2:23" ht="15" customHeight="1" x14ac:dyDescent="0.25">
      <c r="B28" s="190">
        <v>1971</v>
      </c>
      <c r="C28" s="191"/>
      <c r="D28" s="192"/>
      <c r="E28" s="319">
        <v>3018.4905413007255</v>
      </c>
      <c r="F28" s="336">
        <v>3018.4905413007255</v>
      </c>
      <c r="G28" s="336">
        <v>3018.4905413007255</v>
      </c>
      <c r="H28" s="337"/>
      <c r="I28" s="338"/>
      <c r="J28" s="336">
        <f>E28*Prix!E$73/Prix!E28</f>
        <v>20012.732126241342</v>
      </c>
      <c r="K28" s="336">
        <f>F28*Prix!F$73/Prix!F28</f>
        <v>20012.732126241342</v>
      </c>
      <c r="L28" s="336">
        <f>G28*Prix!G$73/Prix!G28</f>
        <v>20012.732126241342</v>
      </c>
      <c r="M28" s="194"/>
      <c r="N28" s="289"/>
      <c r="O28" s="195">
        <f t="shared" si="0"/>
        <v>9.9999999999999867E-2</v>
      </c>
      <c r="P28" s="195">
        <f t="shared" si="1"/>
        <v>9.9999999999999867E-2</v>
      </c>
      <c r="Q28" s="195">
        <f t="shared" si="2"/>
        <v>9.9999999999999867E-2</v>
      </c>
      <c r="R28" s="194"/>
      <c r="S28" s="289" t="e">
        <f t="shared" si="3"/>
        <v>#DIV/0!</v>
      </c>
      <c r="T28" s="195">
        <f t="shared" si="4"/>
        <v>4.1032428855062753E-2</v>
      </c>
      <c r="U28" s="195">
        <f t="shared" si="5"/>
        <v>4.1032428855062753E-2</v>
      </c>
      <c r="V28" s="196">
        <f t="shared" si="6"/>
        <v>4.1032428855062753E-2</v>
      </c>
      <c r="W28" s="189"/>
    </row>
    <row r="29" spans="2:23" ht="15" customHeight="1" x14ac:dyDescent="0.25">
      <c r="B29" s="190">
        <v>1972</v>
      </c>
      <c r="C29" s="191"/>
      <c r="D29" s="192"/>
      <c r="E29" s="319">
        <v>3347.7804185335322</v>
      </c>
      <c r="F29" s="336">
        <v>3347.7804185335322</v>
      </c>
      <c r="G29" s="336">
        <v>3347.7804185335322</v>
      </c>
      <c r="H29" s="337"/>
      <c r="I29" s="338"/>
      <c r="J29" s="336">
        <f>E29*Prix!E$73/Prix!E29</f>
        <v>20909.017601539232</v>
      </c>
      <c r="K29" s="336">
        <f>F29*Prix!F$73/Prix!F29</f>
        <v>20909.017601539232</v>
      </c>
      <c r="L29" s="336">
        <f>G29*Prix!G$73/Prix!G29</f>
        <v>20909.017601539232</v>
      </c>
      <c r="M29" s="194"/>
      <c r="N29" s="289"/>
      <c r="O29" s="195">
        <f t="shared" si="0"/>
        <v>0.10909090909090913</v>
      </c>
      <c r="P29" s="195">
        <f t="shared" si="1"/>
        <v>0.10909090909090913</v>
      </c>
      <c r="Q29" s="195">
        <f t="shared" si="2"/>
        <v>0.10909090909090913</v>
      </c>
      <c r="R29" s="194"/>
      <c r="S29" s="289" t="e">
        <f t="shared" si="3"/>
        <v>#DIV/0!</v>
      </c>
      <c r="T29" s="195">
        <f t="shared" si="4"/>
        <v>4.4785762865563461E-2</v>
      </c>
      <c r="U29" s="195">
        <f t="shared" si="5"/>
        <v>4.4785762865563461E-2</v>
      </c>
      <c r="V29" s="196">
        <f t="shared" si="6"/>
        <v>4.4785762865563461E-2</v>
      </c>
      <c r="W29" s="189"/>
    </row>
    <row r="30" spans="2:23" ht="15" customHeight="1" x14ac:dyDescent="0.25">
      <c r="B30" s="190">
        <v>1973</v>
      </c>
      <c r="C30" s="191"/>
      <c r="D30" s="192"/>
      <c r="E30" s="319">
        <v>3731.9519419718063</v>
      </c>
      <c r="F30" s="336">
        <v>3731.9519419718063</v>
      </c>
      <c r="G30" s="336">
        <v>3731.9519419718063</v>
      </c>
      <c r="H30" s="337"/>
      <c r="I30" s="338"/>
      <c r="J30" s="336">
        <f>E30*Prix!E$73/Prix!E30</f>
        <v>21339.437531206371</v>
      </c>
      <c r="K30" s="336">
        <f>F30*Prix!F$73/Prix!F30</f>
        <v>21339.437531206371</v>
      </c>
      <c r="L30" s="336">
        <f>G30*Prix!G$73/Prix!G30</f>
        <v>21339.437531206371</v>
      </c>
      <c r="M30" s="194"/>
      <c r="N30" s="289"/>
      <c r="O30" s="195">
        <f t="shared" si="0"/>
        <v>0.11475409836065564</v>
      </c>
      <c r="P30" s="195">
        <f t="shared" si="1"/>
        <v>0.11475409836065564</v>
      </c>
      <c r="Q30" s="195">
        <f t="shared" si="2"/>
        <v>0.11475409836065564</v>
      </c>
      <c r="R30" s="194"/>
      <c r="S30" s="289" t="e">
        <f t="shared" si="3"/>
        <v>#DIV/0!</v>
      </c>
      <c r="T30" s="195">
        <f t="shared" si="4"/>
        <v>2.0585373156673414E-2</v>
      </c>
      <c r="U30" s="195">
        <f t="shared" si="5"/>
        <v>2.0585373156673414E-2</v>
      </c>
      <c r="V30" s="196">
        <f t="shared" si="6"/>
        <v>2.0585373156673414E-2</v>
      </c>
      <c r="W30" s="189"/>
    </row>
    <row r="31" spans="2:23" ht="15" customHeight="1" x14ac:dyDescent="0.25">
      <c r="B31" s="190">
        <v>1974</v>
      </c>
      <c r="C31" s="191"/>
      <c r="D31" s="192"/>
      <c r="E31" s="319">
        <v>4244.1806398895051</v>
      </c>
      <c r="F31" s="336">
        <v>4244.1806398895051</v>
      </c>
      <c r="G31" s="336">
        <v>4244.1806398895051</v>
      </c>
      <c r="H31" s="337"/>
      <c r="I31" s="338"/>
      <c r="J31" s="336">
        <f>E31*Prix!E$73/Prix!E31</f>
        <v>21333.769016765211</v>
      </c>
      <c r="K31" s="336">
        <f>F31*Prix!F$73/Prix!F31</f>
        <v>21333.769016765211</v>
      </c>
      <c r="L31" s="336">
        <f>G31*Prix!G$73/Prix!G31</f>
        <v>21333.769016765211</v>
      </c>
      <c r="M31" s="194"/>
      <c r="N31" s="289"/>
      <c r="O31" s="195">
        <f t="shared" si="0"/>
        <v>0.13725490196078427</v>
      </c>
      <c r="P31" s="195">
        <f t="shared" si="1"/>
        <v>0.13725490196078427</v>
      </c>
      <c r="Q31" s="195">
        <f t="shared" si="2"/>
        <v>0.13725490196078427</v>
      </c>
      <c r="R31" s="194"/>
      <c r="S31" s="289" t="e">
        <f t="shared" si="3"/>
        <v>#DIV/0!</v>
      </c>
      <c r="T31" s="195">
        <f t="shared" si="4"/>
        <v>-2.6563560697745459E-4</v>
      </c>
      <c r="U31" s="195">
        <f t="shared" si="5"/>
        <v>-2.6563560697745459E-4</v>
      </c>
      <c r="V31" s="196">
        <f t="shared" si="6"/>
        <v>-2.6563560697745459E-4</v>
      </c>
      <c r="W31" s="189"/>
    </row>
    <row r="32" spans="2:23" ht="15" customHeight="1" x14ac:dyDescent="0.25">
      <c r="B32" s="190">
        <v>1975</v>
      </c>
      <c r="C32" s="191"/>
      <c r="D32" s="192"/>
      <c r="E32" s="319">
        <v>5030.8175688345427</v>
      </c>
      <c r="F32" s="336">
        <v>5030.8175688345427</v>
      </c>
      <c r="G32" s="336">
        <v>5030.8175688345427</v>
      </c>
      <c r="H32" s="337"/>
      <c r="I32" s="338"/>
      <c r="J32" s="336">
        <f>E32*Prix!E$73/Prix!E32</f>
        <v>22630.77252114255</v>
      </c>
      <c r="K32" s="336">
        <f>F32*Prix!F$73/Prix!F32</f>
        <v>22630.77252114255</v>
      </c>
      <c r="L32" s="336">
        <f>G32*Prix!G$73/Prix!G32</f>
        <v>22630.77252114255</v>
      </c>
      <c r="M32" s="194"/>
      <c r="N32" s="289"/>
      <c r="O32" s="195">
        <f t="shared" si="0"/>
        <v>0.18534482758620685</v>
      </c>
      <c r="P32" s="195">
        <f t="shared" si="1"/>
        <v>0.18534482758620685</v>
      </c>
      <c r="Q32" s="195">
        <f t="shared" si="2"/>
        <v>0.18534482758620685</v>
      </c>
      <c r="R32" s="194"/>
      <c r="S32" s="289" t="e">
        <f t="shared" si="3"/>
        <v>#DIV/0!</v>
      </c>
      <c r="T32" s="195">
        <f t="shared" si="4"/>
        <v>6.0795797655729844E-2</v>
      </c>
      <c r="U32" s="195">
        <f t="shared" si="5"/>
        <v>6.0795797655729844E-2</v>
      </c>
      <c r="V32" s="196">
        <f t="shared" si="6"/>
        <v>6.0795797655729844E-2</v>
      </c>
      <c r="W32" s="189"/>
    </row>
    <row r="33" spans="2:23" ht="15" customHeight="1" x14ac:dyDescent="0.25">
      <c r="B33" s="190">
        <v>1976</v>
      </c>
      <c r="C33" s="191"/>
      <c r="D33" s="192"/>
      <c r="E33" s="319">
        <v>5780.8667336426015</v>
      </c>
      <c r="F33" s="336">
        <v>5780.8667336426015</v>
      </c>
      <c r="G33" s="336">
        <v>5780.8667336426015</v>
      </c>
      <c r="H33" s="337"/>
      <c r="I33" s="338"/>
      <c r="J33" s="336">
        <f>E33*Prix!E$73/Prix!E33</f>
        <v>23715.283758243891</v>
      </c>
      <c r="K33" s="336">
        <f>F33*Prix!F$73/Prix!F33</f>
        <v>23715.283758243891</v>
      </c>
      <c r="L33" s="336">
        <f>G33*Prix!G$73/Prix!G33</f>
        <v>23715.283758243891</v>
      </c>
      <c r="M33" s="194"/>
      <c r="N33" s="289"/>
      <c r="O33" s="195">
        <f t="shared" si="0"/>
        <v>0.14909090909090894</v>
      </c>
      <c r="P33" s="195">
        <f t="shared" si="1"/>
        <v>0.14909090909090894</v>
      </c>
      <c r="Q33" s="195">
        <f t="shared" si="2"/>
        <v>0.14909090909090894</v>
      </c>
      <c r="R33" s="194"/>
      <c r="S33" s="289" t="e">
        <f t="shared" si="3"/>
        <v>#DIV/0!</v>
      </c>
      <c r="T33" s="195">
        <f t="shared" si="4"/>
        <v>4.7921971558334997E-2</v>
      </c>
      <c r="U33" s="195">
        <f t="shared" si="5"/>
        <v>4.7921971558334997E-2</v>
      </c>
      <c r="V33" s="196">
        <f t="shared" si="6"/>
        <v>4.7921971558334997E-2</v>
      </c>
      <c r="W33" s="189"/>
    </row>
    <row r="34" spans="2:23" ht="15" customHeight="1" x14ac:dyDescent="0.25">
      <c r="B34" s="190">
        <v>1977</v>
      </c>
      <c r="C34" s="191"/>
      <c r="D34" s="192"/>
      <c r="E34" s="319">
        <v>6604.091426724618</v>
      </c>
      <c r="F34" s="336">
        <v>6604.091426724618</v>
      </c>
      <c r="G34" s="336">
        <v>6604.091426724618</v>
      </c>
      <c r="H34" s="337"/>
      <c r="I34" s="338"/>
      <c r="J34" s="336">
        <f>E34*Prix!E$73/Prix!E34</f>
        <v>24778.946783867876</v>
      </c>
      <c r="K34" s="336">
        <f>F34*Prix!F$73/Prix!F34</f>
        <v>24778.946783867876</v>
      </c>
      <c r="L34" s="336">
        <f>G34*Prix!G$73/Prix!G34</f>
        <v>24778.946783867876</v>
      </c>
      <c r="M34" s="194"/>
      <c r="N34" s="289"/>
      <c r="O34" s="195">
        <f t="shared" si="0"/>
        <v>0.14240506329113933</v>
      </c>
      <c r="P34" s="195">
        <f t="shared" si="1"/>
        <v>0.14240506329113933</v>
      </c>
      <c r="Q34" s="195">
        <f t="shared" si="2"/>
        <v>0.14240506329113933</v>
      </c>
      <c r="R34" s="194"/>
      <c r="S34" s="289" t="e">
        <f t="shared" si="3"/>
        <v>#DIV/0!</v>
      </c>
      <c r="T34" s="195">
        <f t="shared" si="4"/>
        <v>4.4851372493244224E-2</v>
      </c>
      <c r="U34" s="195">
        <f t="shared" si="5"/>
        <v>4.4851372493244224E-2</v>
      </c>
      <c r="V34" s="196">
        <f t="shared" si="6"/>
        <v>4.4851372493244224E-2</v>
      </c>
      <c r="W34" s="189"/>
    </row>
    <row r="35" spans="2:23" ht="15" customHeight="1" x14ac:dyDescent="0.25">
      <c r="B35" s="190">
        <v>1978</v>
      </c>
      <c r="C35" s="191"/>
      <c r="D35" s="192"/>
      <c r="E35" s="319">
        <v>7317.5528273956979</v>
      </c>
      <c r="F35" s="336">
        <v>7317.5528273956979</v>
      </c>
      <c r="G35" s="336">
        <v>7317.5528273956979</v>
      </c>
      <c r="H35" s="337"/>
      <c r="I35" s="338"/>
      <c r="J35" s="336">
        <f>E35*Prix!E$73/Prix!E35</f>
        <v>25174.191011280946</v>
      </c>
      <c r="K35" s="336">
        <f>F35*Prix!F$73/Prix!F35</f>
        <v>25174.191011280946</v>
      </c>
      <c r="L35" s="336">
        <f>G35*Prix!G$73/Prix!G35</f>
        <v>25174.191011280946</v>
      </c>
      <c r="M35" s="194"/>
      <c r="N35" s="289"/>
      <c r="O35" s="195">
        <f t="shared" si="0"/>
        <v>0.10803324099722977</v>
      </c>
      <c r="P35" s="195">
        <f t="shared" si="1"/>
        <v>0.10803324099722977</v>
      </c>
      <c r="Q35" s="195">
        <f t="shared" si="2"/>
        <v>0.10803324099722977</v>
      </c>
      <c r="R35" s="194"/>
      <c r="S35" s="289" t="e">
        <f t="shared" si="3"/>
        <v>#DIV/0!</v>
      </c>
      <c r="T35" s="195">
        <f t="shared" si="4"/>
        <v>1.5950808194575394E-2</v>
      </c>
      <c r="U35" s="195">
        <f t="shared" si="5"/>
        <v>1.5950808194575394E-2</v>
      </c>
      <c r="V35" s="196">
        <f t="shared" si="6"/>
        <v>1.5950808194575394E-2</v>
      </c>
      <c r="W35" s="189"/>
    </row>
    <row r="36" spans="2:23" ht="15" customHeight="1" x14ac:dyDescent="0.25">
      <c r="B36" s="190">
        <v>1979</v>
      </c>
      <c r="C36" s="191"/>
      <c r="D36" s="192"/>
      <c r="E36" s="319">
        <v>8177.3652846146924</v>
      </c>
      <c r="F36" s="336">
        <v>8177.3652846146924</v>
      </c>
      <c r="G36" s="336">
        <v>8177.3652846146924</v>
      </c>
      <c r="H36" s="337"/>
      <c r="I36" s="338"/>
      <c r="J36" s="336">
        <f>E36*Prix!E$73/Prix!E36</f>
        <v>25393.93844428704</v>
      </c>
      <c r="K36" s="336">
        <f>F36*Prix!F$73/Prix!F36</f>
        <v>25393.93844428704</v>
      </c>
      <c r="L36" s="336">
        <f>G36*Prix!G$73/Prix!G36</f>
        <v>25393.93844428704</v>
      </c>
      <c r="M36" s="194"/>
      <c r="N36" s="289"/>
      <c r="O36" s="195">
        <f t="shared" si="0"/>
        <v>0.11749999999999994</v>
      </c>
      <c r="P36" s="195">
        <f t="shared" si="1"/>
        <v>0.11749999999999994</v>
      </c>
      <c r="Q36" s="195">
        <f t="shared" si="2"/>
        <v>0.11749999999999994</v>
      </c>
      <c r="R36" s="194"/>
      <c r="S36" s="289" t="e">
        <f t="shared" si="3"/>
        <v>#DIV/0!</v>
      </c>
      <c r="T36" s="195">
        <f t="shared" si="4"/>
        <v>8.7290762554246282E-3</v>
      </c>
      <c r="U36" s="195">
        <f t="shared" si="5"/>
        <v>8.7290762554246282E-3</v>
      </c>
      <c r="V36" s="196">
        <f t="shared" si="6"/>
        <v>8.7290762554246282E-3</v>
      </c>
      <c r="W36" s="189"/>
    </row>
    <row r="37" spans="2:23" ht="15" customHeight="1" x14ac:dyDescent="0.25">
      <c r="B37" s="190">
        <v>1980</v>
      </c>
      <c r="C37" s="191"/>
      <c r="D37" s="192"/>
      <c r="E37" s="319">
        <v>9165.234916313113</v>
      </c>
      <c r="F37" s="336">
        <v>9165.234916313113</v>
      </c>
      <c r="G37" s="336">
        <v>9165.234916313113</v>
      </c>
      <c r="H37" s="337"/>
      <c r="I37" s="338"/>
      <c r="J37" s="336">
        <f>E37*Prix!E$73/Prix!E37</f>
        <v>25066.154352067912</v>
      </c>
      <c r="K37" s="336">
        <f>F37*Prix!F$73/Prix!F37</f>
        <v>25066.154352067912</v>
      </c>
      <c r="L37" s="336">
        <f>G37*Prix!G$73/Prix!G37</f>
        <v>25066.154352067912</v>
      </c>
      <c r="M37" s="194"/>
      <c r="N37" s="289"/>
      <c r="O37" s="195">
        <f t="shared" si="0"/>
        <v>0.12080536912751705</v>
      </c>
      <c r="P37" s="195">
        <f t="shared" si="1"/>
        <v>0.12080536912751705</v>
      </c>
      <c r="Q37" s="195">
        <f t="shared" si="2"/>
        <v>0.12080536912751705</v>
      </c>
      <c r="R37" s="194"/>
      <c r="S37" s="289" t="e">
        <f t="shared" si="3"/>
        <v>#DIV/0!</v>
      </c>
      <c r="T37" s="195">
        <f t="shared" si="4"/>
        <v>-1.2907965928100062E-2</v>
      </c>
      <c r="U37" s="195">
        <f t="shared" si="5"/>
        <v>-1.2907965928100062E-2</v>
      </c>
      <c r="V37" s="196">
        <f t="shared" si="6"/>
        <v>-1.2907965928100062E-2</v>
      </c>
      <c r="W37" s="189"/>
    </row>
    <row r="38" spans="2:23" ht="15" customHeight="1" x14ac:dyDescent="0.25">
      <c r="B38" s="190">
        <v>1981</v>
      </c>
      <c r="C38" s="191"/>
      <c r="D38" s="192"/>
      <c r="E38" s="319">
        <v>10482.394425244338</v>
      </c>
      <c r="F38" s="336">
        <v>10482.394425244338</v>
      </c>
      <c r="G38" s="336">
        <v>10482.394425244338</v>
      </c>
      <c r="H38" s="337"/>
      <c r="I38" s="338"/>
      <c r="J38" s="336">
        <f>E38*Prix!E$73/Prix!E38</f>
        <v>25279.881403971543</v>
      </c>
      <c r="K38" s="336">
        <f>F38*Prix!F$73/Prix!F38</f>
        <v>25279.881403971543</v>
      </c>
      <c r="L38" s="336">
        <f>G38*Prix!G$73/Prix!G38</f>
        <v>25279.881403971543</v>
      </c>
      <c r="M38" s="194"/>
      <c r="N38" s="289"/>
      <c r="O38" s="195">
        <f t="shared" si="0"/>
        <v>0.1437125748502992</v>
      </c>
      <c r="P38" s="195">
        <f t="shared" si="1"/>
        <v>0.1437125748502992</v>
      </c>
      <c r="Q38" s="195">
        <f t="shared" si="2"/>
        <v>0.1437125748502992</v>
      </c>
      <c r="R38" s="194"/>
      <c r="S38" s="289" t="e">
        <f t="shared" si="3"/>
        <v>#DIV/0!</v>
      </c>
      <c r="T38" s="195">
        <f t="shared" si="4"/>
        <v>8.5265194214365625E-3</v>
      </c>
      <c r="U38" s="195">
        <f t="shared" si="5"/>
        <v>8.5265194214365625E-3</v>
      </c>
      <c r="V38" s="196">
        <f t="shared" si="6"/>
        <v>8.5265194214365625E-3</v>
      </c>
      <c r="W38" s="189"/>
    </row>
    <row r="39" spans="2:23" ht="15" customHeight="1" x14ac:dyDescent="0.25">
      <c r="B39" s="190">
        <v>1982</v>
      </c>
      <c r="C39" s="191"/>
      <c r="D39" s="192"/>
      <c r="E39" s="319">
        <v>12507.552230338519</v>
      </c>
      <c r="F39" s="336">
        <v>12507.552230338519</v>
      </c>
      <c r="G39" s="336">
        <v>12507.552230338519</v>
      </c>
      <c r="H39" s="337"/>
      <c r="I39" s="338"/>
      <c r="J39" s="336">
        <f>E39*Prix!E$73/Prix!E39</f>
        <v>26975.383906034724</v>
      </c>
      <c r="K39" s="336">
        <f>F39*Prix!F$73/Prix!F39</f>
        <v>26975.383906034724</v>
      </c>
      <c r="L39" s="336">
        <f>G39*Prix!G$73/Prix!G39</f>
        <v>26975.383906034724</v>
      </c>
      <c r="M39" s="194"/>
      <c r="N39" s="289"/>
      <c r="O39" s="195">
        <f t="shared" si="0"/>
        <v>0.19319610796337461</v>
      </c>
      <c r="P39" s="195">
        <f t="shared" si="1"/>
        <v>0.19319610796337461</v>
      </c>
      <c r="Q39" s="195">
        <f t="shared" si="2"/>
        <v>0.19319610796337461</v>
      </c>
      <c r="R39" s="194"/>
      <c r="S39" s="289" t="e">
        <f t="shared" si="3"/>
        <v>#DIV/0!</v>
      </c>
      <c r="T39" s="195">
        <f t="shared" si="4"/>
        <v>6.7069242729786316E-2</v>
      </c>
      <c r="U39" s="195">
        <f t="shared" si="5"/>
        <v>6.7069242729786316E-2</v>
      </c>
      <c r="V39" s="196">
        <f t="shared" si="6"/>
        <v>6.7069242729786316E-2</v>
      </c>
      <c r="W39" s="189"/>
    </row>
    <row r="40" spans="2:23" ht="15" customHeight="1" x14ac:dyDescent="0.25">
      <c r="B40" s="190">
        <v>1983</v>
      </c>
      <c r="C40" s="191"/>
      <c r="D40" s="192"/>
      <c r="E40" s="319">
        <v>13979.984195840101</v>
      </c>
      <c r="F40" s="336">
        <v>13979.984195840101</v>
      </c>
      <c r="G40" s="336">
        <v>13979.984195840101</v>
      </c>
      <c r="H40" s="337"/>
      <c r="I40" s="338"/>
      <c r="J40" s="336">
        <f>E40*Prix!E$73/Prix!E40</f>
        <v>27504.21871051181</v>
      </c>
      <c r="K40" s="336">
        <f>F40*Prix!F$73/Prix!F40</f>
        <v>27504.21871051181</v>
      </c>
      <c r="L40" s="336">
        <f>G40*Prix!G$73/Prix!G40</f>
        <v>27504.21871051181</v>
      </c>
      <c r="M40" s="194"/>
      <c r="N40" s="289"/>
      <c r="O40" s="195">
        <f t="shared" si="0"/>
        <v>0.11772343128258367</v>
      </c>
      <c r="P40" s="195">
        <f t="shared" si="1"/>
        <v>0.11772343128258367</v>
      </c>
      <c r="Q40" s="195">
        <f t="shared" si="2"/>
        <v>0.11772343128258367</v>
      </c>
      <c r="R40" s="194"/>
      <c r="S40" s="289" t="e">
        <f t="shared" si="3"/>
        <v>#DIV/0!</v>
      </c>
      <c r="T40" s="195">
        <f t="shared" si="4"/>
        <v>1.9604347664493371E-2</v>
      </c>
      <c r="U40" s="195">
        <f t="shared" si="5"/>
        <v>1.9604347664493371E-2</v>
      </c>
      <c r="V40" s="196">
        <f t="shared" si="6"/>
        <v>1.9604347664493371E-2</v>
      </c>
      <c r="W40" s="189"/>
    </row>
    <row r="41" spans="2:23" ht="15" customHeight="1" x14ac:dyDescent="0.25">
      <c r="B41" s="190">
        <v>1984</v>
      </c>
      <c r="C41" s="191"/>
      <c r="D41" s="192"/>
      <c r="E41" s="319">
        <v>15185.821481651001</v>
      </c>
      <c r="F41" s="336">
        <v>15185.821481651001</v>
      </c>
      <c r="G41" s="336">
        <v>15185.821481651001</v>
      </c>
      <c r="H41" s="337"/>
      <c r="I41" s="338"/>
      <c r="J41" s="336">
        <f>E41*Prix!E$73/Prix!E41</f>
        <v>27817.070689921329</v>
      </c>
      <c r="K41" s="336">
        <f>F41*Prix!F$73/Prix!F41</f>
        <v>27817.070689921329</v>
      </c>
      <c r="L41" s="336">
        <f>G41*Prix!G$73/Prix!G41</f>
        <v>27817.070689921329</v>
      </c>
      <c r="M41" s="194"/>
      <c r="N41" s="289"/>
      <c r="O41" s="195">
        <f t="shared" si="0"/>
        <v>8.6254552860632661E-2</v>
      </c>
      <c r="P41" s="195">
        <f t="shared" si="1"/>
        <v>8.6254552860632661E-2</v>
      </c>
      <c r="Q41" s="195">
        <f t="shared" si="2"/>
        <v>8.6254552860632661E-2</v>
      </c>
      <c r="R41" s="194"/>
      <c r="S41" s="289" t="e">
        <f t="shared" si="3"/>
        <v>#DIV/0!</v>
      </c>
      <c r="T41" s="195">
        <f t="shared" si="4"/>
        <v>1.1374690650272967E-2</v>
      </c>
      <c r="U41" s="195">
        <f t="shared" si="5"/>
        <v>1.1374690650272967E-2</v>
      </c>
      <c r="V41" s="196">
        <f t="shared" si="6"/>
        <v>1.1374690650272967E-2</v>
      </c>
      <c r="W41" s="189"/>
    </row>
    <row r="42" spans="2:23" ht="15" customHeight="1" x14ac:dyDescent="0.25">
      <c r="B42" s="190">
        <v>1985</v>
      </c>
      <c r="C42" s="191"/>
      <c r="D42" s="192"/>
      <c r="E42" s="319">
        <v>16274.889051051019</v>
      </c>
      <c r="F42" s="336">
        <v>16274.889051051019</v>
      </c>
      <c r="G42" s="336">
        <v>16274.889051051019</v>
      </c>
      <c r="H42" s="337"/>
      <c r="I42" s="338"/>
      <c r="J42" s="336">
        <f>E42*Prix!E$73/Prix!E42</f>
        <v>28173.810007504599</v>
      </c>
      <c r="K42" s="336">
        <f>F42*Prix!F$73/Prix!F42</f>
        <v>28173.810007504599</v>
      </c>
      <c r="L42" s="336">
        <f>G42*Prix!G$73/Prix!G42</f>
        <v>28173.810007504599</v>
      </c>
      <c r="M42" s="194"/>
      <c r="N42" s="289"/>
      <c r="O42" s="195">
        <f t="shared" si="0"/>
        <v>7.1716078759120006E-2</v>
      </c>
      <c r="P42" s="195">
        <f t="shared" si="1"/>
        <v>7.1716078759120006E-2</v>
      </c>
      <c r="Q42" s="195">
        <f t="shared" si="2"/>
        <v>7.1716078759120006E-2</v>
      </c>
      <c r="R42" s="194"/>
      <c r="S42" s="289" t="e">
        <f t="shared" si="3"/>
        <v>#DIV/0!</v>
      </c>
      <c r="T42" s="195">
        <f t="shared" si="4"/>
        <v>1.2824474638608363E-2</v>
      </c>
      <c r="U42" s="195">
        <f t="shared" si="5"/>
        <v>1.2824474638608363E-2</v>
      </c>
      <c r="V42" s="196">
        <f t="shared" si="6"/>
        <v>1.2824474638608363E-2</v>
      </c>
      <c r="W42" s="189"/>
    </row>
    <row r="43" spans="2:23" ht="15" customHeight="1" x14ac:dyDescent="0.25">
      <c r="B43" s="190">
        <v>1986</v>
      </c>
      <c r="C43" s="191"/>
      <c r="D43" s="192"/>
      <c r="E43" s="319">
        <v>17106.734422806407</v>
      </c>
      <c r="F43" s="336">
        <v>17106.734422806407</v>
      </c>
      <c r="G43" s="336">
        <v>17106.734422806407</v>
      </c>
      <c r="H43" s="337"/>
      <c r="I43" s="338"/>
      <c r="J43" s="336">
        <f>E43*Prix!E$73/Prix!E43</f>
        <v>28846.198526792563</v>
      </c>
      <c r="K43" s="336">
        <f>F43*Prix!F$73/Prix!F43</f>
        <v>28846.198526792563</v>
      </c>
      <c r="L43" s="336">
        <f>G43*Prix!G$73/Prix!G43</f>
        <v>28846.198526792563</v>
      </c>
      <c r="M43" s="194"/>
      <c r="N43" s="289"/>
      <c r="O43" s="195">
        <f t="shared" si="0"/>
        <v>5.1112199238105838E-2</v>
      </c>
      <c r="P43" s="195">
        <f t="shared" si="1"/>
        <v>5.1112199238105838E-2</v>
      </c>
      <c r="Q43" s="195">
        <f t="shared" si="2"/>
        <v>5.1112199238105838E-2</v>
      </c>
      <c r="R43" s="194"/>
      <c r="S43" s="289" t="e">
        <f t="shared" si="3"/>
        <v>#DIV/0!</v>
      </c>
      <c r="T43" s="195">
        <f t="shared" si="4"/>
        <v>2.3865729168645045E-2</v>
      </c>
      <c r="U43" s="195">
        <f t="shared" si="5"/>
        <v>2.3865729168645045E-2</v>
      </c>
      <c r="V43" s="196">
        <f t="shared" si="6"/>
        <v>2.3865729168645045E-2</v>
      </c>
      <c r="W43" s="189"/>
    </row>
    <row r="44" spans="2:23" ht="15" customHeight="1" x14ac:dyDescent="0.25">
      <c r="B44" s="190">
        <v>1987</v>
      </c>
      <c r="C44" s="191"/>
      <c r="D44" s="192"/>
      <c r="E44" s="319">
        <v>17810.672980756903</v>
      </c>
      <c r="F44" s="336">
        <v>17810.672980756903</v>
      </c>
      <c r="G44" s="336">
        <v>17810.672980756903</v>
      </c>
      <c r="H44" s="337"/>
      <c r="I44" s="338"/>
      <c r="J44" s="336">
        <f>E44*Prix!E$73/Prix!E44</f>
        <v>29116.730078528501</v>
      </c>
      <c r="K44" s="336">
        <f>F44*Prix!F$73/Prix!F44</f>
        <v>29116.730078528501</v>
      </c>
      <c r="L44" s="336">
        <f>G44*Prix!G$73/Prix!G44</f>
        <v>29116.730078528501</v>
      </c>
      <c r="M44" s="194"/>
      <c r="N44" s="289"/>
      <c r="O44" s="195">
        <f t="shared" si="0"/>
        <v>4.1149791687419723E-2</v>
      </c>
      <c r="P44" s="195">
        <f t="shared" si="1"/>
        <v>4.1149791687419723E-2</v>
      </c>
      <c r="Q44" s="195">
        <f t="shared" si="2"/>
        <v>4.1149791687419723E-2</v>
      </c>
      <c r="R44" s="194"/>
      <c r="S44" s="289" t="e">
        <f t="shared" si="3"/>
        <v>#DIV/0!</v>
      </c>
      <c r="T44" s="195">
        <f t="shared" si="4"/>
        <v>9.3784126003524371E-3</v>
      </c>
      <c r="U44" s="195">
        <f t="shared" si="5"/>
        <v>9.3784126003524371E-3</v>
      </c>
      <c r="V44" s="196">
        <f t="shared" si="6"/>
        <v>9.3784126003524371E-3</v>
      </c>
      <c r="W44" s="189"/>
    </row>
    <row r="45" spans="2:23" ht="15" customHeight="1" x14ac:dyDescent="0.25">
      <c r="B45" s="190">
        <v>1988</v>
      </c>
      <c r="C45" s="191"/>
      <c r="D45" s="192"/>
      <c r="E45" s="319">
        <v>18349.563447244156</v>
      </c>
      <c r="F45" s="336">
        <v>18349.563447244156</v>
      </c>
      <c r="G45" s="336">
        <v>18349.563447244156</v>
      </c>
      <c r="H45" s="337"/>
      <c r="I45" s="338"/>
      <c r="J45" s="336">
        <f>E45*Prix!E$73/Prix!E45</f>
        <v>29211.175371761001</v>
      </c>
      <c r="K45" s="336">
        <f>F45*Prix!F$73/Prix!F45</f>
        <v>29211.175371761001</v>
      </c>
      <c r="L45" s="336">
        <f>G45*Prix!G$73/Prix!G45</f>
        <v>29211.175371761001</v>
      </c>
      <c r="M45" s="194"/>
      <c r="N45" s="289"/>
      <c r="O45" s="195">
        <f t="shared" si="0"/>
        <v>3.0256603277679872E-2</v>
      </c>
      <c r="P45" s="195">
        <f t="shared" si="1"/>
        <v>3.0256603277679872E-2</v>
      </c>
      <c r="Q45" s="195">
        <f t="shared" si="2"/>
        <v>3.0256603277679872E-2</v>
      </c>
      <c r="R45" s="194"/>
      <c r="S45" s="289" t="e">
        <f t="shared" si="3"/>
        <v>#DIV/0!</v>
      </c>
      <c r="T45" s="195">
        <f t="shared" si="4"/>
        <v>3.2436778778996977E-3</v>
      </c>
      <c r="U45" s="195">
        <f t="shared" si="5"/>
        <v>3.2436778778996977E-3</v>
      </c>
      <c r="V45" s="196">
        <f t="shared" si="6"/>
        <v>3.2436778778996977E-3</v>
      </c>
      <c r="W45" s="189"/>
    </row>
    <row r="46" spans="2:23" ht="15" customHeight="1" x14ac:dyDescent="0.25">
      <c r="B46" s="190">
        <v>1989</v>
      </c>
      <c r="C46" s="191"/>
      <c r="D46" s="192"/>
      <c r="E46" s="319">
        <v>19100.316486248128</v>
      </c>
      <c r="F46" s="336">
        <v>19100.316486248128</v>
      </c>
      <c r="G46" s="336">
        <v>19100.316486248128</v>
      </c>
      <c r="H46" s="337"/>
      <c r="I46" s="338"/>
      <c r="J46" s="336">
        <f>E46*Prix!E$73/Prix!E46</f>
        <v>29347.694871048119</v>
      </c>
      <c r="K46" s="336">
        <f>F46*Prix!F$73/Prix!F46</f>
        <v>29347.694871048119</v>
      </c>
      <c r="L46" s="336">
        <f>G46*Prix!G$73/Prix!G46</f>
        <v>29347.694871048119</v>
      </c>
      <c r="M46" s="194"/>
      <c r="N46" s="289"/>
      <c r="O46" s="195">
        <f t="shared" si="0"/>
        <v>4.091394550951688E-2</v>
      </c>
      <c r="P46" s="195">
        <f t="shared" si="1"/>
        <v>4.091394550951688E-2</v>
      </c>
      <c r="Q46" s="195">
        <f t="shared" si="2"/>
        <v>4.091394550951688E-2</v>
      </c>
      <c r="R46" s="194"/>
      <c r="S46" s="289" t="e">
        <f t="shared" si="3"/>
        <v>#DIV/0!</v>
      </c>
      <c r="T46" s="195">
        <f t="shared" si="4"/>
        <v>4.6735366704584447E-3</v>
      </c>
      <c r="U46" s="195">
        <f t="shared" si="5"/>
        <v>4.6735366704584447E-3</v>
      </c>
      <c r="V46" s="196">
        <f t="shared" si="6"/>
        <v>4.6735366704584447E-3</v>
      </c>
      <c r="W46" s="189"/>
    </row>
    <row r="47" spans="2:23" ht="15" customHeight="1" x14ac:dyDescent="0.25">
      <c r="B47" s="190">
        <v>1990</v>
      </c>
      <c r="C47" s="191"/>
      <c r="D47" s="192"/>
      <c r="E47" s="319">
        <v>19978.723546884685</v>
      </c>
      <c r="F47" s="336">
        <v>19978.723546884685</v>
      </c>
      <c r="G47" s="336">
        <v>19978.723546884685</v>
      </c>
      <c r="H47" s="337"/>
      <c r="I47" s="338"/>
      <c r="J47" s="336">
        <f>E47*Prix!E$73/Prix!E47</f>
        <v>29695.378708114356</v>
      </c>
      <c r="K47" s="336">
        <f>F47*Prix!F$73/Prix!F47</f>
        <v>29695.378708114356</v>
      </c>
      <c r="L47" s="336">
        <f>G47*Prix!G$73/Prix!G47</f>
        <v>29695.378708114356</v>
      </c>
      <c r="M47" s="194"/>
      <c r="N47" s="289"/>
      <c r="O47" s="195">
        <f t="shared" si="0"/>
        <v>4.598913642446667E-2</v>
      </c>
      <c r="P47" s="195">
        <f t="shared" si="1"/>
        <v>4.598913642446667E-2</v>
      </c>
      <c r="Q47" s="195">
        <f t="shared" si="2"/>
        <v>4.598913642446667E-2</v>
      </c>
      <c r="R47" s="194"/>
      <c r="S47" s="289" t="e">
        <f t="shared" si="3"/>
        <v>#DIV/0!</v>
      </c>
      <c r="T47" s="195">
        <f t="shared" si="4"/>
        <v>1.1847057787466309E-2</v>
      </c>
      <c r="U47" s="195">
        <f t="shared" si="5"/>
        <v>1.1847057787466309E-2</v>
      </c>
      <c r="V47" s="196">
        <f t="shared" si="6"/>
        <v>1.1847057787466309E-2</v>
      </c>
      <c r="W47" s="189"/>
    </row>
    <row r="48" spans="2:23" ht="15" customHeight="1" x14ac:dyDescent="0.25">
      <c r="B48" s="190">
        <v>1991</v>
      </c>
      <c r="C48" s="191"/>
      <c r="D48" s="192"/>
      <c r="E48" s="319">
        <v>21003.481664069153</v>
      </c>
      <c r="F48" s="336">
        <v>21003.481664069153</v>
      </c>
      <c r="G48" s="336">
        <v>21003.481664069153</v>
      </c>
      <c r="H48" s="337"/>
      <c r="I48" s="338"/>
      <c r="J48" s="336">
        <f>E48*Prix!E$73/Prix!E48</f>
        <v>30231.735533138621</v>
      </c>
      <c r="K48" s="336">
        <f>F48*Prix!F$73/Prix!F48</f>
        <v>30231.735533138621</v>
      </c>
      <c r="L48" s="336">
        <f>G48*Prix!G$73/Prix!G48</f>
        <v>30231.735533138621</v>
      </c>
      <c r="M48" s="194"/>
      <c r="N48" s="289"/>
      <c r="O48" s="195">
        <f t="shared" si="0"/>
        <v>5.1292471952957275E-2</v>
      </c>
      <c r="P48" s="195">
        <f t="shared" si="1"/>
        <v>5.1292471952957275E-2</v>
      </c>
      <c r="Q48" s="195">
        <f t="shared" si="2"/>
        <v>5.1292471952957275E-2</v>
      </c>
      <c r="R48" s="194"/>
      <c r="S48" s="289" t="e">
        <f t="shared" si="3"/>
        <v>#DIV/0!</v>
      </c>
      <c r="T48" s="195">
        <f t="shared" si="4"/>
        <v>1.8061962782030649E-2</v>
      </c>
      <c r="U48" s="195">
        <f t="shared" si="5"/>
        <v>1.8061962782030649E-2</v>
      </c>
      <c r="V48" s="196">
        <f t="shared" si="6"/>
        <v>1.8061962782030649E-2</v>
      </c>
      <c r="W48" s="189"/>
    </row>
    <row r="49" spans="2:23" ht="15" customHeight="1" x14ac:dyDescent="0.25">
      <c r="B49" s="190">
        <v>1992</v>
      </c>
      <c r="C49" s="191"/>
      <c r="D49" s="192"/>
      <c r="E49" s="319">
        <v>21972.351896217107</v>
      </c>
      <c r="F49" s="336">
        <v>21972.351896217107</v>
      </c>
      <c r="G49" s="336">
        <v>21972.351896217107</v>
      </c>
      <c r="H49" s="337"/>
      <c r="I49" s="338"/>
      <c r="J49" s="336">
        <f>E49*Prix!E$73/Prix!E49</f>
        <v>30915.592878694235</v>
      </c>
      <c r="K49" s="336">
        <f>F49*Prix!F$73/Prix!F49</f>
        <v>30915.592878694235</v>
      </c>
      <c r="L49" s="336">
        <f>G49*Prix!G$73/Prix!G49</f>
        <v>30915.592878694235</v>
      </c>
      <c r="M49" s="194"/>
      <c r="N49" s="289"/>
      <c r="O49" s="195">
        <f t="shared" si="0"/>
        <v>4.6129029826774248E-2</v>
      </c>
      <c r="P49" s="195">
        <f t="shared" si="1"/>
        <v>4.6129029826774248E-2</v>
      </c>
      <c r="Q49" s="195">
        <f t="shared" si="2"/>
        <v>4.6129029826774248E-2</v>
      </c>
      <c r="R49" s="194"/>
      <c r="S49" s="289" t="e">
        <f t="shared" si="3"/>
        <v>#DIV/0!</v>
      </c>
      <c r="T49" s="195">
        <f t="shared" si="4"/>
        <v>2.2620512302576889E-2</v>
      </c>
      <c r="U49" s="195">
        <f t="shared" si="5"/>
        <v>2.2620512302576889E-2</v>
      </c>
      <c r="V49" s="196">
        <f t="shared" si="6"/>
        <v>2.2620512302576889E-2</v>
      </c>
      <c r="W49" s="189"/>
    </row>
    <row r="50" spans="2:23" ht="15" customHeight="1" x14ac:dyDescent="0.25">
      <c r="B50" s="190">
        <v>1993</v>
      </c>
      <c r="C50" s="191"/>
      <c r="D50" s="192"/>
      <c r="E50" s="319">
        <v>22841.791270940517</v>
      </c>
      <c r="F50" s="336">
        <v>22841.791270940517</v>
      </c>
      <c r="G50" s="336">
        <v>22841.791270940517</v>
      </c>
      <c r="H50" s="337"/>
      <c r="I50" s="338"/>
      <c r="J50" s="336">
        <f>E50*Prix!E$73/Prix!E50</f>
        <v>31475.799855884743</v>
      </c>
      <c r="K50" s="336">
        <f>F50*Prix!F$73/Prix!F50</f>
        <v>31475.799855884743</v>
      </c>
      <c r="L50" s="336">
        <f>G50*Prix!G$73/Prix!G50</f>
        <v>31475.799855884743</v>
      </c>
      <c r="M50" s="194"/>
      <c r="N50" s="289"/>
      <c r="O50" s="195">
        <f t="shared" si="0"/>
        <v>3.9569700086275139E-2</v>
      </c>
      <c r="P50" s="195">
        <f t="shared" si="1"/>
        <v>3.9569700086275139E-2</v>
      </c>
      <c r="Q50" s="195">
        <f t="shared" si="2"/>
        <v>3.9569700086275139E-2</v>
      </c>
      <c r="R50" s="194"/>
      <c r="S50" s="289" t="e">
        <f t="shared" si="3"/>
        <v>#DIV/0!</v>
      </c>
      <c r="T50" s="195">
        <f t="shared" si="4"/>
        <v>1.8120531583807331E-2</v>
      </c>
      <c r="U50" s="195">
        <f t="shared" si="5"/>
        <v>1.8120531583807331E-2</v>
      </c>
      <c r="V50" s="196">
        <f t="shared" si="6"/>
        <v>1.8120531583807331E-2</v>
      </c>
      <c r="W50" s="189"/>
    </row>
    <row r="51" spans="2:23" ht="15" customHeight="1" x14ac:dyDescent="0.25">
      <c r="B51" s="190">
        <v>1994</v>
      </c>
      <c r="C51" s="191"/>
      <c r="D51" s="192"/>
      <c r="E51" s="319">
        <v>23344.196404788563</v>
      </c>
      <c r="F51" s="336">
        <v>23344.196404788563</v>
      </c>
      <c r="G51" s="336">
        <v>23344.196404788563</v>
      </c>
      <c r="H51" s="337"/>
      <c r="I51" s="338"/>
      <c r="J51" s="336">
        <f>E51*Prix!E$73/Prix!E51</f>
        <v>31645.759077560462</v>
      </c>
      <c r="K51" s="336">
        <f>F51*Prix!F$73/Prix!F51</f>
        <v>31645.759077560462</v>
      </c>
      <c r="L51" s="336">
        <f>G51*Prix!G$73/Prix!G51</f>
        <v>31645.759077560462</v>
      </c>
      <c r="M51" s="194"/>
      <c r="N51" s="289"/>
      <c r="O51" s="195">
        <f t="shared" si="0"/>
        <v>2.199499714749642E-2</v>
      </c>
      <c r="P51" s="195">
        <f t="shared" si="1"/>
        <v>2.199499714749642E-2</v>
      </c>
      <c r="Q51" s="195">
        <f t="shared" si="2"/>
        <v>2.199499714749642E-2</v>
      </c>
      <c r="R51" s="194"/>
      <c r="S51" s="289" t="e">
        <f t="shared" si="3"/>
        <v>#DIV/0!</v>
      </c>
      <c r="T51" s="195">
        <f t="shared" si="4"/>
        <v>5.399679196522289E-3</v>
      </c>
      <c r="U51" s="195">
        <f t="shared" si="5"/>
        <v>5.399679196522289E-3</v>
      </c>
      <c r="V51" s="196">
        <f t="shared" si="6"/>
        <v>5.399679196522289E-3</v>
      </c>
      <c r="W51" s="189"/>
    </row>
    <row r="52" spans="2:23" ht="15" customHeight="1" x14ac:dyDescent="0.25">
      <c r="B52" s="190">
        <v>1995</v>
      </c>
      <c r="C52" s="191"/>
      <c r="D52" s="192"/>
      <c r="E52" s="319">
        <v>23773.877092386254</v>
      </c>
      <c r="F52" s="336">
        <v>23773.877092386254</v>
      </c>
      <c r="G52" s="336">
        <v>23773.877092386254</v>
      </c>
      <c r="H52" s="337"/>
      <c r="I52" s="338"/>
      <c r="J52" s="336">
        <f>E52*Prix!E$73/Prix!E52</f>
        <v>31629.043919193296</v>
      </c>
      <c r="K52" s="336">
        <f>F52*Prix!F$73/Prix!F52</f>
        <v>31629.043919193296</v>
      </c>
      <c r="L52" s="336">
        <f>G52*Prix!G$73/Prix!G52</f>
        <v>31629.043919193296</v>
      </c>
      <c r="M52" s="194"/>
      <c r="N52" s="289"/>
      <c r="O52" s="195">
        <f t="shared" si="0"/>
        <v>1.8406317362440916E-2</v>
      </c>
      <c r="P52" s="195">
        <f t="shared" si="1"/>
        <v>1.8406317362440916E-2</v>
      </c>
      <c r="Q52" s="195">
        <f t="shared" si="2"/>
        <v>1.8406317362440916E-2</v>
      </c>
      <c r="R52" s="194"/>
      <c r="S52" s="289" t="e">
        <f t="shared" si="3"/>
        <v>#DIV/0!</v>
      </c>
      <c r="T52" s="195">
        <f t="shared" si="4"/>
        <v>-5.2819584217267401E-4</v>
      </c>
      <c r="U52" s="195">
        <f t="shared" si="5"/>
        <v>-5.2819584217267401E-4</v>
      </c>
      <c r="V52" s="196">
        <f t="shared" si="6"/>
        <v>-5.2819584217267401E-4</v>
      </c>
      <c r="W52" s="189"/>
    </row>
    <row r="53" spans="2:23" ht="15" customHeight="1" x14ac:dyDescent="0.25">
      <c r="B53" s="190">
        <v>1996</v>
      </c>
      <c r="C53" s="191"/>
      <c r="D53" s="192"/>
      <c r="E53" s="319">
        <v>24578.880207986447</v>
      </c>
      <c r="F53" s="336">
        <v>24578.880207986447</v>
      </c>
      <c r="G53" s="336">
        <v>24578.880207986447</v>
      </c>
      <c r="H53" s="337"/>
      <c r="I53" s="338"/>
      <c r="J53" s="336">
        <f>E53*Prix!E$73/Prix!E53</f>
        <v>32061.357021303156</v>
      </c>
      <c r="K53" s="336">
        <f>F53*Prix!F$73/Prix!F53</f>
        <v>32061.357021303156</v>
      </c>
      <c r="L53" s="336">
        <f>G53*Prix!G$73/Prix!G53</f>
        <v>32061.357021303156</v>
      </c>
      <c r="M53" s="194"/>
      <c r="N53" s="289"/>
      <c r="O53" s="195">
        <f t="shared" si="0"/>
        <v>3.3860826001241628E-2</v>
      </c>
      <c r="P53" s="195">
        <f t="shared" si="1"/>
        <v>3.3860826001241628E-2</v>
      </c>
      <c r="Q53" s="195">
        <f t="shared" si="2"/>
        <v>3.3860826001241628E-2</v>
      </c>
      <c r="R53" s="194"/>
      <c r="S53" s="289" t="e">
        <f t="shared" si="3"/>
        <v>#DIV/0!</v>
      </c>
      <c r="T53" s="195">
        <f t="shared" si="4"/>
        <v>1.3668231743404702E-2</v>
      </c>
      <c r="U53" s="195">
        <f t="shared" si="5"/>
        <v>1.3668231743404702E-2</v>
      </c>
      <c r="V53" s="196">
        <f t="shared" si="6"/>
        <v>1.3668231743404702E-2</v>
      </c>
      <c r="W53" s="189"/>
    </row>
    <row r="54" spans="2:23" ht="15" customHeight="1" x14ac:dyDescent="0.25">
      <c r="B54" s="190">
        <v>1997</v>
      </c>
      <c r="C54" s="191"/>
      <c r="D54" s="192"/>
      <c r="E54" s="319">
        <v>25099.206197967243</v>
      </c>
      <c r="F54" s="336">
        <v>25099.206197967243</v>
      </c>
      <c r="G54" s="336">
        <v>25099.206197967243</v>
      </c>
      <c r="H54" s="337"/>
      <c r="I54" s="338"/>
      <c r="J54" s="336">
        <f>E54*Prix!E$73/Prix!E54</f>
        <v>32360.855558717616</v>
      </c>
      <c r="K54" s="336">
        <f>F54*Prix!F$73/Prix!F54</f>
        <v>32360.855558717616</v>
      </c>
      <c r="L54" s="336">
        <f>G54*Prix!G$73/Prix!G54</f>
        <v>32360.855558717616</v>
      </c>
      <c r="M54" s="194"/>
      <c r="N54" s="289"/>
      <c r="O54" s="195">
        <f t="shared" si="0"/>
        <v>2.1169637736861757E-2</v>
      </c>
      <c r="P54" s="195">
        <f t="shared" si="1"/>
        <v>2.1169637736861757E-2</v>
      </c>
      <c r="Q54" s="195">
        <f t="shared" si="2"/>
        <v>2.1169637736861757E-2</v>
      </c>
      <c r="R54" s="194"/>
      <c r="S54" s="289" t="e">
        <f t="shared" si="3"/>
        <v>#DIV/0!</v>
      </c>
      <c r="T54" s="195">
        <f t="shared" si="4"/>
        <v>9.3414179947362008E-3</v>
      </c>
      <c r="U54" s="195">
        <f t="shared" si="5"/>
        <v>9.3414179947362008E-3</v>
      </c>
      <c r="V54" s="196">
        <f t="shared" si="6"/>
        <v>9.3414179947362008E-3</v>
      </c>
      <c r="W54" s="189"/>
    </row>
    <row r="55" spans="2:23" ht="15" customHeight="1" x14ac:dyDescent="0.25">
      <c r="B55" s="190">
        <v>1998</v>
      </c>
      <c r="C55" s="191"/>
      <c r="D55" s="192"/>
      <c r="E55" s="319">
        <v>25776.079834501346</v>
      </c>
      <c r="F55" s="336">
        <v>25776.079834501346</v>
      </c>
      <c r="G55" s="336">
        <v>25776.079834501346</v>
      </c>
      <c r="H55" s="337"/>
      <c r="I55" s="338"/>
      <c r="J55" s="336">
        <f>E55*Prix!E$73/Prix!E55</f>
        <v>33021.070048853515</v>
      </c>
      <c r="K55" s="336">
        <f>F55*Prix!F$73/Prix!F55</f>
        <v>33021.070048853515</v>
      </c>
      <c r="L55" s="336">
        <f>G55*Prix!G$73/Prix!G55</f>
        <v>33021.070048853515</v>
      </c>
      <c r="M55" s="194"/>
      <c r="N55" s="289"/>
      <c r="O55" s="195">
        <f t="shared" si="0"/>
        <v>2.6967930029154541E-2</v>
      </c>
      <c r="P55" s="195">
        <f t="shared" si="1"/>
        <v>2.6967930029154541E-2</v>
      </c>
      <c r="Q55" s="195">
        <f t="shared" si="2"/>
        <v>2.6967930029154541E-2</v>
      </c>
      <c r="R55" s="194"/>
      <c r="S55" s="289" t="e">
        <f t="shared" si="3"/>
        <v>#DIV/0!</v>
      </c>
      <c r="T55" s="195">
        <f t="shared" si="4"/>
        <v>2.0401638916436093E-2</v>
      </c>
      <c r="U55" s="195">
        <f t="shared" si="5"/>
        <v>2.0401638916436093E-2</v>
      </c>
      <c r="V55" s="196">
        <f t="shared" si="6"/>
        <v>2.0401638916436093E-2</v>
      </c>
      <c r="W55" s="189"/>
    </row>
    <row r="56" spans="2:23" ht="15" customHeight="1" x14ac:dyDescent="0.25">
      <c r="B56" s="190">
        <v>1999</v>
      </c>
      <c r="C56" s="191"/>
      <c r="D56" s="192"/>
      <c r="E56" s="319">
        <v>26471.24735310394</v>
      </c>
      <c r="F56" s="336">
        <v>26471.24735310394</v>
      </c>
      <c r="G56" s="336">
        <v>26471.24735310394</v>
      </c>
      <c r="H56" s="337"/>
      <c r="I56" s="338"/>
      <c r="J56" s="336">
        <f>E56*Prix!E$73/Prix!E56</f>
        <v>33739.05292409609</v>
      </c>
      <c r="K56" s="336">
        <f>F56*Prix!F$73/Prix!F56</f>
        <v>33739.05292409609</v>
      </c>
      <c r="L56" s="336">
        <f>G56*Prix!G$73/Prix!G56</f>
        <v>33739.05292409609</v>
      </c>
      <c r="M56" s="194"/>
      <c r="N56" s="289"/>
      <c r="O56" s="195">
        <f t="shared" si="0"/>
        <v>2.6969481902058279E-2</v>
      </c>
      <c r="P56" s="195">
        <f t="shared" si="1"/>
        <v>2.6969481902058279E-2</v>
      </c>
      <c r="Q56" s="195">
        <f t="shared" si="2"/>
        <v>2.6969481902058279E-2</v>
      </c>
      <c r="R56" s="194"/>
      <c r="S56" s="289" t="e">
        <f t="shared" si="3"/>
        <v>#DIV/0!</v>
      </c>
      <c r="T56" s="195">
        <f t="shared" si="4"/>
        <v>2.1743174106119145E-2</v>
      </c>
      <c r="U56" s="195">
        <f t="shared" si="5"/>
        <v>2.1743174106119145E-2</v>
      </c>
      <c r="V56" s="196">
        <f t="shared" si="6"/>
        <v>2.1743174106119145E-2</v>
      </c>
      <c r="W56" s="189"/>
    </row>
    <row r="57" spans="2:23" ht="15" customHeight="1" x14ac:dyDescent="0.25">
      <c r="B57" s="190">
        <v>2000</v>
      </c>
      <c r="C57" s="191"/>
      <c r="D57" s="192"/>
      <c r="E57" s="319">
        <v>26892.006640679192</v>
      </c>
      <c r="F57" s="336">
        <v>26892.006640679192</v>
      </c>
      <c r="G57" s="336">
        <v>26892.006640679192</v>
      </c>
      <c r="H57" s="337"/>
      <c r="I57" s="338"/>
      <c r="J57" s="336">
        <f>E57*Prix!E$73/Prix!E57</f>
        <v>33717.662393782746</v>
      </c>
      <c r="K57" s="336">
        <f>F57*Prix!F$73/Prix!F57</f>
        <v>33717.662393782746</v>
      </c>
      <c r="L57" s="336">
        <f>G57*Prix!G$73/Prix!G57</f>
        <v>33717.662393782746</v>
      </c>
      <c r="M57" s="194"/>
      <c r="N57" s="289"/>
      <c r="O57" s="195">
        <f t="shared" si="0"/>
        <v>1.5894955079474693E-2</v>
      </c>
      <c r="P57" s="195">
        <f t="shared" si="1"/>
        <v>1.5894955079474693E-2</v>
      </c>
      <c r="Q57" s="195">
        <f t="shared" si="2"/>
        <v>1.5894955079474693E-2</v>
      </c>
      <c r="R57" s="194"/>
      <c r="S57" s="289" t="e">
        <f t="shared" si="3"/>
        <v>#DIV/0!</v>
      </c>
      <c r="T57" s="195">
        <f t="shared" si="4"/>
        <v>-6.3399913333272995E-4</v>
      </c>
      <c r="U57" s="195">
        <f t="shared" si="5"/>
        <v>-6.3399913333272995E-4</v>
      </c>
      <c r="V57" s="196">
        <f t="shared" si="6"/>
        <v>-6.3399913333272995E-4</v>
      </c>
      <c r="W57" s="189"/>
    </row>
    <row r="58" spans="2:23" ht="15" customHeight="1" x14ac:dyDescent="0.25">
      <c r="B58" s="190">
        <v>2001</v>
      </c>
      <c r="C58" s="191"/>
      <c r="D58" s="192"/>
      <c r="E58" s="319">
        <v>27349.353692391422</v>
      </c>
      <c r="F58" s="336">
        <v>27349.353692391422</v>
      </c>
      <c r="G58" s="336">
        <v>27349.353692391422</v>
      </c>
      <c r="H58" s="337"/>
      <c r="I58" s="338"/>
      <c r="J58" s="336">
        <f>E58*Prix!E$73/Prix!E58</f>
        <v>33742.096710637597</v>
      </c>
      <c r="K58" s="336">
        <f>F58*Prix!F$73/Prix!F58</f>
        <v>33742.096710637597</v>
      </c>
      <c r="L58" s="336">
        <f>G58*Prix!G$73/Prix!G58</f>
        <v>33742.096710637597</v>
      </c>
      <c r="M58" s="194"/>
      <c r="N58" s="289"/>
      <c r="O58" s="195">
        <f t="shared" si="0"/>
        <v>1.7006802721088343E-2</v>
      </c>
      <c r="P58" s="195">
        <f t="shared" si="1"/>
        <v>1.7006802721088343E-2</v>
      </c>
      <c r="Q58" s="195">
        <f t="shared" si="2"/>
        <v>1.7006802721088343E-2</v>
      </c>
      <c r="R58" s="194"/>
      <c r="S58" s="289" t="e">
        <f t="shared" si="3"/>
        <v>#DIV/0!</v>
      </c>
      <c r="T58" s="195">
        <f t="shared" si="4"/>
        <v>7.2467410609577954E-4</v>
      </c>
      <c r="U58" s="195">
        <f t="shared" si="5"/>
        <v>7.2467410609577954E-4</v>
      </c>
      <c r="V58" s="196">
        <f t="shared" si="6"/>
        <v>7.2467410609577954E-4</v>
      </c>
      <c r="W58" s="189"/>
    </row>
    <row r="59" spans="2:23" ht="15" customHeight="1" x14ac:dyDescent="0.25">
      <c r="B59" s="190">
        <v>2002</v>
      </c>
      <c r="C59" s="191"/>
      <c r="D59" s="192"/>
      <c r="E59" s="319">
        <v>28224</v>
      </c>
      <c r="F59" s="336">
        <v>28224</v>
      </c>
      <c r="G59" s="336">
        <v>28224</v>
      </c>
      <c r="H59" s="337"/>
      <c r="I59" s="338"/>
      <c r="J59" s="336">
        <f>E59*Prix!E$73/Prix!E59</f>
        <v>34148.313043478265</v>
      </c>
      <c r="K59" s="336">
        <f>F59*Prix!F$73/Prix!F59</f>
        <v>34148.313043478265</v>
      </c>
      <c r="L59" s="336">
        <f>G59*Prix!G$73/Prix!G59</f>
        <v>34148.313043478265</v>
      </c>
      <c r="M59" s="194"/>
      <c r="N59" s="289"/>
      <c r="O59" s="195">
        <f t="shared" si="0"/>
        <v>3.1980511036789228E-2</v>
      </c>
      <c r="P59" s="195">
        <f t="shared" si="1"/>
        <v>3.1980511036789228E-2</v>
      </c>
      <c r="Q59" s="195">
        <f t="shared" si="2"/>
        <v>3.1980511036789228E-2</v>
      </c>
      <c r="R59" s="194"/>
      <c r="S59" s="289" t="e">
        <f t="shared" si="3"/>
        <v>#DIV/0!</v>
      </c>
      <c r="T59" s="195">
        <f t="shared" si="4"/>
        <v>1.2038858649604967E-2</v>
      </c>
      <c r="U59" s="195">
        <f t="shared" si="5"/>
        <v>1.2038858649604967E-2</v>
      </c>
      <c r="V59" s="196">
        <f t="shared" si="6"/>
        <v>1.2038858649604967E-2</v>
      </c>
      <c r="W59" s="189"/>
    </row>
    <row r="60" spans="2:23" ht="15" customHeight="1" x14ac:dyDescent="0.25">
      <c r="B60" s="190">
        <v>2003</v>
      </c>
      <c r="C60" s="191"/>
      <c r="D60" s="192"/>
      <c r="E60" s="319">
        <v>29184</v>
      </c>
      <c r="F60" s="336">
        <v>29184</v>
      </c>
      <c r="G60" s="336">
        <v>29184</v>
      </c>
      <c r="H60" s="337"/>
      <c r="I60" s="338"/>
      <c r="J60" s="336">
        <f>E60*Prix!E$73/Prix!E60</f>
        <v>34599.445207100594</v>
      </c>
      <c r="K60" s="336">
        <f>F60*Prix!F$73/Prix!F60</f>
        <v>34599.445207100594</v>
      </c>
      <c r="L60" s="336">
        <f>G60*Prix!G$73/Prix!G60</f>
        <v>34599.445207100594</v>
      </c>
      <c r="M60" s="194"/>
      <c r="N60" s="289"/>
      <c r="O60" s="195">
        <f t="shared" si="0"/>
        <v>3.4013605442176909E-2</v>
      </c>
      <c r="P60" s="195">
        <f t="shared" si="1"/>
        <v>3.4013605442176909E-2</v>
      </c>
      <c r="Q60" s="195">
        <f t="shared" si="2"/>
        <v>3.4013605442176909E-2</v>
      </c>
      <c r="R60" s="194"/>
      <c r="S60" s="289" t="e">
        <f t="shared" si="3"/>
        <v>#DIV/0!</v>
      </c>
      <c r="T60" s="195">
        <f t="shared" si="4"/>
        <v>1.3210964859316388E-2</v>
      </c>
      <c r="U60" s="195">
        <f t="shared" si="5"/>
        <v>1.3210964859316388E-2</v>
      </c>
      <c r="V60" s="196">
        <f t="shared" si="6"/>
        <v>1.3210964859316388E-2</v>
      </c>
      <c r="W60" s="189"/>
    </row>
    <row r="61" spans="2:23" ht="15" customHeight="1" x14ac:dyDescent="0.25">
      <c r="B61" s="190">
        <v>2004</v>
      </c>
      <c r="C61" s="191"/>
      <c r="D61" s="192"/>
      <c r="E61" s="319">
        <v>29712</v>
      </c>
      <c r="F61" s="336">
        <v>29712</v>
      </c>
      <c r="G61" s="336">
        <v>29712</v>
      </c>
      <c r="H61" s="337"/>
      <c r="I61" s="338"/>
      <c r="J61" s="336">
        <f>E61*Prix!E$73/Prix!E61</f>
        <v>34490.708690614141</v>
      </c>
      <c r="K61" s="336">
        <f>F61*Prix!F$73/Prix!F61</f>
        <v>34490.708690614141</v>
      </c>
      <c r="L61" s="336">
        <f>G61*Prix!G$73/Prix!G61</f>
        <v>34490.708690614141</v>
      </c>
      <c r="M61" s="194"/>
      <c r="N61" s="289"/>
      <c r="O61" s="195">
        <f t="shared" si="0"/>
        <v>1.8092105263157965E-2</v>
      </c>
      <c r="P61" s="195">
        <f t="shared" si="1"/>
        <v>1.8092105263157965E-2</v>
      </c>
      <c r="Q61" s="195">
        <f t="shared" si="2"/>
        <v>1.8092105263157965E-2</v>
      </c>
      <c r="R61" s="194"/>
      <c r="S61" s="289" t="e">
        <f t="shared" si="3"/>
        <v>#DIV/0!</v>
      </c>
      <c r="T61" s="195">
        <f t="shared" si="4"/>
        <v>-3.1427242788314436E-3</v>
      </c>
      <c r="U61" s="195">
        <f t="shared" si="5"/>
        <v>-3.1427242788314436E-3</v>
      </c>
      <c r="V61" s="196">
        <f t="shared" si="6"/>
        <v>-3.1427242788314436E-3</v>
      </c>
      <c r="W61" s="189"/>
    </row>
    <row r="62" spans="2:23" ht="15" customHeight="1" x14ac:dyDescent="0.25">
      <c r="B62" s="190">
        <v>2005</v>
      </c>
      <c r="C62" s="191"/>
      <c r="D62" s="192"/>
      <c r="E62" s="319">
        <v>30192</v>
      </c>
      <c r="F62" s="336">
        <v>30192</v>
      </c>
      <c r="G62" s="336">
        <v>30192</v>
      </c>
      <c r="H62" s="337"/>
      <c r="I62" s="338"/>
      <c r="J62" s="336">
        <f>E62*Prix!E$73/Prix!E62</f>
        <v>34409.949488054604</v>
      </c>
      <c r="K62" s="336">
        <f>F62*Prix!F$73/Prix!F62</f>
        <v>34409.949488054604</v>
      </c>
      <c r="L62" s="336">
        <f>G62*Prix!G$73/Prix!G62</f>
        <v>34409.949488054604</v>
      </c>
      <c r="M62" s="194"/>
      <c r="N62" s="289"/>
      <c r="O62" s="195">
        <f t="shared" si="0"/>
        <v>1.6155088852988664E-2</v>
      </c>
      <c r="P62" s="195">
        <f t="shared" si="1"/>
        <v>1.6155088852988664E-2</v>
      </c>
      <c r="Q62" s="195">
        <f t="shared" si="2"/>
        <v>1.6155088852988664E-2</v>
      </c>
      <c r="R62" s="194"/>
      <c r="S62" s="289" t="e">
        <f t="shared" si="3"/>
        <v>#DIV/0!</v>
      </c>
      <c r="T62" s="195">
        <f t="shared" si="4"/>
        <v>-2.341477041946427E-3</v>
      </c>
      <c r="U62" s="195">
        <f t="shared" si="5"/>
        <v>-2.341477041946427E-3</v>
      </c>
      <c r="V62" s="196">
        <f t="shared" si="6"/>
        <v>-2.341477041946427E-3</v>
      </c>
      <c r="W62" s="189"/>
    </row>
    <row r="63" spans="2:23" ht="15" customHeight="1" x14ac:dyDescent="0.25">
      <c r="B63" s="190">
        <v>2006</v>
      </c>
      <c r="C63" s="191"/>
      <c r="D63" s="192"/>
      <c r="E63" s="319">
        <v>31068</v>
      </c>
      <c r="F63" s="336">
        <v>31068</v>
      </c>
      <c r="G63" s="336">
        <v>31068</v>
      </c>
      <c r="H63" s="337"/>
      <c r="I63" s="338"/>
      <c r="J63" s="336">
        <f>E63*Prix!E$73/Prix!E63</f>
        <v>34841.511698197697</v>
      </c>
      <c r="K63" s="336">
        <f>F63*Prix!F$73/Prix!F63</f>
        <v>34841.511698197697</v>
      </c>
      <c r="L63" s="336">
        <f>G63*Prix!G$73/Prix!G63</f>
        <v>34841.511698197697</v>
      </c>
      <c r="M63" s="194"/>
      <c r="N63" s="289"/>
      <c r="O63" s="195">
        <f t="shared" si="0"/>
        <v>2.9014308426073221E-2</v>
      </c>
      <c r="P63" s="195">
        <f t="shared" si="1"/>
        <v>2.9014308426073221E-2</v>
      </c>
      <c r="Q63" s="195">
        <f t="shared" si="2"/>
        <v>2.9014308426073221E-2</v>
      </c>
      <c r="R63" s="194"/>
      <c r="S63" s="289" t="e">
        <f t="shared" si="3"/>
        <v>#DIV/0!</v>
      </c>
      <c r="T63" s="195">
        <f t="shared" si="4"/>
        <v>1.254178563362629E-2</v>
      </c>
      <c r="U63" s="195">
        <f t="shared" si="5"/>
        <v>1.254178563362629E-2</v>
      </c>
      <c r="V63" s="196">
        <f t="shared" si="6"/>
        <v>1.254178563362629E-2</v>
      </c>
      <c r="W63" s="189"/>
    </row>
    <row r="64" spans="2:23" ht="15" customHeight="1" x14ac:dyDescent="0.25">
      <c r="B64" s="190">
        <v>2007</v>
      </c>
      <c r="C64" s="191"/>
      <c r="D64" s="192"/>
      <c r="E64" s="319">
        <v>32184</v>
      </c>
      <c r="F64" s="336">
        <v>32184</v>
      </c>
      <c r="G64" s="336">
        <v>32184</v>
      </c>
      <c r="H64" s="337"/>
      <c r="I64" s="338"/>
      <c r="J64" s="336">
        <f>E64*Prix!E$73/Prix!E64</f>
        <v>35563.568497683656</v>
      </c>
      <c r="K64" s="336">
        <f>F64*Prix!F$73/Prix!F64</f>
        <v>35563.568497683656</v>
      </c>
      <c r="L64" s="336">
        <f>G64*Prix!G$73/Prix!G64</f>
        <v>35563.568497683656</v>
      </c>
      <c r="M64" s="194"/>
      <c r="N64" s="289"/>
      <c r="O64" s="195">
        <f t="shared" si="0"/>
        <v>3.5921205098493614E-2</v>
      </c>
      <c r="P64" s="195">
        <f t="shared" si="1"/>
        <v>3.5921205098493614E-2</v>
      </c>
      <c r="Q64" s="195">
        <f t="shared" si="2"/>
        <v>3.5921205098493614E-2</v>
      </c>
      <c r="R64" s="194"/>
      <c r="S64" s="289" t="e">
        <f t="shared" si="3"/>
        <v>#DIV/0!</v>
      </c>
      <c r="T64" s="195">
        <f t="shared" si="4"/>
        <v>2.0724037629036296E-2</v>
      </c>
      <c r="U64" s="195">
        <f t="shared" si="5"/>
        <v>2.0724037629036296E-2</v>
      </c>
      <c r="V64" s="196">
        <f t="shared" si="6"/>
        <v>2.0724037629036296E-2</v>
      </c>
      <c r="W64" s="189"/>
    </row>
    <row r="65" spans="2:24" ht="15" customHeight="1" x14ac:dyDescent="0.25">
      <c r="B65" s="190">
        <v>2008</v>
      </c>
      <c r="C65" s="191"/>
      <c r="D65" s="192"/>
      <c r="E65" s="319">
        <v>33276</v>
      </c>
      <c r="F65" s="336">
        <v>33276</v>
      </c>
      <c r="G65" s="336">
        <v>33276</v>
      </c>
      <c r="H65" s="337"/>
      <c r="I65" s="338"/>
      <c r="J65" s="336">
        <f>E65*Prix!E$73/Prix!E65</f>
        <v>35764.292243321535</v>
      </c>
      <c r="K65" s="336">
        <f>F65*Prix!F$73/Prix!F65</f>
        <v>35764.292243321535</v>
      </c>
      <c r="L65" s="336">
        <f>G65*Prix!G$73/Prix!G65</f>
        <v>35764.292243321535</v>
      </c>
      <c r="M65" s="194"/>
      <c r="N65" s="289"/>
      <c r="O65" s="195">
        <f t="shared" si="0"/>
        <v>3.392990305741983E-2</v>
      </c>
      <c r="P65" s="195">
        <f t="shared" si="1"/>
        <v>3.392990305741983E-2</v>
      </c>
      <c r="Q65" s="195">
        <f t="shared" si="2"/>
        <v>3.392990305741983E-2</v>
      </c>
      <c r="R65" s="194"/>
      <c r="S65" s="289" t="e">
        <f t="shared" si="3"/>
        <v>#DIV/0!</v>
      </c>
      <c r="T65" s="195">
        <f t="shared" si="4"/>
        <v>5.6440833728750306E-3</v>
      </c>
      <c r="U65" s="195">
        <f t="shared" si="5"/>
        <v>5.6440833728750306E-3</v>
      </c>
      <c r="V65" s="196">
        <f t="shared" si="6"/>
        <v>5.6440833728750306E-3</v>
      </c>
      <c r="W65" s="189"/>
      <c r="X65" s="197"/>
    </row>
    <row r="66" spans="2:24" ht="15" customHeight="1" x14ac:dyDescent="0.25">
      <c r="B66" s="190">
        <v>2009</v>
      </c>
      <c r="C66" s="191"/>
      <c r="D66" s="192"/>
      <c r="E66" s="319">
        <v>34308</v>
      </c>
      <c r="F66" s="336">
        <v>34308</v>
      </c>
      <c r="G66" s="336">
        <v>34308</v>
      </c>
      <c r="H66" s="337"/>
      <c r="I66" s="338"/>
      <c r="J66" s="336">
        <f>E66*Prix!E$73/Prix!E66</f>
        <v>36841.841998070537</v>
      </c>
      <c r="K66" s="336">
        <f>F66*Prix!F$73/Prix!F66</f>
        <v>36841.841998070537</v>
      </c>
      <c r="L66" s="336">
        <f>G66*Prix!G$73/Prix!G66</f>
        <v>36841.841998070537</v>
      </c>
      <c r="M66" s="194"/>
      <c r="N66" s="289"/>
      <c r="O66" s="195">
        <f t="shared" si="0"/>
        <v>3.101334294987379E-2</v>
      </c>
      <c r="P66" s="195">
        <f t="shared" si="1"/>
        <v>3.101334294987379E-2</v>
      </c>
      <c r="Q66" s="195">
        <f t="shared" si="2"/>
        <v>3.101334294987379E-2</v>
      </c>
      <c r="R66" s="194"/>
      <c r="S66" s="289" t="e">
        <f t="shared" si="3"/>
        <v>#DIV/0!</v>
      </c>
      <c r="T66" s="195">
        <f t="shared" si="4"/>
        <v>3.0129206735531433E-2</v>
      </c>
      <c r="U66" s="195">
        <f t="shared" si="5"/>
        <v>3.0129206735531433E-2</v>
      </c>
      <c r="V66" s="196">
        <f t="shared" si="6"/>
        <v>3.0129206735531433E-2</v>
      </c>
      <c r="W66" s="189"/>
      <c r="X66" s="197"/>
    </row>
    <row r="67" spans="2:24" ht="15" customHeight="1" x14ac:dyDescent="0.25">
      <c r="B67" s="190">
        <v>2010</v>
      </c>
      <c r="C67" s="191"/>
      <c r="D67" s="192"/>
      <c r="E67" s="319">
        <v>34620</v>
      </c>
      <c r="F67" s="336">
        <v>34620</v>
      </c>
      <c r="G67" s="336">
        <v>34620</v>
      </c>
      <c r="H67" s="337"/>
      <c r="I67" s="338"/>
      <c r="J67" s="336">
        <f>E67*Prix!E$73/Prix!E67</f>
        <v>36619.486854608811</v>
      </c>
      <c r="K67" s="336">
        <f>F67*Prix!F$73/Prix!F67</f>
        <v>36619.486854608811</v>
      </c>
      <c r="L67" s="336">
        <f>G67*Prix!G$73/Prix!G67</f>
        <v>36619.486854608811</v>
      </c>
      <c r="M67" s="194"/>
      <c r="N67" s="289"/>
      <c r="O67" s="195">
        <f t="shared" si="0"/>
        <v>9.0940888422526012E-3</v>
      </c>
      <c r="P67" s="195">
        <f t="shared" si="1"/>
        <v>9.0940888422526012E-3</v>
      </c>
      <c r="Q67" s="195">
        <f t="shared" si="2"/>
        <v>9.0940888422526012E-3</v>
      </c>
      <c r="R67" s="194"/>
      <c r="S67" s="289" t="e">
        <f t="shared" si="3"/>
        <v>#DIV/0!</v>
      </c>
      <c r="T67" s="195">
        <f t="shared" si="4"/>
        <v>-6.0353970214999109E-3</v>
      </c>
      <c r="U67" s="195">
        <f t="shared" si="5"/>
        <v>-6.0353970214999109E-3</v>
      </c>
      <c r="V67" s="196">
        <f t="shared" si="6"/>
        <v>-6.0353970214999109E-3</v>
      </c>
      <c r="W67" s="189"/>
      <c r="X67" s="197"/>
    </row>
    <row r="68" spans="2:24" ht="15" customHeight="1" x14ac:dyDescent="0.25">
      <c r="B68" s="190">
        <v>2011</v>
      </c>
      <c r="C68" s="191"/>
      <c r="D68" s="192"/>
      <c r="E68" s="319">
        <v>35352</v>
      </c>
      <c r="F68" s="336">
        <v>35352</v>
      </c>
      <c r="G68" s="336">
        <v>35352</v>
      </c>
      <c r="H68" s="337"/>
      <c r="I68" s="338"/>
      <c r="J68" s="336">
        <f>E68*Prix!E$73/Prix!E68</f>
        <v>36620.446282700861</v>
      </c>
      <c r="K68" s="336">
        <f>F68*Prix!F$73/Prix!F68</f>
        <v>36620.446282700861</v>
      </c>
      <c r="L68" s="336">
        <f>G68*Prix!G$73/Prix!G68</f>
        <v>36620.446282700861</v>
      </c>
      <c r="M68" s="194"/>
      <c r="N68" s="289"/>
      <c r="O68" s="195">
        <f t="shared" si="0"/>
        <v>2.1143847487001821E-2</v>
      </c>
      <c r="P68" s="195">
        <f t="shared" si="1"/>
        <v>2.1143847487001821E-2</v>
      </c>
      <c r="Q68" s="195">
        <f t="shared" si="2"/>
        <v>2.1143847487001821E-2</v>
      </c>
      <c r="R68" s="194"/>
      <c r="S68" s="289" t="e">
        <f t="shared" si="3"/>
        <v>#DIV/0!</v>
      </c>
      <c r="T68" s="195">
        <f t="shared" si="4"/>
        <v>2.6199932726012065E-5</v>
      </c>
      <c r="U68" s="195">
        <f t="shared" si="5"/>
        <v>2.6199932726012065E-5</v>
      </c>
      <c r="V68" s="196">
        <f t="shared" si="6"/>
        <v>2.6199932726012065E-5</v>
      </c>
      <c r="W68" s="189"/>
      <c r="X68" s="197"/>
    </row>
    <row r="69" spans="2:24" ht="15" customHeight="1" x14ac:dyDescent="0.25">
      <c r="B69" s="190">
        <v>2012</v>
      </c>
      <c r="C69" s="191"/>
      <c r="D69" s="192"/>
      <c r="E69" s="319">
        <v>36372</v>
      </c>
      <c r="F69" s="336">
        <v>36372</v>
      </c>
      <c r="G69" s="336">
        <v>36372</v>
      </c>
      <c r="H69" s="337"/>
      <c r="I69" s="338"/>
      <c r="J69" s="336">
        <f>E69*Prix!E$73/Prix!E69</f>
        <v>36954.837322515217</v>
      </c>
      <c r="K69" s="336">
        <f>F69*Prix!F$73/Prix!F69</f>
        <v>36954.837322515217</v>
      </c>
      <c r="L69" s="336">
        <f>G69*Prix!G$73/Prix!G69</f>
        <v>36954.837322515217</v>
      </c>
      <c r="M69" s="194"/>
      <c r="N69" s="289"/>
      <c r="O69" s="195">
        <f t="shared" si="0"/>
        <v>2.8852681602172359E-2</v>
      </c>
      <c r="P69" s="195">
        <f t="shared" si="1"/>
        <v>2.8852681602172359E-2</v>
      </c>
      <c r="Q69" s="195">
        <f t="shared" si="2"/>
        <v>2.8852681602172359E-2</v>
      </c>
      <c r="R69" s="194"/>
      <c r="S69" s="289" t="e">
        <f t="shared" si="3"/>
        <v>#DIV/0!</v>
      </c>
      <c r="T69" s="195">
        <f t="shared" si="4"/>
        <v>9.1312661029017139E-3</v>
      </c>
      <c r="U69" s="195">
        <f t="shared" si="5"/>
        <v>9.1312661029017139E-3</v>
      </c>
      <c r="V69" s="196">
        <f t="shared" si="6"/>
        <v>9.1312661029017139E-3</v>
      </c>
      <c r="W69" s="189"/>
      <c r="X69" s="197"/>
    </row>
    <row r="70" spans="2:24" ht="15" customHeight="1" x14ac:dyDescent="0.25">
      <c r="B70" s="190">
        <v>2013</v>
      </c>
      <c r="C70" s="191"/>
      <c r="D70" s="192"/>
      <c r="E70" s="319">
        <v>37032</v>
      </c>
      <c r="F70" s="336">
        <v>37032</v>
      </c>
      <c r="G70" s="336">
        <v>37032</v>
      </c>
      <c r="H70" s="337"/>
      <c r="I70" s="338"/>
      <c r="J70" s="336">
        <f>E70*Prix!E$73/Prix!E70</f>
        <v>37300.078021315108</v>
      </c>
      <c r="K70" s="336">
        <f>F70*Prix!F$73/Prix!F70</f>
        <v>37300.078021315108</v>
      </c>
      <c r="L70" s="336">
        <f>G70*Prix!G$73/Prix!G70</f>
        <v>37300.078021315108</v>
      </c>
      <c r="M70" s="194"/>
      <c r="N70" s="289"/>
      <c r="O70" s="195">
        <f t="shared" si="0"/>
        <v>1.8145826459914138E-2</v>
      </c>
      <c r="P70" s="195">
        <f t="shared" si="1"/>
        <v>1.8145826459914138E-2</v>
      </c>
      <c r="Q70" s="195">
        <f t="shared" si="2"/>
        <v>1.8145826459914138E-2</v>
      </c>
      <c r="R70" s="194"/>
      <c r="S70" s="289" t="e">
        <f t="shared" si="3"/>
        <v>#DIV/0!</v>
      </c>
      <c r="T70" s="195">
        <f t="shared" si="4"/>
        <v>9.3422329473913379E-3</v>
      </c>
      <c r="U70" s="195">
        <f t="shared" si="5"/>
        <v>9.3422329473913379E-3</v>
      </c>
      <c r="V70" s="196">
        <f t="shared" si="6"/>
        <v>9.3422329473913379E-3</v>
      </c>
      <c r="W70" s="189"/>
      <c r="X70" s="197"/>
    </row>
    <row r="71" spans="2:24" ht="15" customHeight="1" x14ac:dyDescent="0.25">
      <c r="B71" s="190">
        <v>2014</v>
      </c>
      <c r="C71" s="191"/>
      <c r="D71" s="192"/>
      <c r="E71" s="319">
        <v>37548</v>
      </c>
      <c r="F71" s="336">
        <v>37548</v>
      </c>
      <c r="G71" s="336">
        <v>37548</v>
      </c>
      <c r="H71" s="337"/>
      <c r="I71" s="338"/>
      <c r="J71" s="336">
        <f>E71*Prix!E$73/Prix!E71</f>
        <v>37630.638655462186</v>
      </c>
      <c r="K71" s="336">
        <f>F71*Prix!F$73/Prix!F71</f>
        <v>37630.638655462186</v>
      </c>
      <c r="L71" s="336">
        <f>G71*Prix!G$73/Prix!G71</f>
        <v>37630.638655462186</v>
      </c>
      <c r="M71" s="194"/>
      <c r="N71" s="289"/>
      <c r="O71" s="195">
        <f t="shared" ref="O71:O127" si="7">E71/E70-1</f>
        <v>1.393389500972142E-2</v>
      </c>
      <c r="P71" s="195">
        <f t="shared" ref="P71:P127" si="8">F71/F70-1</f>
        <v>1.393389500972142E-2</v>
      </c>
      <c r="Q71" s="195">
        <f t="shared" ref="Q71:Q127" si="9">G71/G70-1</f>
        <v>1.393389500972142E-2</v>
      </c>
      <c r="R71" s="194"/>
      <c r="S71" s="289" t="e">
        <f t="shared" ref="S71:S127" si="10">I71/I70-1</f>
        <v>#DIV/0!</v>
      </c>
      <c r="T71" s="195">
        <f t="shared" ref="T71:T127" si="11">J71/J70-1</f>
        <v>8.8621968554107866E-3</v>
      </c>
      <c r="U71" s="195">
        <f t="shared" ref="U71:U127" si="12">K71/K70-1</f>
        <v>8.8621968554107866E-3</v>
      </c>
      <c r="V71" s="196">
        <f t="shared" ref="V71:V127" si="13">L71/L70-1</f>
        <v>8.8621968554107866E-3</v>
      </c>
      <c r="W71" s="189"/>
      <c r="X71" s="197"/>
    </row>
    <row r="72" spans="2:24" ht="15" customHeight="1" x14ac:dyDescent="0.25">
      <c r="B72" s="190">
        <v>2015</v>
      </c>
      <c r="C72" s="191"/>
      <c r="D72" s="192"/>
      <c r="E72" s="319">
        <v>38040</v>
      </c>
      <c r="F72" s="336">
        <v>38040</v>
      </c>
      <c r="G72" s="336">
        <v>38040</v>
      </c>
      <c r="H72" s="337"/>
      <c r="I72" s="338"/>
      <c r="J72" s="336">
        <f>E72*Prix!E$73/Prix!E72</f>
        <v>38108.472000000002</v>
      </c>
      <c r="K72" s="336">
        <f>F72*Prix!F$73/Prix!F72</f>
        <v>38108.472000000002</v>
      </c>
      <c r="L72" s="336">
        <f>G72*Prix!G$73/Prix!G72</f>
        <v>38108.472000000002</v>
      </c>
      <c r="M72" s="194"/>
      <c r="N72" s="289"/>
      <c r="O72" s="195">
        <f t="shared" si="7"/>
        <v>1.3103227868328515E-2</v>
      </c>
      <c r="P72" s="195">
        <f t="shared" si="8"/>
        <v>1.3103227868328515E-2</v>
      </c>
      <c r="Q72" s="195">
        <f t="shared" si="9"/>
        <v>1.3103227868328515E-2</v>
      </c>
      <c r="R72" s="194"/>
      <c r="S72" s="289" t="e">
        <f t="shared" si="10"/>
        <v>#DIV/0!</v>
      </c>
      <c r="T72" s="195">
        <f t="shared" si="11"/>
        <v>1.2697986577181242E-2</v>
      </c>
      <c r="U72" s="195">
        <f t="shared" si="12"/>
        <v>1.2697986577181242E-2</v>
      </c>
      <c r="V72" s="196">
        <f t="shared" si="13"/>
        <v>1.2697986577181242E-2</v>
      </c>
      <c r="W72" s="189"/>
      <c r="X72" s="197"/>
    </row>
    <row r="73" spans="2:24" ht="15" customHeight="1" x14ac:dyDescent="0.25">
      <c r="B73" s="190">
        <v>2016</v>
      </c>
      <c r="C73" s="191"/>
      <c r="D73" s="192"/>
      <c r="E73" s="319">
        <v>38616</v>
      </c>
      <c r="F73" s="336">
        <v>38616</v>
      </c>
      <c r="G73" s="336">
        <v>38616</v>
      </c>
      <c r="H73" s="337"/>
      <c r="I73" s="338"/>
      <c r="J73" s="336">
        <f>E73*Prix!E$73/Prix!E73</f>
        <v>38616</v>
      </c>
      <c r="K73" s="336">
        <f>F73*Prix!F$73/Prix!F73</f>
        <v>38616</v>
      </c>
      <c r="L73" s="336">
        <f>G73*Prix!G$73/Prix!G73</f>
        <v>38616</v>
      </c>
      <c r="M73" s="194"/>
      <c r="N73" s="289"/>
      <c r="O73" s="195">
        <f t="shared" si="7"/>
        <v>1.5141955835962229E-2</v>
      </c>
      <c r="P73" s="195">
        <f t="shared" si="8"/>
        <v>1.5141955835962229E-2</v>
      </c>
      <c r="Q73" s="195">
        <f t="shared" si="9"/>
        <v>1.5141955835962229E-2</v>
      </c>
      <c r="R73" s="194"/>
      <c r="S73" s="289" t="e">
        <f t="shared" si="10"/>
        <v>#DIV/0!</v>
      </c>
      <c r="T73" s="195">
        <f t="shared" si="11"/>
        <v>1.3317983465723771E-2</v>
      </c>
      <c r="U73" s="195">
        <f t="shared" si="12"/>
        <v>1.3317983465723771E-2</v>
      </c>
      <c r="V73" s="196">
        <f t="shared" si="13"/>
        <v>1.3317983465723771E-2</v>
      </c>
      <c r="W73" s="198"/>
      <c r="X73" s="197"/>
    </row>
    <row r="74" spans="2:24" ht="15" customHeight="1" x14ac:dyDescent="0.25">
      <c r="B74" s="190">
        <v>2017</v>
      </c>
      <c r="C74" s="191"/>
      <c r="D74" s="192"/>
      <c r="E74" s="320">
        <v>39228</v>
      </c>
      <c r="F74" s="336">
        <v>39228</v>
      </c>
      <c r="G74" s="336">
        <v>39228</v>
      </c>
      <c r="H74" s="337"/>
      <c r="I74" s="338"/>
      <c r="J74" s="336">
        <f>E74*Prix!E$73/Prix!E74</f>
        <v>38824.946058091286</v>
      </c>
      <c r="K74" s="336">
        <f>F74*Prix!F$73/Prix!F74</f>
        <v>38824.946058091286</v>
      </c>
      <c r="L74" s="336">
        <f>G74*Prix!G$73/Prix!G74</f>
        <v>38824.946058091286</v>
      </c>
      <c r="M74" s="194"/>
      <c r="N74" s="289"/>
      <c r="O74" s="195">
        <f t="shared" si="7"/>
        <v>1.5848353014294547E-2</v>
      </c>
      <c r="P74" s="195">
        <f t="shared" si="8"/>
        <v>1.5848353014294547E-2</v>
      </c>
      <c r="Q74" s="195">
        <f t="shared" si="9"/>
        <v>1.5848353014294547E-2</v>
      </c>
      <c r="R74" s="194"/>
      <c r="S74" s="289" t="e">
        <f t="shared" si="10"/>
        <v>#DIV/0!</v>
      </c>
      <c r="T74" s="195">
        <f t="shared" si="11"/>
        <v>5.4108674666275558E-3</v>
      </c>
      <c r="U74" s="195">
        <f t="shared" si="12"/>
        <v>5.4108674666275558E-3</v>
      </c>
      <c r="V74" s="196">
        <f t="shared" si="13"/>
        <v>5.4108674666275558E-3</v>
      </c>
      <c r="W74" s="198"/>
      <c r="X74" s="197"/>
    </row>
    <row r="75" spans="2:24" ht="15" customHeight="1" x14ac:dyDescent="0.25">
      <c r="B75" s="190">
        <v>2018</v>
      </c>
      <c r="C75" s="191"/>
      <c r="D75" s="192"/>
      <c r="E75" s="320">
        <v>39732</v>
      </c>
      <c r="F75" s="336">
        <v>39732</v>
      </c>
      <c r="G75" s="336">
        <v>39732</v>
      </c>
      <c r="H75" s="337"/>
      <c r="I75" s="338"/>
      <c r="J75" s="336">
        <f>E75*Prix!E$73/Prix!E75</f>
        <v>38610.454554272968</v>
      </c>
      <c r="K75" s="336">
        <f>F75*Prix!F$73/Prix!F75</f>
        <v>38610.454554272968</v>
      </c>
      <c r="L75" s="336">
        <f>G75*Prix!G$73/Prix!G75</f>
        <v>38610.454554272968</v>
      </c>
      <c r="M75" s="194"/>
      <c r="N75" s="289"/>
      <c r="O75" s="195">
        <f t="shared" si="7"/>
        <v>1.2847965738758127E-2</v>
      </c>
      <c r="P75" s="195">
        <f t="shared" si="8"/>
        <v>1.2847965738758127E-2</v>
      </c>
      <c r="Q75" s="195">
        <f t="shared" si="9"/>
        <v>1.2847965738758127E-2</v>
      </c>
      <c r="R75" s="194"/>
      <c r="S75" s="289" t="e">
        <f t="shared" si="10"/>
        <v>#DIV/0!</v>
      </c>
      <c r="T75" s="195">
        <f t="shared" si="11"/>
        <v>-5.5245795705005651E-3</v>
      </c>
      <c r="U75" s="195">
        <f t="shared" si="12"/>
        <v>-5.5245795705005651E-3</v>
      </c>
      <c r="V75" s="196">
        <f t="shared" si="13"/>
        <v>-5.5245795705005651E-3</v>
      </c>
      <c r="W75" s="198"/>
      <c r="X75" s="197"/>
    </row>
    <row r="76" spans="2:24" ht="15" customHeight="1" x14ac:dyDescent="0.25">
      <c r="B76" s="190">
        <v>2019</v>
      </c>
      <c r="C76" s="193"/>
      <c r="D76" s="192"/>
      <c r="E76" s="320">
        <v>40524</v>
      </c>
      <c r="F76" s="336">
        <v>40524</v>
      </c>
      <c r="G76" s="336">
        <v>40524</v>
      </c>
      <c r="H76" s="337"/>
      <c r="I76" s="338"/>
      <c r="J76" s="336">
        <f>E76*Prix!E$73/Prix!E76</f>
        <v>38949.384246378206</v>
      </c>
      <c r="K76" s="336">
        <f>F76*Prix!F$73/Prix!F76</f>
        <v>38949.384246378206</v>
      </c>
      <c r="L76" s="336">
        <f>G76*Prix!G$73/Prix!G76</f>
        <v>38949.384246378206</v>
      </c>
      <c r="M76" s="194"/>
      <c r="N76" s="289"/>
      <c r="O76" s="195">
        <f t="shared" si="7"/>
        <v>1.9933554817275656E-2</v>
      </c>
      <c r="P76" s="195">
        <f t="shared" si="8"/>
        <v>1.9933554817275656E-2</v>
      </c>
      <c r="Q76" s="195">
        <f t="shared" si="9"/>
        <v>1.9933554817275656E-2</v>
      </c>
      <c r="R76" s="194"/>
      <c r="S76" s="289" t="e">
        <f t="shared" si="10"/>
        <v>#DIV/0!</v>
      </c>
      <c r="T76" s="195">
        <f t="shared" si="11"/>
        <v>8.7781844585335111E-3</v>
      </c>
      <c r="U76" s="195">
        <f t="shared" si="12"/>
        <v>8.7781844585335111E-3</v>
      </c>
      <c r="V76" s="196">
        <f t="shared" si="13"/>
        <v>8.7781844585335111E-3</v>
      </c>
      <c r="W76" s="198"/>
      <c r="X76" s="197"/>
    </row>
    <row r="77" spans="2:24" ht="15" customHeight="1" x14ac:dyDescent="0.25">
      <c r="B77" s="190">
        <v>2020</v>
      </c>
      <c r="C77" s="193"/>
      <c r="D77" s="192"/>
      <c r="E77" s="320">
        <v>41136</v>
      </c>
      <c r="F77" s="336">
        <v>41136</v>
      </c>
      <c r="G77" s="336">
        <v>41136</v>
      </c>
      <c r="H77" s="337"/>
      <c r="I77" s="338"/>
      <c r="J77" s="336">
        <f>E77*Prix!E$73/Prix!E77</f>
        <v>39348.844457175597</v>
      </c>
      <c r="K77" s="336">
        <f>F77*Prix!F$73/Prix!F77</f>
        <v>39348.844457175597</v>
      </c>
      <c r="L77" s="336">
        <f>G77*Prix!G$73/Prix!G77</f>
        <v>39348.844457175597</v>
      </c>
      <c r="M77" s="194"/>
      <c r="N77" s="289"/>
      <c r="O77" s="195">
        <f t="shared" si="7"/>
        <v>1.5102161681966209E-2</v>
      </c>
      <c r="P77" s="195">
        <f t="shared" si="8"/>
        <v>1.5102161681966209E-2</v>
      </c>
      <c r="Q77" s="195">
        <f t="shared" si="9"/>
        <v>1.5102161681966209E-2</v>
      </c>
      <c r="R77" s="194"/>
      <c r="S77" s="289" t="e">
        <f t="shared" si="10"/>
        <v>#DIV/0!</v>
      </c>
      <c r="T77" s="195">
        <f t="shared" si="11"/>
        <v>1.0255879997243866E-2</v>
      </c>
      <c r="U77" s="195">
        <f t="shared" si="12"/>
        <v>1.0255879997243866E-2</v>
      </c>
      <c r="V77" s="196">
        <f t="shared" si="13"/>
        <v>1.0255879997243866E-2</v>
      </c>
      <c r="W77" s="198"/>
      <c r="X77" s="197"/>
    </row>
    <row r="78" spans="2:24" ht="15" customHeight="1" x14ac:dyDescent="0.25">
      <c r="B78" s="190">
        <v>2021</v>
      </c>
      <c r="C78" s="193"/>
      <c r="D78" s="192"/>
      <c r="E78" s="320">
        <v>41136</v>
      </c>
      <c r="F78" s="336">
        <v>41136</v>
      </c>
      <c r="G78" s="336">
        <v>41136</v>
      </c>
      <c r="H78" s="337"/>
      <c r="I78" s="338"/>
      <c r="J78" s="336">
        <f>E78*Prix!E$73/Prix!E78</f>
        <v>38713.052888680133</v>
      </c>
      <c r="K78" s="336">
        <f>F78*Prix!F$73/Prix!F78</f>
        <v>38713.052888680133</v>
      </c>
      <c r="L78" s="336">
        <f>G78*Prix!G$73/Prix!G78</f>
        <v>38713.052888680133</v>
      </c>
      <c r="M78" s="194"/>
      <c r="N78" s="289"/>
      <c r="O78" s="195">
        <f t="shared" si="7"/>
        <v>0</v>
      </c>
      <c r="P78" s="195">
        <f t="shared" si="8"/>
        <v>0</v>
      </c>
      <c r="Q78" s="195">
        <f t="shared" si="9"/>
        <v>0</v>
      </c>
      <c r="R78" s="194"/>
      <c r="S78" s="289" t="e">
        <f t="shared" si="10"/>
        <v>#DIV/0!</v>
      </c>
      <c r="T78" s="195">
        <f t="shared" si="11"/>
        <v>-1.615782057303905E-2</v>
      </c>
      <c r="U78" s="195">
        <f t="shared" si="12"/>
        <v>-1.615782057303905E-2</v>
      </c>
      <c r="V78" s="196">
        <f t="shared" si="13"/>
        <v>-1.615782057303905E-2</v>
      </c>
      <c r="W78" s="198"/>
      <c r="X78" s="197"/>
    </row>
    <row r="79" spans="2:24" ht="15" customHeight="1" x14ac:dyDescent="0.25">
      <c r="B79" s="190">
        <v>2022</v>
      </c>
      <c r="C79" s="193"/>
      <c r="D79" s="192"/>
      <c r="E79" s="320">
        <v>41136</v>
      </c>
      <c r="F79" s="336">
        <v>41136</v>
      </c>
      <c r="G79" s="336">
        <v>41136</v>
      </c>
      <c r="H79" s="337"/>
      <c r="I79" s="338"/>
      <c r="J79" s="336">
        <f>E79*Prix!E$73/Prix!E79</f>
        <v>36791.397910900814</v>
      </c>
      <c r="K79" s="336">
        <f>F79*Prix!F$73/Prix!F79</f>
        <v>36791.397910900814</v>
      </c>
      <c r="L79" s="336">
        <f>G79*Prix!G$73/Prix!G79</f>
        <v>36791.397910900814</v>
      </c>
      <c r="M79" s="194"/>
      <c r="N79" s="289"/>
      <c r="O79" s="195">
        <f t="shared" si="7"/>
        <v>0</v>
      </c>
      <c r="P79" s="195">
        <f t="shared" si="8"/>
        <v>0</v>
      </c>
      <c r="Q79" s="195">
        <f t="shared" si="9"/>
        <v>0</v>
      </c>
      <c r="R79" s="194"/>
      <c r="S79" s="289" t="e">
        <f t="shared" si="10"/>
        <v>#DIV/0!</v>
      </c>
      <c r="T79" s="195">
        <f t="shared" si="11"/>
        <v>-4.9638425140612452E-2</v>
      </c>
      <c r="U79" s="195">
        <f t="shared" si="12"/>
        <v>-4.9638425140612452E-2</v>
      </c>
      <c r="V79" s="196">
        <f t="shared" si="13"/>
        <v>-4.9638425140612452E-2</v>
      </c>
      <c r="W79" s="198"/>
    </row>
    <row r="80" spans="2:24" ht="15" customHeight="1" x14ac:dyDescent="0.25">
      <c r="B80" s="190">
        <v>2023</v>
      </c>
      <c r="C80" s="193"/>
      <c r="D80" s="192"/>
      <c r="E80" s="324">
        <v>43992</v>
      </c>
      <c r="F80" s="336">
        <v>43992</v>
      </c>
      <c r="G80" s="336">
        <v>43992</v>
      </c>
      <c r="H80" s="337"/>
      <c r="I80" s="338"/>
      <c r="J80" s="336">
        <f>E80*Prix!E$73/Prix!E80</f>
        <v>37516.970801055591</v>
      </c>
      <c r="K80" s="336">
        <f>F80*Prix!F$73/Prix!F80</f>
        <v>37516.970801055591</v>
      </c>
      <c r="L80" s="336">
        <f>G80*Prix!G$73/Prix!G80</f>
        <v>37516.970801055591</v>
      </c>
      <c r="M80" s="194"/>
      <c r="N80" s="289"/>
      <c r="O80" s="195">
        <f t="shared" si="7"/>
        <v>6.9428238039673351E-2</v>
      </c>
      <c r="P80" s="195">
        <f t="shared" si="8"/>
        <v>6.9428238039673351E-2</v>
      </c>
      <c r="Q80" s="195">
        <f t="shared" si="9"/>
        <v>6.9428238039673351E-2</v>
      </c>
      <c r="R80" s="194"/>
      <c r="S80" s="289" t="e">
        <f t="shared" si="10"/>
        <v>#DIV/0!</v>
      </c>
      <c r="T80" s="195">
        <f t="shared" si="11"/>
        <v>1.9721264517100545E-2</v>
      </c>
      <c r="U80" s="195">
        <f t="shared" si="12"/>
        <v>1.9721264517100545E-2</v>
      </c>
      <c r="V80" s="196">
        <f t="shared" si="13"/>
        <v>1.9721264517100545E-2</v>
      </c>
      <c r="W80" s="198"/>
    </row>
    <row r="81" spans="2:23" ht="15" customHeight="1" x14ac:dyDescent="0.25">
      <c r="B81" s="190">
        <v>2024</v>
      </c>
      <c r="C81" s="193"/>
      <c r="D81" s="192"/>
      <c r="E81" s="324">
        <v>46368</v>
      </c>
      <c r="F81" s="336">
        <v>46368</v>
      </c>
      <c r="G81" s="336">
        <v>46368</v>
      </c>
      <c r="H81" s="337"/>
      <c r="I81" s="338"/>
      <c r="J81" s="336">
        <f>E81*Prix!E$73/Prix!E81</f>
        <v>38767.703555333006</v>
      </c>
      <c r="K81" s="336">
        <f>F81*Prix!F$73/Prix!F81</f>
        <v>38767.703555333006</v>
      </c>
      <c r="L81" s="336">
        <f>G81*Prix!G$73/Prix!G81</f>
        <v>38767.703555333006</v>
      </c>
      <c r="M81" s="194"/>
      <c r="N81" s="289"/>
      <c r="O81" s="195">
        <f t="shared" si="7"/>
        <v>5.4009819967266726E-2</v>
      </c>
      <c r="P81" s="195">
        <f t="shared" si="8"/>
        <v>5.4009819967266726E-2</v>
      </c>
      <c r="Q81" s="195">
        <f t="shared" si="9"/>
        <v>5.4009819967266726E-2</v>
      </c>
      <c r="R81" s="194"/>
      <c r="S81" s="289" t="e">
        <f t="shared" si="10"/>
        <v>#DIV/0!</v>
      </c>
      <c r="T81" s="195">
        <f t="shared" si="11"/>
        <v>3.3337786275703829E-2</v>
      </c>
      <c r="U81" s="195">
        <f t="shared" si="12"/>
        <v>3.3337786275703829E-2</v>
      </c>
      <c r="V81" s="196">
        <f t="shared" si="13"/>
        <v>3.3337786275703829E-2</v>
      </c>
      <c r="W81" s="198"/>
    </row>
    <row r="82" spans="2:23" ht="15" customHeight="1" x14ac:dyDescent="0.25">
      <c r="B82" s="199">
        <v>2025</v>
      </c>
      <c r="C82" s="200"/>
      <c r="D82" s="202"/>
      <c r="E82" s="324">
        <v>47100</v>
      </c>
      <c r="F82" s="339">
        <v>47100</v>
      </c>
      <c r="G82" s="339">
        <v>47100</v>
      </c>
      <c r="H82" s="340"/>
      <c r="I82" s="341"/>
      <c r="J82" s="339">
        <f>E82*Prix!E$73/Prix!E82</f>
        <v>38855.174720640403</v>
      </c>
      <c r="K82" s="339">
        <f>F82*Prix!F$73/Prix!F82</f>
        <v>38855.174720640403</v>
      </c>
      <c r="L82" s="339">
        <f>G82*Prix!G$73/Prix!G82</f>
        <v>38855.174720640403</v>
      </c>
      <c r="M82" s="154"/>
      <c r="N82" s="290"/>
      <c r="O82" s="155">
        <f t="shared" si="7"/>
        <v>1.5786749482401552E-2</v>
      </c>
      <c r="P82" s="155">
        <f t="shared" si="8"/>
        <v>1.5786749482401552E-2</v>
      </c>
      <c r="Q82" s="155">
        <f t="shared" si="9"/>
        <v>1.5786749482401552E-2</v>
      </c>
      <c r="R82" s="154"/>
      <c r="S82" s="290" t="e">
        <f t="shared" si="10"/>
        <v>#DIV/0!</v>
      </c>
      <c r="T82" s="155">
        <f t="shared" si="11"/>
        <v>2.2562895731637056E-3</v>
      </c>
      <c r="U82" s="155">
        <f t="shared" si="12"/>
        <v>2.2562895731637056E-3</v>
      </c>
      <c r="V82" s="170">
        <f t="shared" si="13"/>
        <v>2.2562895731637056E-3</v>
      </c>
      <c r="W82" s="198"/>
    </row>
    <row r="83" spans="2:23" ht="15" customHeight="1" x14ac:dyDescent="0.25">
      <c r="B83" s="199">
        <v>2026</v>
      </c>
      <c r="C83" s="200"/>
      <c r="D83" s="202"/>
      <c r="E83" s="324">
        <v>48132</v>
      </c>
      <c r="F83" s="339">
        <v>48132</v>
      </c>
      <c r="G83" s="339">
        <v>48132</v>
      </c>
      <c r="H83" s="340"/>
      <c r="I83" s="341"/>
      <c r="J83" s="339">
        <f>E83*Prix!E$73/Prix!E83</f>
        <v>39154.446082086826</v>
      </c>
      <c r="K83" s="339">
        <f>F83*Prix!F$73/Prix!F83</f>
        <v>39154.446082086826</v>
      </c>
      <c r="L83" s="339">
        <f>G83*Prix!G$73/Prix!G83</f>
        <v>39154.446082086826</v>
      </c>
      <c r="M83" s="154"/>
      <c r="N83" s="290"/>
      <c r="O83" s="155">
        <f t="shared" si="7"/>
        <v>2.1910828025477613E-2</v>
      </c>
      <c r="P83" s="155">
        <f t="shared" si="8"/>
        <v>2.1910828025477613E-2</v>
      </c>
      <c r="Q83" s="155">
        <f t="shared" si="9"/>
        <v>2.1910828025477613E-2</v>
      </c>
      <c r="R83" s="154"/>
      <c r="S83" s="290" t="e">
        <f t="shared" si="10"/>
        <v>#DIV/0!</v>
      </c>
      <c r="T83" s="155">
        <f t="shared" si="11"/>
        <v>7.7022266299948683E-3</v>
      </c>
      <c r="U83" s="155">
        <f t="shared" si="12"/>
        <v>7.7022266299948683E-3</v>
      </c>
      <c r="V83" s="170">
        <f t="shared" si="13"/>
        <v>7.7022266299948683E-3</v>
      </c>
      <c r="W83" s="198"/>
    </row>
    <row r="84" spans="2:23" ht="15" customHeight="1" x14ac:dyDescent="0.25">
      <c r="B84" s="199">
        <v>2027</v>
      </c>
      <c r="C84" s="200"/>
      <c r="D84" s="202"/>
      <c r="E84" s="324">
        <v>49392</v>
      </c>
      <c r="F84" s="339">
        <v>49392</v>
      </c>
      <c r="G84" s="339">
        <v>49392</v>
      </c>
      <c r="H84" s="340"/>
      <c r="I84" s="341"/>
      <c r="J84" s="339">
        <f>E84*Prix!E$73/Prix!E84</f>
        <v>39488.384846798908</v>
      </c>
      <c r="K84" s="339">
        <f>F84*Prix!F$73/Prix!F84</f>
        <v>39488.384846798908</v>
      </c>
      <c r="L84" s="339">
        <f>G84*Prix!G$73/Prix!G84</f>
        <v>39488.384846798908</v>
      </c>
      <c r="M84" s="154"/>
      <c r="N84" s="290"/>
      <c r="O84" s="155">
        <f t="shared" si="7"/>
        <v>2.6178010471204161E-2</v>
      </c>
      <c r="P84" s="155">
        <f t="shared" si="8"/>
        <v>2.6178010471204161E-2</v>
      </c>
      <c r="Q84" s="155">
        <f t="shared" si="9"/>
        <v>2.6178010471204161E-2</v>
      </c>
      <c r="R84" s="154"/>
      <c r="S84" s="290" t="e">
        <f t="shared" si="10"/>
        <v>#DIV/0!</v>
      </c>
      <c r="T84" s="155">
        <f t="shared" si="11"/>
        <v>8.5287572198564643E-3</v>
      </c>
      <c r="U84" s="155">
        <f t="shared" si="12"/>
        <v>8.5287572198564643E-3</v>
      </c>
      <c r="V84" s="170">
        <f t="shared" si="13"/>
        <v>8.5287572198564643E-3</v>
      </c>
      <c r="W84" s="198"/>
    </row>
    <row r="85" spans="2:23" ht="15" customHeight="1" x14ac:dyDescent="0.25">
      <c r="B85" s="199">
        <v>2028</v>
      </c>
      <c r="C85" s="200"/>
      <c r="D85" s="202"/>
      <c r="E85" s="324">
        <v>50796</v>
      </c>
      <c r="F85" s="339">
        <v>50796</v>
      </c>
      <c r="G85" s="339">
        <v>50796</v>
      </c>
      <c r="H85" s="340"/>
      <c r="I85" s="341"/>
      <c r="J85" s="339">
        <f>E85*Prix!E$73/Prix!E85</f>
        <v>39912.401070789791</v>
      </c>
      <c r="K85" s="339">
        <f>F85*Prix!F$73/Prix!F85</f>
        <v>39912.401070789791</v>
      </c>
      <c r="L85" s="339">
        <f>G85*Prix!G$73/Prix!G85</f>
        <v>39912.401070789791</v>
      </c>
      <c r="M85" s="154"/>
      <c r="N85" s="290"/>
      <c r="O85" s="155">
        <f t="shared" si="7"/>
        <v>2.8425655976676456E-2</v>
      </c>
      <c r="P85" s="155">
        <f t="shared" si="8"/>
        <v>2.8425655976676456E-2</v>
      </c>
      <c r="Q85" s="155">
        <f t="shared" si="9"/>
        <v>2.8425655976676456E-2</v>
      </c>
      <c r="R85" s="154"/>
      <c r="S85" s="290" t="e">
        <f t="shared" si="10"/>
        <v>#DIV/0!</v>
      </c>
      <c r="T85" s="155">
        <f t="shared" si="11"/>
        <v>1.0737745431622869E-2</v>
      </c>
      <c r="U85" s="155">
        <f t="shared" si="12"/>
        <v>1.0737745431622869E-2</v>
      </c>
      <c r="V85" s="170">
        <f t="shared" si="13"/>
        <v>1.0737745431622869E-2</v>
      </c>
      <c r="W85" s="198"/>
    </row>
    <row r="86" spans="2:23" ht="15" customHeight="1" x14ac:dyDescent="0.25">
      <c r="B86" s="199">
        <v>2029</v>
      </c>
      <c r="C86" s="200"/>
      <c r="D86" s="202"/>
      <c r="E86" s="324">
        <v>52236</v>
      </c>
      <c r="F86" s="339">
        <v>52236</v>
      </c>
      <c r="G86" s="339">
        <v>52236</v>
      </c>
      <c r="H86" s="340"/>
      <c r="I86" s="341"/>
      <c r="J86" s="339">
        <f>E86*Prix!E$73/Prix!E86</f>
        <v>40337.951165528815</v>
      </c>
      <c r="K86" s="339">
        <f>F86*Prix!F$73/Prix!F86</f>
        <v>40337.951165528815</v>
      </c>
      <c r="L86" s="339">
        <f>G86*Prix!G$73/Prix!G86</f>
        <v>40337.951165528815</v>
      </c>
      <c r="M86" s="154"/>
      <c r="N86" s="290"/>
      <c r="O86" s="155">
        <f t="shared" si="7"/>
        <v>2.8348688873139682E-2</v>
      </c>
      <c r="P86" s="155">
        <f t="shared" si="8"/>
        <v>2.8348688873139682E-2</v>
      </c>
      <c r="Q86" s="155">
        <f t="shared" si="9"/>
        <v>2.8348688873139682E-2</v>
      </c>
      <c r="R86" s="154"/>
      <c r="S86" s="290" t="e">
        <f t="shared" si="10"/>
        <v>#DIV/0!</v>
      </c>
      <c r="T86" s="155">
        <f t="shared" si="11"/>
        <v>1.0662102086623548E-2</v>
      </c>
      <c r="U86" s="155">
        <f t="shared" si="12"/>
        <v>1.0662102086623548E-2</v>
      </c>
      <c r="V86" s="170">
        <f t="shared" si="13"/>
        <v>1.0662102086623548E-2</v>
      </c>
      <c r="W86" s="198"/>
    </row>
    <row r="87" spans="2:23" ht="15" customHeight="1" x14ac:dyDescent="0.25">
      <c r="B87" s="199">
        <v>2030</v>
      </c>
      <c r="C87" s="200"/>
      <c r="D87" s="202"/>
      <c r="E87" s="324">
        <v>53592</v>
      </c>
      <c r="F87" s="339">
        <v>53592</v>
      </c>
      <c r="G87" s="339">
        <v>53592</v>
      </c>
      <c r="H87" s="340"/>
      <c r="I87" s="341"/>
      <c r="J87" s="339">
        <f>E87*Prix!E$73/Prix!E87</f>
        <v>40673.305575414779</v>
      </c>
      <c r="K87" s="339">
        <f>F87*Prix!F$73/Prix!F87</f>
        <v>40673.305575414779</v>
      </c>
      <c r="L87" s="339">
        <f>G87*Prix!G$73/Prix!G87</f>
        <v>40673.305575414779</v>
      </c>
      <c r="M87" s="154"/>
      <c r="N87" s="290"/>
      <c r="O87" s="155">
        <f t="shared" si="7"/>
        <v>2.5959108660693841E-2</v>
      </c>
      <c r="P87" s="155">
        <f t="shared" si="8"/>
        <v>2.5959108660693841E-2</v>
      </c>
      <c r="Q87" s="155">
        <f t="shared" si="9"/>
        <v>2.5959108660693841E-2</v>
      </c>
      <c r="R87" s="154"/>
      <c r="S87" s="290" t="e">
        <f t="shared" si="10"/>
        <v>#DIV/0!</v>
      </c>
      <c r="T87" s="155">
        <f t="shared" si="11"/>
        <v>8.3136203053502111E-3</v>
      </c>
      <c r="U87" s="155">
        <f t="shared" si="12"/>
        <v>8.3136203053502111E-3</v>
      </c>
      <c r="V87" s="170">
        <f t="shared" si="13"/>
        <v>8.3136203053502111E-3</v>
      </c>
      <c r="W87" s="198"/>
    </row>
    <row r="88" spans="2:23" ht="15" customHeight="1" x14ac:dyDescent="0.25">
      <c r="B88" s="199">
        <v>2031</v>
      </c>
      <c r="C88" s="200"/>
      <c r="D88" s="202"/>
      <c r="E88" s="324">
        <v>54900</v>
      </c>
      <c r="F88" s="339">
        <v>54888</v>
      </c>
      <c r="G88" s="339">
        <v>54876</v>
      </c>
      <c r="H88" s="340"/>
      <c r="I88" s="341"/>
      <c r="J88" s="339">
        <f>E88*Prix!E$73/Prix!E88</f>
        <v>40949.389492110757</v>
      </c>
      <c r="K88" s="339">
        <f>F88*Prix!F$73/Prix!F88</f>
        <v>40940.438805882979</v>
      </c>
      <c r="L88" s="339">
        <f>G88*Prix!G$73/Prix!G88</f>
        <v>40931.488119655194</v>
      </c>
      <c r="M88" s="154"/>
      <c r="N88" s="290"/>
      <c r="O88" s="155">
        <f t="shared" si="7"/>
        <v>2.4406627854903773E-2</v>
      </c>
      <c r="P88" s="155">
        <f t="shared" si="8"/>
        <v>2.4182713837886283E-2</v>
      </c>
      <c r="Q88" s="155">
        <f t="shared" si="9"/>
        <v>2.3958799820868792E-2</v>
      </c>
      <c r="R88" s="154"/>
      <c r="S88" s="290" t="e">
        <f t="shared" si="10"/>
        <v>#DIV/0!</v>
      </c>
      <c r="T88" s="155">
        <f t="shared" si="11"/>
        <v>6.7878406436396865E-3</v>
      </c>
      <c r="U88" s="155">
        <f t="shared" si="12"/>
        <v>6.5677777276522686E-3</v>
      </c>
      <c r="V88" s="170">
        <f t="shared" si="13"/>
        <v>6.3477148116644067E-3</v>
      </c>
      <c r="W88" s="198"/>
    </row>
    <row r="89" spans="2:23" ht="15" customHeight="1" x14ac:dyDescent="0.25">
      <c r="B89" s="199">
        <v>2032</v>
      </c>
      <c r="C89" s="200"/>
      <c r="D89" s="202"/>
      <c r="E89" s="324">
        <v>56256</v>
      </c>
      <c r="F89" s="339">
        <v>56208</v>
      </c>
      <c r="G89" s="339">
        <v>56160</v>
      </c>
      <c r="H89" s="340"/>
      <c r="I89" s="341"/>
      <c r="J89" s="339">
        <f>E89*Prix!E$73/Prix!E89</f>
        <v>41239.13222196592</v>
      </c>
      <c r="K89" s="339">
        <f>F89*Prix!F$73/Prix!F89</f>
        <v>41203.945249080287</v>
      </c>
      <c r="L89" s="339">
        <f>G89*Prix!G$73/Prix!G89</f>
        <v>41168.758276194647</v>
      </c>
      <c r="M89" s="154"/>
      <c r="N89" s="290"/>
      <c r="O89" s="155">
        <f t="shared" si="7"/>
        <v>2.4699453551912498E-2</v>
      </c>
      <c r="P89" s="155">
        <f t="shared" si="8"/>
        <v>2.4048972452995088E-2</v>
      </c>
      <c r="Q89" s="155">
        <f t="shared" si="9"/>
        <v>2.3398206866389604E-2</v>
      </c>
      <c r="R89" s="154"/>
      <c r="S89" s="290" t="e">
        <f t="shared" si="10"/>
        <v>#DIV/0!</v>
      </c>
      <c r="T89" s="155">
        <f t="shared" si="11"/>
        <v>7.0756300264496197E-3</v>
      </c>
      <c r="U89" s="155">
        <f t="shared" si="12"/>
        <v>6.4363365631401326E-3</v>
      </c>
      <c r="V89" s="170">
        <f t="shared" si="13"/>
        <v>5.7967635050510946E-3</v>
      </c>
      <c r="W89" s="198"/>
    </row>
    <row r="90" spans="2:23" ht="15" customHeight="1" x14ac:dyDescent="0.25">
      <c r="B90" s="199">
        <v>2033</v>
      </c>
      <c r="C90" s="200"/>
      <c r="D90" s="202"/>
      <c r="E90" s="324">
        <v>57636</v>
      </c>
      <c r="F90" s="339">
        <v>57528</v>
      </c>
      <c r="G90" s="339">
        <v>57432</v>
      </c>
      <c r="H90" s="340"/>
      <c r="I90" s="341"/>
      <c r="J90" s="339">
        <f>E90*Prix!E$73/Prix!E90</f>
        <v>41524.086184204389</v>
      </c>
      <c r="K90" s="339">
        <f>F90*Prix!F$73/Prix!F90</f>
        <v>41446.277153253352</v>
      </c>
      <c r="L90" s="339">
        <f>G90*Prix!G$73/Prix!G90</f>
        <v>41377.113570185764</v>
      </c>
      <c r="M90" s="154"/>
      <c r="N90" s="290"/>
      <c r="O90" s="155">
        <f t="shared" si="7"/>
        <v>2.4530716723549562E-2</v>
      </c>
      <c r="P90" s="155">
        <f t="shared" si="8"/>
        <v>2.3484201537147698E-2</v>
      </c>
      <c r="Q90" s="155">
        <f t="shared" si="9"/>
        <v>2.2649572649572569E-2</v>
      </c>
      <c r="R90" s="154"/>
      <c r="S90" s="290" t="e">
        <f t="shared" si="10"/>
        <v>#DIV/0!</v>
      </c>
      <c r="T90" s="155">
        <f t="shared" si="11"/>
        <v>6.9097953056997952E-3</v>
      </c>
      <c r="U90" s="155">
        <f t="shared" si="12"/>
        <v>5.8812791519877727E-3</v>
      </c>
      <c r="V90" s="170">
        <f t="shared" si="13"/>
        <v>5.0610050610051527E-3</v>
      </c>
      <c r="W90" s="198"/>
    </row>
    <row r="91" spans="2:23" ht="15" customHeight="1" x14ac:dyDescent="0.25">
      <c r="B91" s="199">
        <v>2034</v>
      </c>
      <c r="C91" s="200"/>
      <c r="D91" s="202"/>
      <c r="E91" s="324">
        <v>59160</v>
      </c>
      <c r="F91" s="339">
        <v>58980</v>
      </c>
      <c r="G91" s="339">
        <v>58812</v>
      </c>
      <c r="H91" s="340"/>
      <c r="I91" s="341"/>
      <c r="J91" s="339">
        <f>E91*Prix!E$73/Prix!E91</f>
        <v>41889.000555678016</v>
      </c>
      <c r="K91" s="339">
        <f>F91*Prix!F$73/Prix!F91</f>
        <v>41761.549235528888</v>
      </c>
      <c r="L91" s="339">
        <f>G91*Prix!G$73/Prix!G91</f>
        <v>41642.594670056373</v>
      </c>
      <c r="M91" s="154"/>
      <c r="N91" s="290"/>
      <c r="O91" s="155">
        <f t="shared" si="7"/>
        <v>2.6441807203831047E-2</v>
      </c>
      <c r="P91" s="155">
        <f t="shared" si="8"/>
        <v>2.5239883187317513E-2</v>
      </c>
      <c r="Q91" s="155">
        <f t="shared" si="9"/>
        <v>2.402841621395746E-2</v>
      </c>
      <c r="R91" s="154"/>
      <c r="S91" s="290" t="e">
        <f t="shared" si="10"/>
        <v>#DIV/0!</v>
      </c>
      <c r="T91" s="155">
        <f t="shared" si="11"/>
        <v>8.7880169079419534E-3</v>
      </c>
      <c r="U91" s="155">
        <f t="shared" si="12"/>
        <v>7.6067648032602797E-3</v>
      </c>
      <c r="V91" s="170">
        <f t="shared" si="13"/>
        <v>6.4161338712109828E-3</v>
      </c>
      <c r="W91" s="198"/>
    </row>
    <row r="92" spans="2:23" ht="15" customHeight="1" x14ac:dyDescent="0.25">
      <c r="B92" s="199">
        <v>2035</v>
      </c>
      <c r="C92" s="200"/>
      <c r="D92" s="202"/>
      <c r="E92" s="324">
        <v>60708</v>
      </c>
      <c r="F92" s="339">
        <v>60456</v>
      </c>
      <c r="G92" s="339">
        <v>60216</v>
      </c>
      <c r="H92" s="340"/>
      <c r="I92" s="341"/>
      <c r="J92" s="339">
        <f>E92*Prix!E$73/Prix!E92</f>
        <v>42245.780745907083</v>
      </c>
      <c r="K92" s="339">
        <f>F92*Prix!F$73/Prix!F92</f>
        <v>42070.417750124507</v>
      </c>
      <c r="L92" s="339">
        <f>G92*Prix!G$73/Prix!G92</f>
        <v>41903.405373188725</v>
      </c>
      <c r="M92" s="154"/>
      <c r="N92" s="290"/>
      <c r="O92" s="155">
        <f t="shared" si="7"/>
        <v>2.6166328600405686E-2</v>
      </c>
      <c r="P92" s="155">
        <f t="shared" si="8"/>
        <v>2.5025432349949028E-2</v>
      </c>
      <c r="Q92" s="155">
        <f t="shared" si="9"/>
        <v>2.3872679045092937E-2</v>
      </c>
      <c r="R92" s="154"/>
      <c r="S92" s="290" t="e">
        <f t="shared" si="10"/>
        <v>#DIV/0!</v>
      </c>
      <c r="T92" s="155">
        <f t="shared" si="11"/>
        <v>8.5172762657548251E-3</v>
      </c>
      <c r="U92" s="155">
        <f t="shared" si="12"/>
        <v>7.3960023095323013E-3</v>
      </c>
      <c r="V92" s="170">
        <f t="shared" si="13"/>
        <v>6.2630752285925961E-3</v>
      </c>
      <c r="W92" s="198"/>
    </row>
    <row r="93" spans="2:23" ht="15" customHeight="1" x14ac:dyDescent="0.25">
      <c r="B93" s="199">
        <v>2036</v>
      </c>
      <c r="C93" s="200"/>
      <c r="D93" s="202"/>
      <c r="E93" s="324">
        <v>62328</v>
      </c>
      <c r="F93" s="339">
        <v>61980</v>
      </c>
      <c r="G93" s="339">
        <v>61620</v>
      </c>
      <c r="H93" s="340"/>
      <c r="I93" s="341"/>
      <c r="J93" s="339">
        <f>E93*Prix!E$73/Prix!E93</f>
        <v>42627.139351571132</v>
      </c>
      <c r="K93" s="339">
        <f>F93*Prix!F$73/Prix!F93</f>
        <v>42389.136455692133</v>
      </c>
      <c r="L93" s="339">
        <f>G93*Prix!G$73/Prix!G93</f>
        <v>42142.926563403504</v>
      </c>
      <c r="M93" s="154"/>
      <c r="N93" s="290"/>
      <c r="O93" s="155">
        <f t="shared" si="7"/>
        <v>2.6685115635501022E-2</v>
      </c>
      <c r="P93" s="155">
        <f t="shared" si="8"/>
        <v>2.5208416038110304E-2</v>
      </c>
      <c r="Q93" s="155">
        <f t="shared" si="9"/>
        <v>2.3316062176165886E-2</v>
      </c>
      <c r="R93" s="154"/>
      <c r="S93" s="290" t="e">
        <f t="shared" si="10"/>
        <v>#DIV/0!</v>
      </c>
      <c r="T93" s="155">
        <f t="shared" si="11"/>
        <v>9.0271406737107984E-3</v>
      </c>
      <c r="U93" s="155">
        <f t="shared" si="12"/>
        <v>7.5758388580935421E-3</v>
      </c>
      <c r="V93" s="170">
        <f t="shared" si="13"/>
        <v>5.716031622767126E-3</v>
      </c>
      <c r="W93" s="198"/>
    </row>
    <row r="94" spans="2:23" ht="15" customHeight="1" x14ac:dyDescent="0.25">
      <c r="B94" s="199">
        <v>2037</v>
      </c>
      <c r="C94" s="200"/>
      <c r="D94" s="202"/>
      <c r="E94" s="324">
        <v>64008</v>
      </c>
      <c r="F94" s="339">
        <v>63528</v>
      </c>
      <c r="G94" s="339">
        <v>63036</v>
      </c>
      <c r="H94" s="340"/>
      <c r="I94" s="341"/>
      <c r="J94" s="339">
        <f>E94*Prix!E$73/Prix!E94</f>
        <v>43023.212627929301</v>
      </c>
      <c r="K94" s="339">
        <f>F94*Prix!F$73/Prix!F94</f>
        <v>42700.57886244051</v>
      </c>
      <c r="L94" s="339">
        <f>G94*Prix!G$73/Prix!G94</f>
        <v>42369.879252814513</v>
      </c>
      <c r="M94" s="154"/>
      <c r="N94" s="290"/>
      <c r="O94" s="155">
        <f t="shared" si="7"/>
        <v>2.695417789757415E-2</v>
      </c>
      <c r="P94" s="155">
        <f t="shared" si="8"/>
        <v>2.4975798644724101E-2</v>
      </c>
      <c r="Q94" s="155">
        <f t="shared" si="9"/>
        <v>2.297955209347613E-2</v>
      </c>
      <c r="R94" s="154"/>
      <c r="S94" s="290" t="e">
        <f t="shared" si="10"/>
        <v>#DIV/0!</v>
      </c>
      <c r="T94" s="155">
        <f t="shared" si="11"/>
        <v>9.2915753293112413E-3</v>
      </c>
      <c r="U94" s="155">
        <f t="shared" si="12"/>
        <v>7.3472222552568578E-3</v>
      </c>
      <c r="V94" s="170">
        <f t="shared" si="13"/>
        <v>5.3853091827773536E-3</v>
      </c>
      <c r="W94" s="198"/>
    </row>
    <row r="95" spans="2:23" ht="15" customHeight="1" x14ac:dyDescent="0.25">
      <c r="B95" s="199">
        <v>2038</v>
      </c>
      <c r="C95" s="200"/>
      <c r="D95" s="202"/>
      <c r="E95" s="324">
        <v>65748</v>
      </c>
      <c r="F95" s="339">
        <v>65112</v>
      </c>
      <c r="G95" s="339">
        <v>64464</v>
      </c>
      <c r="H95" s="340"/>
      <c r="I95" s="341"/>
      <c r="J95" s="339">
        <f>E95*Prix!E$73/Prix!E95</f>
        <v>43432.687988035519</v>
      </c>
      <c r="K95" s="339">
        <f>F95*Prix!F$73/Prix!F95</f>
        <v>43012.550652141028</v>
      </c>
      <c r="L95" s="339">
        <f>G95*Prix!G$73/Prix!G95</f>
        <v>42584.486196701371</v>
      </c>
      <c r="M95" s="154"/>
      <c r="N95" s="290"/>
      <c r="O95" s="155">
        <f t="shared" si="7"/>
        <v>2.718410198725163E-2</v>
      </c>
      <c r="P95" s="155">
        <f t="shared" si="8"/>
        <v>2.4933887419720469E-2</v>
      </c>
      <c r="Q95" s="155">
        <f t="shared" si="9"/>
        <v>2.265372168284796E-2</v>
      </c>
      <c r="R95" s="154"/>
      <c r="S95" s="290" t="e">
        <f t="shared" si="10"/>
        <v>#DIV/0!</v>
      </c>
      <c r="T95" s="155">
        <f t="shared" si="11"/>
        <v>9.5175449506157417E-3</v>
      </c>
      <c r="U95" s="155">
        <f t="shared" si="12"/>
        <v>7.3060318621331888E-3</v>
      </c>
      <c r="V95" s="170">
        <f t="shared" si="13"/>
        <v>5.0650827349856264E-3</v>
      </c>
      <c r="W95" s="198"/>
    </row>
    <row r="96" spans="2:23" ht="15" customHeight="1" x14ac:dyDescent="0.25">
      <c r="B96" s="199">
        <v>2039</v>
      </c>
      <c r="C96" s="200"/>
      <c r="D96" s="202"/>
      <c r="E96" s="324">
        <v>67536</v>
      </c>
      <c r="F96" s="339">
        <v>66720</v>
      </c>
      <c r="G96" s="339">
        <v>65892</v>
      </c>
      <c r="H96" s="340"/>
      <c r="I96" s="341"/>
      <c r="J96" s="339">
        <f>E96*Prix!E$73/Prix!E96</f>
        <v>43846.514791417379</v>
      </c>
      <c r="K96" s="339">
        <f>F96*Prix!F$73/Prix!F96</f>
        <v>43316.741691592149</v>
      </c>
      <c r="L96" s="339">
        <f>G96*Prix!G$73/Prix!G96</f>
        <v>42779.177810887144</v>
      </c>
      <c r="M96" s="154"/>
      <c r="N96" s="290"/>
      <c r="O96" s="155">
        <f t="shared" si="7"/>
        <v>2.7194743566344215E-2</v>
      </c>
      <c r="P96" s="155">
        <f t="shared" si="8"/>
        <v>2.4695908588278748E-2</v>
      </c>
      <c r="Q96" s="155">
        <f t="shared" si="9"/>
        <v>2.2151898734177111E-2</v>
      </c>
      <c r="R96" s="154"/>
      <c r="S96" s="290" t="e">
        <f t="shared" si="10"/>
        <v>#DIV/0!</v>
      </c>
      <c r="T96" s="155">
        <f t="shared" si="11"/>
        <v>9.5280035050064882E-3</v>
      </c>
      <c r="U96" s="155">
        <f t="shared" si="12"/>
        <v>7.072146032706339E-3</v>
      </c>
      <c r="V96" s="170">
        <f t="shared" si="13"/>
        <v>4.5718906478400267E-3</v>
      </c>
      <c r="W96" s="198"/>
    </row>
    <row r="97" spans="2:23" ht="15" customHeight="1" x14ac:dyDescent="0.25">
      <c r="B97" s="199">
        <v>2040</v>
      </c>
      <c r="C97" s="200"/>
      <c r="D97" s="202"/>
      <c r="E97" s="324">
        <v>69384</v>
      </c>
      <c r="F97" s="339">
        <v>68364</v>
      </c>
      <c r="G97" s="339">
        <v>67332</v>
      </c>
      <c r="H97" s="340"/>
      <c r="I97" s="341"/>
      <c r="J97" s="339">
        <f>E97*Prix!E$73/Prix!E97</f>
        <v>44271.543043640209</v>
      </c>
      <c r="K97" s="339">
        <f>F97*Prix!F$73/Prix!F97</f>
        <v>43620.716139678021</v>
      </c>
      <c r="L97" s="339">
        <f>G97*Prix!G$73/Prix!G97</f>
        <v>42962.23244861039</v>
      </c>
      <c r="M97" s="154"/>
      <c r="N97" s="290"/>
      <c r="O97" s="155">
        <f t="shared" si="7"/>
        <v>2.7363184079602032E-2</v>
      </c>
      <c r="P97" s="155">
        <f t="shared" si="8"/>
        <v>2.4640287769784219E-2</v>
      </c>
      <c r="Q97" s="155">
        <f t="shared" si="9"/>
        <v>2.1853942815516225E-2</v>
      </c>
      <c r="R97" s="154"/>
      <c r="S97" s="290" t="e">
        <f t="shared" si="10"/>
        <v>#DIV/0!</v>
      </c>
      <c r="T97" s="155">
        <f t="shared" si="11"/>
        <v>9.6935470069796636E-3</v>
      </c>
      <c r="U97" s="155">
        <f t="shared" si="12"/>
        <v>7.0174818376256276E-3</v>
      </c>
      <c r="V97" s="170">
        <f t="shared" si="13"/>
        <v>4.2790592781485337E-3</v>
      </c>
      <c r="W97" s="198"/>
    </row>
    <row r="98" spans="2:23" ht="15" customHeight="1" x14ac:dyDescent="0.25">
      <c r="B98" s="199">
        <v>2041</v>
      </c>
      <c r="C98" s="200"/>
      <c r="D98" s="202"/>
      <c r="E98" s="324">
        <v>71304</v>
      </c>
      <c r="F98" s="339">
        <v>70044</v>
      </c>
      <c r="G98" s="339">
        <v>68784</v>
      </c>
      <c r="H98" s="340"/>
      <c r="I98" s="341"/>
      <c r="J98" s="339">
        <f>E98*Prix!E$73/Prix!E98</f>
        <v>44714.131676177123</v>
      </c>
      <c r="K98" s="339">
        <f>F98*Prix!F$73/Prix!F98</f>
        <v>43923.996397483323</v>
      </c>
      <c r="L98" s="339">
        <f>G98*Prix!G$73/Prix!G98</f>
        <v>43133.861118789508</v>
      </c>
      <c r="M98" s="154"/>
      <c r="N98" s="290"/>
      <c r="O98" s="155">
        <f t="shared" si="7"/>
        <v>2.7672085783466027E-2</v>
      </c>
      <c r="P98" s="155">
        <f t="shared" si="8"/>
        <v>2.4574337370545818E-2</v>
      </c>
      <c r="Q98" s="155">
        <f t="shared" si="9"/>
        <v>2.1564783461058612E-2</v>
      </c>
      <c r="R98" s="154"/>
      <c r="S98" s="290" t="e">
        <f t="shared" si="10"/>
        <v>#DIV/0!</v>
      </c>
      <c r="T98" s="155">
        <f t="shared" si="11"/>
        <v>9.9971359051260755E-3</v>
      </c>
      <c r="U98" s="155">
        <f t="shared" si="12"/>
        <v>6.9526657204381781E-3</v>
      </c>
      <c r="V98" s="170">
        <f t="shared" si="13"/>
        <v>3.9948731804011484E-3</v>
      </c>
      <c r="W98" s="198"/>
    </row>
    <row r="99" spans="2:23" ht="15" customHeight="1" x14ac:dyDescent="0.25">
      <c r="B99" s="199">
        <v>2042</v>
      </c>
      <c r="C99" s="200"/>
      <c r="D99" s="202"/>
      <c r="E99" s="324">
        <v>73272</v>
      </c>
      <c r="F99" s="339">
        <v>71760</v>
      </c>
      <c r="G99" s="339">
        <v>70260</v>
      </c>
      <c r="H99" s="340"/>
      <c r="I99" s="341"/>
      <c r="J99" s="339">
        <f>E99*Prix!E$73/Prix!E99</f>
        <v>45157.983027536044</v>
      </c>
      <c r="K99" s="339">
        <f>F99*Prix!F$73/Prix!F99</f>
        <v>44226.128153400845</v>
      </c>
      <c r="L99" s="339">
        <f>G99*Prix!G$73/Prix!G99</f>
        <v>43301.668952869892</v>
      </c>
      <c r="M99" s="154"/>
      <c r="N99" s="290"/>
      <c r="O99" s="155">
        <f t="shared" si="7"/>
        <v>2.7600134634803153E-2</v>
      </c>
      <c r="P99" s="155">
        <f t="shared" si="8"/>
        <v>2.4498886414253906E-2</v>
      </c>
      <c r="Q99" s="155">
        <f t="shared" si="9"/>
        <v>2.1458478715980389E-2</v>
      </c>
      <c r="R99" s="154"/>
      <c r="S99" s="290" t="e">
        <f t="shared" si="10"/>
        <v>#DIV/0!</v>
      </c>
      <c r="T99" s="155">
        <f t="shared" si="11"/>
        <v>9.9264222455066609E-3</v>
      </c>
      <c r="U99" s="155">
        <f t="shared" si="12"/>
        <v>6.8785124464409986E-3</v>
      </c>
      <c r="V99" s="170">
        <f t="shared" si="13"/>
        <v>3.89039677246239E-3</v>
      </c>
      <c r="W99" s="198"/>
    </row>
    <row r="100" spans="2:23" ht="15" customHeight="1" x14ac:dyDescent="0.25">
      <c r="B100" s="199">
        <v>2043</v>
      </c>
      <c r="C100" s="200"/>
      <c r="D100" s="202"/>
      <c r="E100" s="324">
        <v>75288</v>
      </c>
      <c r="F100" s="339">
        <v>73524</v>
      </c>
      <c r="G100" s="339">
        <v>71772</v>
      </c>
      <c r="H100" s="340"/>
      <c r="I100" s="341"/>
      <c r="J100" s="339">
        <f>E100*Prix!E$73/Prix!E100</f>
        <v>45602.413948943133</v>
      </c>
      <c r="K100" s="339">
        <f>F100*Prix!F$73/Prix!F100</f>
        <v>44533.948081793846</v>
      </c>
      <c r="L100" s="339">
        <f>G100*Prix!G$73/Prix!G100</f>
        <v>43472.750689931287</v>
      </c>
      <c r="M100" s="154"/>
      <c r="N100" s="290"/>
      <c r="O100" s="155">
        <f t="shared" si="7"/>
        <v>2.7513920733704511E-2</v>
      </c>
      <c r="P100" s="155">
        <f t="shared" si="8"/>
        <v>2.4581939799331209E-2</v>
      </c>
      <c r="Q100" s="155">
        <f t="shared" si="9"/>
        <v>2.1520068317677277E-2</v>
      </c>
      <c r="R100" s="154"/>
      <c r="S100" s="290" t="e">
        <f t="shared" si="10"/>
        <v>#DIV/0!</v>
      </c>
      <c r="T100" s="155">
        <f t="shared" si="11"/>
        <v>9.8416911387757544E-3</v>
      </c>
      <c r="U100" s="155">
        <f t="shared" si="12"/>
        <v>6.9601373949197409E-3</v>
      </c>
      <c r="V100" s="170">
        <f t="shared" si="13"/>
        <v>3.9509270935400576E-3</v>
      </c>
      <c r="W100" s="198"/>
    </row>
    <row r="101" spans="2:23" ht="15" customHeight="1" x14ac:dyDescent="0.25">
      <c r="B101" s="199">
        <v>2044</v>
      </c>
      <c r="C101" s="200"/>
      <c r="D101" s="202"/>
      <c r="E101" s="324">
        <v>77364</v>
      </c>
      <c r="F101" s="339">
        <v>75324</v>
      </c>
      <c r="G101" s="339">
        <v>73308</v>
      </c>
      <c r="H101" s="340"/>
      <c r="I101" s="341"/>
      <c r="J101" s="339">
        <f>E101*Prix!E$73/Prix!E101</f>
        <v>46053.916632479013</v>
      </c>
      <c r="K101" s="339">
        <f>F101*Prix!F$73/Prix!F101</f>
        <v>44839.527641084343</v>
      </c>
      <c r="L101" s="339">
        <f>G101*Prix!G$73/Prix!G101</f>
        <v>43639.425579000199</v>
      </c>
      <c r="M101" s="154"/>
      <c r="N101" s="290"/>
      <c r="O101" s="155">
        <f t="shared" si="7"/>
        <v>2.7574115396876042E-2</v>
      </c>
      <c r="P101" s="155">
        <f t="shared" si="8"/>
        <v>2.4481801860616992E-2</v>
      </c>
      <c r="Q101" s="155">
        <f t="shared" si="9"/>
        <v>2.1401103494398832E-2</v>
      </c>
      <c r="R101" s="154"/>
      <c r="S101" s="290" t="e">
        <f t="shared" si="10"/>
        <v>#DIV/0!</v>
      </c>
      <c r="T101" s="155">
        <f t="shared" si="11"/>
        <v>9.9008505129001279E-3</v>
      </c>
      <c r="U101" s="155">
        <f t="shared" si="12"/>
        <v>6.8617217303359457E-3</v>
      </c>
      <c r="V101" s="170">
        <f t="shared" si="13"/>
        <v>3.834008348303497E-3</v>
      </c>
      <c r="W101" s="198"/>
    </row>
    <row r="102" spans="2:23" ht="15" customHeight="1" x14ac:dyDescent="0.25">
      <c r="B102" s="199">
        <v>2045</v>
      </c>
      <c r="C102" s="200"/>
      <c r="D102" s="202"/>
      <c r="E102" s="324">
        <v>79500</v>
      </c>
      <c r="F102" s="339">
        <v>77172</v>
      </c>
      <c r="G102" s="339">
        <v>74880</v>
      </c>
      <c r="H102" s="340"/>
      <c r="I102" s="341"/>
      <c r="J102" s="339">
        <f>E102*Prix!E$73/Prix!E102</f>
        <v>46511.502055150646</v>
      </c>
      <c r="K102" s="339">
        <f>F102*Prix!F$73/Prix!F102</f>
        <v>45149.504862894159</v>
      </c>
      <c r="L102" s="339">
        <f>G102*Prix!G$73/Prix!G102</f>
        <v>43808.569482889063</v>
      </c>
      <c r="M102" s="154"/>
      <c r="N102" s="290"/>
      <c r="O102" s="155">
        <f t="shared" si="7"/>
        <v>2.7609740964789742E-2</v>
      </c>
      <c r="P102" s="155">
        <f t="shared" si="8"/>
        <v>2.4534013063565396E-2</v>
      </c>
      <c r="Q102" s="155">
        <f t="shared" si="9"/>
        <v>2.1443771484694674E-2</v>
      </c>
      <c r="R102" s="154"/>
      <c r="S102" s="290" t="e">
        <f t="shared" si="10"/>
        <v>#DIV/0!</v>
      </c>
      <c r="T102" s="155">
        <f t="shared" si="11"/>
        <v>9.9358633560586718E-3</v>
      </c>
      <c r="U102" s="155">
        <f t="shared" si="12"/>
        <v>6.9130349519068712E-3</v>
      </c>
      <c r="V102" s="170">
        <f t="shared" si="13"/>
        <v>3.8759424911005702E-3</v>
      </c>
      <c r="W102" s="198"/>
    </row>
    <row r="103" spans="2:23" ht="15" customHeight="1" x14ac:dyDescent="0.25">
      <c r="B103" s="199">
        <v>2046</v>
      </c>
      <c r="C103" s="200"/>
      <c r="D103" s="202"/>
      <c r="E103" s="324">
        <v>81684</v>
      </c>
      <c r="F103" s="339">
        <v>79068</v>
      </c>
      <c r="G103" s="339">
        <v>76488</v>
      </c>
      <c r="H103" s="340"/>
      <c r="I103" s="341"/>
      <c r="J103" s="339">
        <f>E103*Prix!E$73/Prix!E103</f>
        <v>46967.323831352893</v>
      </c>
      <c r="K103" s="339">
        <f>F103*Prix!F$73/Prix!F103</f>
        <v>45463.15509398916</v>
      </c>
      <c r="L103" s="339">
        <f>G103*Prix!G$73/Prix!G103</f>
        <v>43979.685926405669</v>
      </c>
      <c r="M103" s="154"/>
      <c r="N103" s="290"/>
      <c r="O103" s="155">
        <f t="shared" si="7"/>
        <v>2.7471698113207488E-2</v>
      </c>
      <c r="P103" s="155">
        <f t="shared" si="8"/>
        <v>2.4568496345824808E-2</v>
      </c>
      <c r="Q103" s="155">
        <f t="shared" si="9"/>
        <v>2.1474358974358898E-2</v>
      </c>
      <c r="R103" s="154"/>
      <c r="S103" s="290" t="e">
        <f t="shared" si="10"/>
        <v>#DIV/0!</v>
      </c>
      <c r="T103" s="155">
        <f t="shared" si="11"/>
        <v>9.8001947058548033E-3</v>
      </c>
      <c r="U103" s="155">
        <f t="shared" si="12"/>
        <v>6.9469251556018019E-3</v>
      </c>
      <c r="V103" s="170">
        <f t="shared" si="13"/>
        <v>3.9060039060039298E-3</v>
      </c>
      <c r="W103" s="198"/>
    </row>
    <row r="104" spans="2:23" ht="15" customHeight="1" x14ac:dyDescent="0.25">
      <c r="B104" s="199">
        <v>2047</v>
      </c>
      <c r="C104" s="200"/>
      <c r="D104" s="202"/>
      <c r="E104" s="324">
        <v>83928</v>
      </c>
      <c r="F104" s="339">
        <v>81000</v>
      </c>
      <c r="G104" s="339">
        <v>78132</v>
      </c>
      <c r="H104" s="340"/>
      <c r="I104" s="341"/>
      <c r="J104" s="339">
        <f>E104*Prix!E$73/Prix!E104</f>
        <v>47427.613773288322</v>
      </c>
      <c r="K104" s="339">
        <f>F104*Prix!F$73/Prix!F104</f>
        <v>45773.00442803777</v>
      </c>
      <c r="L104" s="339">
        <f>G104*Prix!G$73/Prix!G104</f>
        <v>44152.301011993171</v>
      </c>
      <c r="M104" s="154"/>
      <c r="N104" s="290"/>
      <c r="O104" s="155">
        <f t="shared" si="7"/>
        <v>2.7471720287938872E-2</v>
      </c>
      <c r="P104" s="155">
        <f t="shared" si="8"/>
        <v>2.4434663833662107E-2</v>
      </c>
      <c r="Q104" s="155">
        <f t="shared" si="9"/>
        <v>2.1493567618450005E-2</v>
      </c>
      <c r="R104" s="154"/>
      <c r="S104" s="290" t="e">
        <f t="shared" si="10"/>
        <v>#DIV/0!</v>
      </c>
      <c r="T104" s="155">
        <f t="shared" si="11"/>
        <v>9.8002164992028185E-3</v>
      </c>
      <c r="U104" s="155">
        <f t="shared" si="12"/>
        <v>6.8153944311175607E-3</v>
      </c>
      <c r="V104" s="170">
        <f t="shared" si="13"/>
        <v>3.924882180294631E-3</v>
      </c>
      <c r="W104" s="198"/>
    </row>
    <row r="105" spans="2:23" ht="15" customHeight="1" x14ac:dyDescent="0.25">
      <c r="B105" s="199">
        <v>2048</v>
      </c>
      <c r="C105" s="200"/>
      <c r="D105" s="202"/>
      <c r="E105" s="324">
        <v>86244</v>
      </c>
      <c r="F105" s="339">
        <v>82980</v>
      </c>
      <c r="G105" s="339">
        <v>79812</v>
      </c>
      <c r="H105" s="340"/>
      <c r="I105" s="341"/>
      <c r="J105" s="339">
        <f>E105*Prix!E$73/Prix!E105</f>
        <v>47898.164757383915</v>
      </c>
      <c r="K105" s="339">
        <f>F105*Prix!F$73/Prix!F105</f>
        <v>46085.40549566019</v>
      </c>
      <c r="L105" s="339">
        <f>G105*Prix!G$73/Prix!G105</f>
        <v>44325.962682810692</v>
      </c>
      <c r="M105" s="154"/>
      <c r="N105" s="290"/>
      <c r="O105" s="155">
        <f t="shared" si="7"/>
        <v>2.7595081498427154E-2</v>
      </c>
      <c r="P105" s="155">
        <f t="shared" si="8"/>
        <v>2.4444444444444491E-2</v>
      </c>
      <c r="Q105" s="155">
        <f t="shared" si="9"/>
        <v>2.1502073414222167E-2</v>
      </c>
      <c r="R105" s="154"/>
      <c r="S105" s="290" t="e">
        <f t="shared" si="10"/>
        <v>#DIV/0!</v>
      </c>
      <c r="T105" s="155">
        <f t="shared" si="11"/>
        <v>9.9214560181100087E-3</v>
      </c>
      <c r="U105" s="155">
        <f t="shared" si="12"/>
        <v>6.8250068250066409E-3</v>
      </c>
      <c r="V105" s="170">
        <f t="shared" si="13"/>
        <v>3.933241684739075E-3</v>
      </c>
      <c r="W105" s="198"/>
    </row>
    <row r="106" spans="2:23" ht="15" customHeight="1" x14ac:dyDescent="0.25">
      <c r="B106" s="199">
        <v>2049</v>
      </c>
      <c r="C106" s="200"/>
      <c r="D106" s="202"/>
      <c r="E106" s="324">
        <v>88620</v>
      </c>
      <c r="F106" s="339">
        <v>85008</v>
      </c>
      <c r="G106" s="339">
        <v>81516</v>
      </c>
      <c r="H106" s="340"/>
      <c r="I106" s="341"/>
      <c r="J106" s="339">
        <f>E106*Prix!E$73/Prix!E106</f>
        <v>48371.249992158271</v>
      </c>
      <c r="K106" s="339">
        <f>F106*Prix!F$73/Prix!F106</f>
        <v>46399.720371624804</v>
      </c>
      <c r="L106" s="339">
        <f>G106*Prix!G$73/Prix!G106</f>
        <v>44493.690074032653</v>
      </c>
      <c r="M106" s="154"/>
      <c r="N106" s="290"/>
      <c r="O106" s="155">
        <f t="shared" si="7"/>
        <v>2.7549742590788906E-2</v>
      </c>
      <c r="P106" s="155">
        <f t="shared" si="8"/>
        <v>2.4439624005784477E-2</v>
      </c>
      <c r="Q106" s="155">
        <f t="shared" si="9"/>
        <v>2.1350172906329901E-2</v>
      </c>
      <c r="R106" s="154"/>
      <c r="S106" s="290" t="e">
        <f t="shared" si="10"/>
        <v>#DIV/0!</v>
      </c>
      <c r="T106" s="155">
        <f t="shared" si="11"/>
        <v>9.8768968951243874E-3</v>
      </c>
      <c r="U106" s="155">
        <f t="shared" si="12"/>
        <v>6.8202692931542686E-3</v>
      </c>
      <c r="V106" s="170">
        <f t="shared" si="13"/>
        <v>3.7839537162946968E-3</v>
      </c>
      <c r="W106" s="198"/>
    </row>
    <row r="107" spans="2:23" ht="15" customHeight="1" x14ac:dyDescent="0.25">
      <c r="B107" s="199">
        <v>2050</v>
      </c>
      <c r="C107" s="200"/>
      <c r="D107" s="202"/>
      <c r="E107" s="324">
        <v>91056</v>
      </c>
      <c r="F107" s="339">
        <v>87084</v>
      </c>
      <c r="G107" s="339">
        <v>83268</v>
      </c>
      <c r="H107" s="340"/>
      <c r="I107" s="341"/>
      <c r="J107" s="339">
        <f>E107*Prix!E$73/Prix!E107</f>
        <v>48846.079850483417</v>
      </c>
      <c r="K107" s="339">
        <f>F107*Prix!F$73/Prix!F107</f>
        <v>46715.340204923326</v>
      </c>
      <c r="L107" s="339">
        <f>G107*Prix!G$73/Prix!G107</f>
        <v>44668.285198010599</v>
      </c>
      <c r="M107" s="154"/>
      <c r="N107" s="290"/>
      <c r="O107" s="155">
        <f t="shared" si="7"/>
        <v>2.7488151658767723E-2</v>
      </c>
      <c r="P107" s="155">
        <f t="shared" si="8"/>
        <v>2.4421230942970107E-2</v>
      </c>
      <c r="Q107" s="155">
        <f t="shared" si="9"/>
        <v>2.1492713087001292E-2</v>
      </c>
      <c r="R107" s="154"/>
      <c r="S107" s="290" t="e">
        <f t="shared" si="10"/>
        <v>#DIV/0!</v>
      </c>
      <c r="T107" s="155">
        <f t="shared" si="11"/>
        <v>9.8163652666021228E-3</v>
      </c>
      <c r="U107" s="155">
        <f t="shared" si="12"/>
        <v>6.8021925729435662E-3</v>
      </c>
      <c r="V107" s="170">
        <f t="shared" si="13"/>
        <v>3.9240423459470097E-3</v>
      </c>
      <c r="W107" s="198"/>
    </row>
    <row r="108" spans="2:23" ht="15" customHeight="1" x14ac:dyDescent="0.25">
      <c r="B108" s="199">
        <v>2051</v>
      </c>
      <c r="C108" s="200"/>
      <c r="D108" s="202"/>
      <c r="E108" s="324">
        <v>93564</v>
      </c>
      <c r="F108" s="339">
        <v>89220</v>
      </c>
      <c r="G108" s="339">
        <v>85056</v>
      </c>
      <c r="H108" s="340"/>
      <c r="I108" s="341"/>
      <c r="J108" s="339">
        <f>E108*Prix!E$73/Prix!E108</f>
        <v>49328.227369766464</v>
      </c>
      <c r="K108" s="339">
        <f>F108*Prix!F$73/Prix!F108</f>
        <v>47038.01083675948</v>
      </c>
      <c r="L108" s="339">
        <f>G108*Prix!G$73/Prix!G108</f>
        <v>44842.692778877084</v>
      </c>
      <c r="M108" s="154"/>
      <c r="N108" s="290"/>
      <c r="O108" s="155">
        <f t="shared" si="7"/>
        <v>2.7543489720611491E-2</v>
      </c>
      <c r="P108" s="155">
        <f t="shared" si="8"/>
        <v>2.4528041890588437E-2</v>
      </c>
      <c r="Q108" s="155">
        <f t="shared" si="9"/>
        <v>2.1472834702406685E-2</v>
      </c>
      <c r="R108" s="154"/>
      <c r="S108" s="290" t="e">
        <f t="shared" si="10"/>
        <v>#DIV/0!</v>
      </c>
      <c r="T108" s="155">
        <f t="shared" si="11"/>
        <v>9.8707515681686342E-3</v>
      </c>
      <c r="U108" s="155">
        <f t="shared" si="12"/>
        <v>6.9071664772366592E-3</v>
      </c>
      <c r="V108" s="170">
        <f t="shared" si="13"/>
        <v>3.9045058500311036E-3</v>
      </c>
      <c r="W108" s="198"/>
    </row>
    <row r="109" spans="2:23" ht="15" customHeight="1" x14ac:dyDescent="0.25">
      <c r="B109" s="199">
        <v>2052</v>
      </c>
      <c r="C109" s="200"/>
      <c r="D109" s="202"/>
      <c r="E109" s="324">
        <v>96144</v>
      </c>
      <c r="F109" s="339">
        <v>91404</v>
      </c>
      <c r="G109" s="339">
        <v>86880</v>
      </c>
      <c r="H109" s="340"/>
      <c r="I109" s="341"/>
      <c r="J109" s="339">
        <f>E109*Prix!E$73/Prix!E109</f>
        <v>49816.647515039185</v>
      </c>
      <c r="K109" s="339">
        <f>F109*Prix!F$73/Prix!F109</f>
        <v>47360.634563411564</v>
      </c>
      <c r="L109" s="339">
        <f>G109*Prix!G$73/Prix!G109</f>
        <v>45016.541189326475</v>
      </c>
      <c r="M109" s="154"/>
      <c r="N109" s="290"/>
      <c r="O109" s="155">
        <f t="shared" si="7"/>
        <v>2.7574708221110633E-2</v>
      </c>
      <c r="P109" s="155">
        <f t="shared" si="8"/>
        <v>2.4478816408876947E-2</v>
      </c>
      <c r="Q109" s="155">
        <f t="shared" si="9"/>
        <v>2.1444695259593693E-2</v>
      </c>
      <c r="R109" s="154"/>
      <c r="S109" s="290" t="e">
        <f t="shared" si="10"/>
        <v>#DIV/0!</v>
      </c>
      <c r="T109" s="155">
        <f t="shared" si="11"/>
        <v>9.9014331411404477E-3</v>
      </c>
      <c r="U109" s="155">
        <f t="shared" si="12"/>
        <v>6.8587876254315727E-3</v>
      </c>
      <c r="V109" s="170">
        <f t="shared" si="13"/>
        <v>3.8768503779791352E-3</v>
      </c>
      <c r="W109" s="198"/>
    </row>
    <row r="110" spans="2:23" ht="15" customHeight="1" x14ac:dyDescent="0.25">
      <c r="B110" s="199">
        <v>2053</v>
      </c>
      <c r="C110" s="200"/>
      <c r="D110" s="202"/>
      <c r="E110" s="324">
        <v>98784</v>
      </c>
      <c r="F110" s="339">
        <v>93636</v>
      </c>
      <c r="G110" s="339">
        <v>88740</v>
      </c>
      <c r="H110" s="340"/>
      <c r="I110" s="341"/>
      <c r="J110" s="339">
        <f>E110*Prix!E$73/Prix!E110</f>
        <v>50304.229447450758</v>
      </c>
      <c r="K110" s="339">
        <f>F110*Prix!F$73/Prix!F110</f>
        <v>47682.689793301535</v>
      </c>
      <c r="L110" s="339">
        <f>G110*Prix!G$73/Prix!G110</f>
        <v>45189.477255089696</v>
      </c>
      <c r="M110" s="154"/>
      <c r="N110" s="290"/>
      <c r="O110" s="155">
        <f t="shared" si="7"/>
        <v>2.7458811782326453E-2</v>
      </c>
      <c r="P110" s="155">
        <f t="shared" si="8"/>
        <v>2.4419062623080023E-2</v>
      </c>
      <c r="Q110" s="155">
        <f t="shared" si="9"/>
        <v>2.140883977900554E-2</v>
      </c>
      <c r="R110" s="154"/>
      <c r="S110" s="290" t="e">
        <f t="shared" si="10"/>
        <v>#DIV/0!</v>
      </c>
      <c r="T110" s="155">
        <f t="shared" si="11"/>
        <v>9.7875300072003402E-3</v>
      </c>
      <c r="U110" s="155">
        <f t="shared" si="12"/>
        <v>6.8000615460244163E-3</v>
      </c>
      <c r="V110" s="170">
        <f t="shared" si="13"/>
        <v>3.841611576418158E-3</v>
      </c>
      <c r="W110" s="198"/>
    </row>
    <row r="111" spans="2:23" ht="15" customHeight="1" x14ac:dyDescent="0.25">
      <c r="B111" s="199">
        <v>2054</v>
      </c>
      <c r="C111" s="200"/>
      <c r="D111" s="202"/>
      <c r="E111" s="324">
        <v>101496</v>
      </c>
      <c r="F111" s="339">
        <v>95928</v>
      </c>
      <c r="G111" s="339">
        <v>90636</v>
      </c>
      <c r="H111" s="340"/>
      <c r="I111" s="341"/>
      <c r="J111" s="339">
        <f>E111*Prix!E$73/Prix!E111</f>
        <v>50796.337737138761</v>
      </c>
      <c r="K111" s="339">
        <f>F111*Prix!F$73/Prix!F111</f>
        <v>48009.685962483716</v>
      </c>
      <c r="L111" s="339">
        <f>G111*Prix!G$73/Prix!G111</f>
        <v>45361.165633555102</v>
      </c>
      <c r="M111" s="154"/>
      <c r="N111" s="290"/>
      <c r="O111" s="155">
        <f t="shared" si="7"/>
        <v>2.7453838678328513E-2</v>
      </c>
      <c r="P111" s="155">
        <f t="shared" si="8"/>
        <v>2.4477764962194115E-2</v>
      </c>
      <c r="Q111" s="155">
        <f t="shared" si="9"/>
        <v>2.1365787694388017E-2</v>
      </c>
      <c r="R111" s="154"/>
      <c r="S111" s="290" t="e">
        <f t="shared" si="10"/>
        <v>#DIV/0!</v>
      </c>
      <c r="T111" s="155">
        <f t="shared" si="11"/>
        <v>9.7826424357037034E-3</v>
      </c>
      <c r="U111" s="155">
        <f t="shared" si="12"/>
        <v>6.8577542625987142E-3</v>
      </c>
      <c r="V111" s="170">
        <f t="shared" si="13"/>
        <v>3.7992999453444476E-3</v>
      </c>
      <c r="W111" s="198"/>
    </row>
    <row r="112" spans="2:23" ht="15" customHeight="1" x14ac:dyDescent="0.25">
      <c r="B112" s="199">
        <v>2055</v>
      </c>
      <c r="C112" s="200"/>
      <c r="D112" s="202"/>
      <c r="E112" s="324">
        <v>104280</v>
      </c>
      <c r="F112" s="339">
        <v>98268</v>
      </c>
      <c r="G112" s="339">
        <v>92568</v>
      </c>
      <c r="H112" s="340"/>
      <c r="I112" s="341"/>
      <c r="J112" s="339">
        <f>E112*Prix!E$73/Prix!E112</f>
        <v>51292.05270217816</v>
      </c>
      <c r="K112" s="339">
        <f>F112*Prix!F$73/Prix!F112</f>
        <v>48334.938961810927</v>
      </c>
      <c r="L112" s="339">
        <f>G112*Prix!G$73/Prix!G112</f>
        <v>45531.288209965744</v>
      </c>
      <c r="M112" s="154"/>
      <c r="N112" s="290"/>
      <c r="O112" s="155">
        <f t="shared" si="7"/>
        <v>2.742965240009454E-2</v>
      </c>
      <c r="P112" s="155">
        <f t="shared" si="8"/>
        <v>2.4393294971228441E-2</v>
      </c>
      <c r="Q112" s="155">
        <f t="shared" si="9"/>
        <v>2.1316033364226161E-2</v>
      </c>
      <c r="R112" s="154"/>
      <c r="S112" s="290" t="e">
        <f t="shared" si="10"/>
        <v>#DIV/0!</v>
      </c>
      <c r="T112" s="155">
        <f t="shared" si="11"/>
        <v>9.758872137684893E-3</v>
      </c>
      <c r="U112" s="155">
        <f t="shared" si="12"/>
        <v>6.7747370724602352E-3</v>
      </c>
      <c r="V112" s="170">
        <f t="shared" si="13"/>
        <v>3.7504013407627657E-3</v>
      </c>
      <c r="W112" s="198"/>
    </row>
    <row r="113" spans="2:23" ht="15" customHeight="1" x14ac:dyDescent="0.25">
      <c r="B113" s="199">
        <v>2056</v>
      </c>
      <c r="C113" s="200"/>
      <c r="D113" s="202"/>
      <c r="E113" s="324">
        <v>107148</v>
      </c>
      <c r="F113" s="339">
        <v>100668</v>
      </c>
      <c r="G113" s="339">
        <v>94548</v>
      </c>
      <c r="H113" s="340"/>
      <c r="I113" s="341"/>
      <c r="J113" s="339">
        <f>E113*Prix!E$73/Prix!E113</f>
        <v>51796.29652290314</v>
      </c>
      <c r="K113" s="339">
        <f>F113*Prix!F$73/Prix!F113</f>
        <v>48663.806868701358</v>
      </c>
      <c r="L113" s="339">
        <f>G113*Prix!G$73/Prix!G113</f>
        <v>45705.344417510787</v>
      </c>
      <c r="M113" s="154"/>
      <c r="N113" s="290"/>
      <c r="O113" s="155">
        <f t="shared" si="7"/>
        <v>2.7502876869965442E-2</v>
      </c>
      <c r="P113" s="155">
        <f t="shared" si="8"/>
        <v>2.442300647209672E-2</v>
      </c>
      <c r="Q113" s="155">
        <f t="shared" si="9"/>
        <v>2.1389681099299951E-2</v>
      </c>
      <c r="R113" s="154"/>
      <c r="S113" s="290" t="e">
        <f t="shared" si="10"/>
        <v>#DIV/0!</v>
      </c>
      <c r="T113" s="155">
        <f t="shared" si="11"/>
        <v>9.83083721863931E-3</v>
      </c>
      <c r="U113" s="155">
        <f t="shared" si="12"/>
        <v>6.803937564714202E-3</v>
      </c>
      <c r="V113" s="170">
        <f t="shared" si="13"/>
        <v>3.8227824071743743E-3</v>
      </c>
      <c r="W113" s="198"/>
    </row>
    <row r="114" spans="2:23" ht="15" customHeight="1" x14ac:dyDescent="0.25">
      <c r="B114" s="199">
        <v>2057</v>
      </c>
      <c r="C114" s="200"/>
      <c r="D114" s="202"/>
      <c r="E114" s="324">
        <v>110088</v>
      </c>
      <c r="F114" s="339">
        <v>103128</v>
      </c>
      <c r="G114" s="339">
        <v>96564</v>
      </c>
      <c r="H114" s="340"/>
      <c r="I114" s="341"/>
      <c r="J114" s="339">
        <f>E114*Prix!E$73/Prix!E114</f>
        <v>52302.229661747435</v>
      </c>
      <c r="K114" s="339">
        <f>F114*Prix!F$73/Prix!F114</f>
        <v>48995.570276112652</v>
      </c>
      <c r="L114" s="339">
        <f>G114*Prix!G$73/Prix!G114</f>
        <v>45877.048407246744</v>
      </c>
      <c r="M114" s="154"/>
      <c r="N114" s="290"/>
      <c r="O114" s="155">
        <f t="shared" si="7"/>
        <v>2.7438682943218717E-2</v>
      </c>
      <c r="P114" s="155">
        <f t="shared" si="8"/>
        <v>2.4436762426987668E-2</v>
      </c>
      <c r="Q114" s="155">
        <f t="shared" si="9"/>
        <v>2.132250285569226E-2</v>
      </c>
      <c r="R114" s="154"/>
      <c r="S114" s="290" t="e">
        <f t="shared" si="10"/>
        <v>#DIV/0!</v>
      </c>
      <c r="T114" s="155">
        <f t="shared" si="11"/>
        <v>9.7677473643424939E-3</v>
      </c>
      <c r="U114" s="155">
        <f t="shared" si="12"/>
        <v>6.8174569307004607E-3</v>
      </c>
      <c r="V114" s="170">
        <f t="shared" si="13"/>
        <v>3.7567595633338779E-3</v>
      </c>
      <c r="W114" s="198"/>
    </row>
    <row r="115" spans="2:23" ht="15" customHeight="1" x14ac:dyDescent="0.25">
      <c r="B115" s="199">
        <v>2058</v>
      </c>
      <c r="C115" s="200"/>
      <c r="D115" s="202"/>
      <c r="E115" s="324">
        <v>113112</v>
      </c>
      <c r="F115" s="339">
        <v>105636</v>
      </c>
      <c r="G115" s="339">
        <v>98628</v>
      </c>
      <c r="H115" s="340"/>
      <c r="I115" s="341"/>
      <c r="J115" s="339">
        <f>E115*Prix!E$73/Prix!E115</f>
        <v>52814.65961025752</v>
      </c>
      <c r="K115" s="339">
        <f>F115*Prix!F$73/Prix!F115</f>
        <v>49323.938950678654</v>
      </c>
      <c r="L115" s="339">
        <f>G115*Prix!G$73/Prix!G115</f>
        <v>46051.738525006003</v>
      </c>
      <c r="M115" s="154"/>
      <c r="N115" s="290"/>
      <c r="O115" s="155">
        <f t="shared" si="7"/>
        <v>2.7468933943754159E-2</v>
      </c>
      <c r="P115" s="155">
        <f t="shared" si="8"/>
        <v>2.4319292529671799E-2</v>
      </c>
      <c r="Q115" s="155">
        <f t="shared" si="9"/>
        <v>2.1374425251646567E-2</v>
      </c>
      <c r="R115" s="154"/>
      <c r="S115" s="290" t="e">
        <f t="shared" si="10"/>
        <v>#DIV/0!</v>
      </c>
      <c r="T115" s="155">
        <f t="shared" si="11"/>
        <v>9.7974780773995018E-3</v>
      </c>
      <c r="U115" s="155">
        <f t="shared" si="12"/>
        <v>6.7020074001689078E-3</v>
      </c>
      <c r="V115" s="170">
        <f t="shared" si="13"/>
        <v>3.8077889451071378E-3</v>
      </c>
      <c r="W115" s="198"/>
    </row>
    <row r="116" spans="2:23" ht="15" customHeight="1" x14ac:dyDescent="0.25">
      <c r="B116" s="199">
        <v>2059</v>
      </c>
      <c r="C116" s="200"/>
      <c r="D116" s="202"/>
      <c r="E116" s="324">
        <v>116208</v>
      </c>
      <c r="F116" s="339">
        <v>108204</v>
      </c>
      <c r="G116" s="339">
        <v>100728</v>
      </c>
      <c r="H116" s="340"/>
      <c r="I116" s="341"/>
      <c r="J116" s="339">
        <f>E116*Prix!E$73/Prix!E116</f>
        <v>53327.031944757728</v>
      </c>
      <c r="K116" s="339">
        <f>F116*Prix!F$73/Prix!F116</f>
        <v>49654.052772189221</v>
      </c>
      <c r="L116" s="339">
        <f>G116*Prix!G$73/Prix!G116</f>
        <v>46223.369077271418</v>
      </c>
      <c r="M116" s="154"/>
      <c r="N116" s="290"/>
      <c r="O116" s="155">
        <f t="shared" si="7"/>
        <v>2.7371101209420656E-2</v>
      </c>
      <c r="P116" s="155">
        <f t="shared" si="8"/>
        <v>2.4309894354197503E-2</v>
      </c>
      <c r="Q116" s="155">
        <f t="shared" si="9"/>
        <v>2.1292127996106691E-2</v>
      </c>
      <c r="R116" s="154"/>
      <c r="S116" s="290" t="e">
        <f t="shared" si="10"/>
        <v>#DIV/0!</v>
      </c>
      <c r="T116" s="155">
        <f t="shared" si="11"/>
        <v>9.7013279699467159E-3</v>
      </c>
      <c r="U116" s="155">
        <f t="shared" si="12"/>
        <v>6.6927708640760475E-3</v>
      </c>
      <c r="V116" s="170">
        <f t="shared" si="13"/>
        <v>3.7269071214807159E-3</v>
      </c>
      <c r="W116" s="198"/>
    </row>
    <row r="117" spans="2:23" ht="15" customHeight="1" x14ac:dyDescent="0.25">
      <c r="B117" s="199">
        <v>2060</v>
      </c>
      <c r="C117" s="200"/>
      <c r="D117" s="202"/>
      <c r="E117" s="324">
        <v>119388</v>
      </c>
      <c r="F117" s="339">
        <v>110832</v>
      </c>
      <c r="G117" s="339">
        <v>102876</v>
      </c>
      <c r="H117" s="340"/>
      <c r="I117" s="341"/>
      <c r="J117" s="339">
        <f>E117*Prix!E$73/Prix!E117</f>
        <v>53844.040811855579</v>
      </c>
      <c r="K117" s="339">
        <f>F117*Prix!F$73/Prix!F117</f>
        <v>49985.28102706786</v>
      </c>
      <c r="L117" s="339">
        <f>G117*Prix!G$73/Prix!G117</f>
        <v>46397.121507693024</v>
      </c>
      <c r="M117" s="154"/>
      <c r="N117" s="290"/>
      <c r="O117" s="155">
        <f t="shared" si="7"/>
        <v>2.736472532011569E-2</v>
      </c>
      <c r="P117" s="155">
        <f t="shared" si="8"/>
        <v>2.4287457025618187E-2</v>
      </c>
      <c r="Q117" s="155">
        <f t="shared" si="9"/>
        <v>2.1324755777936577E-2</v>
      </c>
      <c r="R117" s="154"/>
      <c r="S117" s="290" t="e">
        <f t="shared" si="10"/>
        <v>#DIV/0!</v>
      </c>
      <c r="T117" s="155">
        <f t="shared" si="11"/>
        <v>9.6950617396713845E-3</v>
      </c>
      <c r="U117" s="155">
        <f t="shared" si="12"/>
        <v>6.67071943549713E-3</v>
      </c>
      <c r="V117" s="170">
        <f t="shared" si="13"/>
        <v>3.7589737375296473E-3</v>
      </c>
      <c r="W117" s="198"/>
    </row>
    <row r="118" spans="2:23" ht="15" customHeight="1" x14ac:dyDescent="0.25">
      <c r="B118" s="199">
        <v>2061</v>
      </c>
      <c r="C118" s="200"/>
      <c r="D118" s="202"/>
      <c r="E118" s="324">
        <v>122652</v>
      </c>
      <c r="F118" s="339">
        <v>113532</v>
      </c>
      <c r="G118" s="339">
        <v>105060</v>
      </c>
      <c r="H118" s="340"/>
      <c r="I118" s="341"/>
      <c r="J118" s="339">
        <f>E118*Prix!E$73/Prix!E118</f>
        <v>54364.723592827191</v>
      </c>
      <c r="K118" s="339">
        <f>F118*Prix!F$73/Prix!F118</f>
        <v>50322.341249558558</v>
      </c>
      <c r="L118" s="339">
        <f>G118*Prix!G$73/Prix!G118</f>
        <v>46567.180809627433</v>
      </c>
      <c r="M118" s="154"/>
      <c r="N118" s="290"/>
      <c r="O118" s="155">
        <f t="shared" si="7"/>
        <v>2.7339431098602818E-2</v>
      </c>
      <c r="P118" s="155">
        <f t="shared" si="8"/>
        <v>2.4361195322650575E-2</v>
      </c>
      <c r="Q118" s="155">
        <f t="shared" si="9"/>
        <v>2.1229441269100757E-2</v>
      </c>
      <c r="R118" s="154"/>
      <c r="S118" s="290" t="e">
        <f t="shared" si="10"/>
        <v>#DIV/0!</v>
      </c>
      <c r="T118" s="155">
        <f t="shared" si="11"/>
        <v>9.6702025539094905E-3</v>
      </c>
      <c r="U118" s="155">
        <f t="shared" si="12"/>
        <v>6.7431895062903813E-3</v>
      </c>
      <c r="V118" s="170">
        <f t="shared" si="13"/>
        <v>3.6652985445704278E-3</v>
      </c>
    </row>
    <row r="119" spans="2:23" ht="15" customHeight="1" x14ac:dyDescent="0.25">
      <c r="B119" s="199">
        <v>2062</v>
      </c>
      <c r="C119" s="200"/>
      <c r="D119" s="202"/>
      <c r="E119" s="324">
        <v>126012</v>
      </c>
      <c r="F119" s="339">
        <v>116292</v>
      </c>
      <c r="G119" s="339">
        <v>107292</v>
      </c>
      <c r="H119" s="340"/>
      <c r="I119" s="341"/>
      <c r="J119" s="339">
        <f>E119*Prix!E$73/Prix!E119</f>
        <v>54893.388059826553</v>
      </c>
      <c r="K119" s="339">
        <f>F119*Prix!F$73/Prix!F119</f>
        <v>50659.158526595478</v>
      </c>
      <c r="L119" s="339">
        <f>G119*Prix!G$73/Prix!G119</f>
        <v>46738.575625455596</v>
      </c>
      <c r="M119" s="154"/>
      <c r="N119" s="290"/>
      <c r="O119" s="155">
        <f t="shared" si="7"/>
        <v>2.7394579786713669E-2</v>
      </c>
      <c r="P119" s="155">
        <f t="shared" si="8"/>
        <v>2.4310326603953047E-2</v>
      </c>
      <c r="Q119" s="155">
        <f t="shared" si="9"/>
        <v>2.1245002855511119E-2</v>
      </c>
      <c r="R119" s="154"/>
      <c r="S119" s="290" t="e">
        <f t="shared" si="10"/>
        <v>#DIV/0!</v>
      </c>
      <c r="T119" s="155">
        <f t="shared" si="11"/>
        <v>9.7244027387846099E-3</v>
      </c>
      <c r="U119" s="155">
        <f t="shared" si="12"/>
        <v>6.6931956795606151E-3</v>
      </c>
      <c r="V119" s="170">
        <f t="shared" si="13"/>
        <v>3.6805924869887097E-3</v>
      </c>
    </row>
    <row r="120" spans="2:23" ht="15" customHeight="1" x14ac:dyDescent="0.25">
      <c r="B120" s="199">
        <v>2063</v>
      </c>
      <c r="C120" s="200"/>
      <c r="D120" s="202"/>
      <c r="E120" s="324">
        <v>129504</v>
      </c>
      <c r="F120" s="339">
        <v>119160</v>
      </c>
      <c r="G120" s="339">
        <v>109608</v>
      </c>
      <c r="H120" s="340"/>
      <c r="I120" s="341"/>
      <c r="J120" s="339">
        <f>E120*Prix!E$73/Prix!E120</f>
        <v>55444.298993089753</v>
      </c>
      <c r="K120" s="339">
        <f>F120*Prix!F$73/Prix!F120</f>
        <v>51015.742123923395</v>
      </c>
      <c r="L120" s="339">
        <f>G120*Prix!G$73/Prix!G120</f>
        <v>46926.262694855621</v>
      </c>
      <c r="M120" s="154"/>
      <c r="N120" s="290"/>
      <c r="O120" s="155">
        <f t="shared" si="7"/>
        <v>2.7711646509856136E-2</v>
      </c>
      <c r="P120" s="155">
        <f t="shared" si="8"/>
        <v>2.466205757919715E-2</v>
      </c>
      <c r="Q120" s="155">
        <f t="shared" si="9"/>
        <v>2.1585952354322702E-2</v>
      </c>
      <c r="R120" s="154"/>
      <c r="S120" s="290" t="e">
        <f t="shared" si="10"/>
        <v>#DIV/0!</v>
      </c>
      <c r="T120" s="155">
        <f t="shared" si="11"/>
        <v>1.0036016225902777E-2</v>
      </c>
      <c r="U120" s="155">
        <f t="shared" si="12"/>
        <v>7.0388772277123479E-3</v>
      </c>
      <c r="V120" s="170">
        <f t="shared" si="13"/>
        <v>4.0156779895064165E-3</v>
      </c>
    </row>
    <row r="121" spans="2:23" ht="15" customHeight="1" x14ac:dyDescent="0.25">
      <c r="B121" s="199">
        <v>2064</v>
      </c>
      <c r="C121" s="200"/>
      <c r="D121" s="202"/>
      <c r="E121" s="324">
        <v>133092</v>
      </c>
      <c r="F121" s="339">
        <v>122100</v>
      </c>
      <c r="G121" s="339">
        <v>111972</v>
      </c>
      <c r="H121" s="340"/>
      <c r="I121" s="341"/>
      <c r="J121" s="339">
        <f>E121*Prix!E$73/Prix!E121</f>
        <v>56000.415280074456</v>
      </c>
      <c r="K121" s="339">
        <f>F121*Prix!F$73/Prix!F121</f>
        <v>51375.369711906736</v>
      </c>
      <c r="L121" s="339">
        <f>G121*Prix!G$73/Prix!G121</f>
        <v>47113.864843420321</v>
      </c>
      <c r="M121" s="154"/>
      <c r="N121" s="290"/>
      <c r="O121" s="155">
        <f t="shared" si="7"/>
        <v>2.7705707931801271E-2</v>
      </c>
      <c r="P121" s="155">
        <f t="shared" si="8"/>
        <v>2.4672708962739209E-2</v>
      </c>
      <c r="Q121" s="155">
        <f t="shared" si="9"/>
        <v>2.1567768776001861E-2</v>
      </c>
      <c r="R121" s="154"/>
      <c r="S121" s="290" t="e">
        <f t="shared" si="10"/>
        <v>#DIV/0!</v>
      </c>
      <c r="T121" s="155">
        <f t="shared" si="11"/>
        <v>1.0030179785553983E-2</v>
      </c>
      <c r="U121" s="155">
        <f t="shared" si="12"/>
        <v>7.0493454179254567E-3</v>
      </c>
      <c r="V121" s="170">
        <f t="shared" si="13"/>
        <v>3.9978071508615098E-3</v>
      </c>
    </row>
    <row r="122" spans="2:23" ht="15" customHeight="1" x14ac:dyDescent="0.25">
      <c r="B122" s="199">
        <v>2065</v>
      </c>
      <c r="C122" s="200"/>
      <c r="D122" s="202"/>
      <c r="E122" s="324">
        <v>136776</v>
      </c>
      <c r="F122" s="339">
        <v>125112</v>
      </c>
      <c r="G122" s="339">
        <v>114384</v>
      </c>
      <c r="H122" s="340"/>
      <c r="I122" s="341"/>
      <c r="J122" s="339">
        <f>E122*Prix!E$73/Prix!E122</f>
        <v>56560.700177006853</v>
      </c>
      <c r="K122" s="339">
        <f>F122*Prix!F$73/Prix!F122</f>
        <v>51737.310058385097</v>
      </c>
      <c r="L122" s="339">
        <f>G122*Prix!G$73/Prix!G122</f>
        <v>47300.982109776218</v>
      </c>
      <c r="M122" s="154"/>
      <c r="N122" s="290"/>
      <c r="O122" s="155">
        <f t="shared" si="7"/>
        <v>2.7680100982778733E-2</v>
      </c>
      <c r="P122" s="155">
        <f t="shared" si="8"/>
        <v>2.4668304668304719E-2</v>
      </c>
      <c r="Q122" s="155">
        <f t="shared" si="9"/>
        <v>2.154109956060446E-2</v>
      </c>
      <c r="R122" s="154"/>
      <c r="S122" s="290" t="e">
        <f t="shared" si="10"/>
        <v>#DIV/0!</v>
      </c>
      <c r="T122" s="155">
        <f t="shared" si="11"/>
        <v>1.0005013250888428E-2</v>
      </c>
      <c r="U122" s="155">
        <f t="shared" si="12"/>
        <v>7.0450168730264995E-3</v>
      </c>
      <c r="V122" s="170">
        <f t="shared" si="13"/>
        <v>3.971596619758655E-3</v>
      </c>
    </row>
    <row r="123" spans="2:23" ht="15" customHeight="1" x14ac:dyDescent="0.25">
      <c r="B123" s="199">
        <v>2066</v>
      </c>
      <c r="C123" s="200"/>
      <c r="D123" s="202"/>
      <c r="E123" s="324">
        <v>140568</v>
      </c>
      <c r="F123" s="339">
        <v>128196</v>
      </c>
      <c r="G123" s="339">
        <v>116856</v>
      </c>
      <c r="H123" s="340"/>
      <c r="I123" s="341"/>
      <c r="J123" s="339">
        <f>E123*Prix!E$73/Prix!E123</f>
        <v>57129.039999125511</v>
      </c>
      <c r="K123" s="339">
        <f>F123*Prix!F$73/Prix!F123</f>
        <v>52100.865145181648</v>
      </c>
      <c r="L123" s="339">
        <f>G123*Prix!G$73/Prix!G123</f>
        <v>47492.111278084703</v>
      </c>
      <c r="M123" s="154"/>
      <c r="N123" s="290"/>
      <c r="O123" s="155">
        <f t="shared" si="7"/>
        <v>2.7724162133707653E-2</v>
      </c>
      <c r="P123" s="155">
        <f t="shared" si="8"/>
        <v>2.4649913677345037E-2</v>
      </c>
      <c r="Q123" s="155">
        <f t="shared" si="9"/>
        <v>2.1611414183801969E-2</v>
      </c>
      <c r="R123" s="154"/>
      <c r="S123" s="290" t="e">
        <f t="shared" si="10"/>
        <v>#DIV/0!</v>
      </c>
      <c r="T123" s="155">
        <f t="shared" si="11"/>
        <v>1.004831659332428E-2</v>
      </c>
      <c r="U123" s="155">
        <f t="shared" si="12"/>
        <v>7.0269421890369888E-3</v>
      </c>
      <c r="V123" s="170">
        <f t="shared" si="13"/>
        <v>4.0407019005421763E-3</v>
      </c>
    </row>
    <row r="124" spans="2:23" ht="15" customHeight="1" x14ac:dyDescent="0.25">
      <c r="B124" s="199">
        <v>2067</v>
      </c>
      <c r="C124" s="200"/>
      <c r="D124" s="202"/>
      <c r="E124" s="324">
        <v>144456</v>
      </c>
      <c r="F124" s="339">
        <v>131352</v>
      </c>
      <c r="G124" s="339">
        <v>119376</v>
      </c>
      <c r="H124" s="340"/>
      <c r="I124" s="341"/>
      <c r="J124" s="339">
        <f>E124*Prix!E$73/Prix!E124</f>
        <v>57699.443913641444</v>
      </c>
      <c r="K124" s="339">
        <f>F124*Prix!F$73/Prix!F124</f>
        <v>52465.369087781961</v>
      </c>
      <c r="L124" s="339">
        <f>G124*Prix!G$73/Prix!G124</f>
        <v>47681.846490522104</v>
      </c>
      <c r="M124" s="154"/>
      <c r="N124" s="290"/>
      <c r="O124" s="155">
        <f t="shared" si="7"/>
        <v>2.7659211200273148E-2</v>
      </c>
      <c r="P124" s="155">
        <f t="shared" si="8"/>
        <v>2.4618552840962371E-2</v>
      </c>
      <c r="Q124" s="155">
        <f t="shared" si="9"/>
        <v>2.1565003080714629E-2</v>
      </c>
      <c r="R124" s="154"/>
      <c r="S124" s="290" t="e">
        <f t="shared" si="10"/>
        <v>#DIV/0!</v>
      </c>
      <c r="T124" s="155">
        <f t="shared" si="11"/>
        <v>9.9844827521111679E-3</v>
      </c>
      <c r="U124" s="155">
        <f t="shared" si="12"/>
        <v>6.9961207282183135E-3</v>
      </c>
      <c r="V124" s="170">
        <f t="shared" si="13"/>
        <v>3.9950890228153124E-3</v>
      </c>
    </row>
    <row r="125" spans="2:23" ht="15" customHeight="1" x14ac:dyDescent="0.25">
      <c r="B125" s="199">
        <v>2068</v>
      </c>
      <c r="C125" s="200"/>
      <c r="D125" s="202"/>
      <c r="E125" s="324">
        <v>148452</v>
      </c>
      <c r="F125" s="339">
        <v>134592</v>
      </c>
      <c r="G125" s="339">
        <v>121956</v>
      </c>
      <c r="H125" s="340"/>
      <c r="I125" s="341"/>
      <c r="J125" s="339">
        <f>E125*Prix!E$73/Prix!E125</f>
        <v>58275.723979360875</v>
      </c>
      <c r="K125" s="339">
        <f>F125*Prix!F$73/Prix!F125</f>
        <v>52834.897757053717</v>
      </c>
      <c r="L125" s="339">
        <f>G125*Prix!G$73/Prix!G125</f>
        <v>47874.560084249009</v>
      </c>
      <c r="M125" s="154"/>
      <c r="N125" s="290"/>
      <c r="O125" s="155">
        <f t="shared" si="7"/>
        <v>2.7662402392423902E-2</v>
      </c>
      <c r="P125" s="155">
        <f t="shared" si="8"/>
        <v>2.4666544856568606E-2</v>
      </c>
      <c r="Q125" s="155">
        <f t="shared" si="9"/>
        <v>2.1612384398874251E-2</v>
      </c>
      <c r="R125" s="154"/>
      <c r="S125" s="290" t="e">
        <f t="shared" si="10"/>
        <v>#DIV/0!</v>
      </c>
      <c r="T125" s="155">
        <f t="shared" si="11"/>
        <v>9.9876190588932268E-3</v>
      </c>
      <c r="U125" s="155">
        <f t="shared" si="12"/>
        <v>7.0432873283228226E-3</v>
      </c>
      <c r="V125" s="170">
        <f t="shared" si="13"/>
        <v>4.0416554288686957E-3</v>
      </c>
    </row>
    <row r="126" spans="2:23" ht="15" customHeight="1" x14ac:dyDescent="0.25">
      <c r="B126" s="199">
        <v>2069</v>
      </c>
      <c r="C126" s="200"/>
      <c r="D126" s="202"/>
      <c r="E126" s="339">
        <v>152556</v>
      </c>
      <c r="F126" s="339">
        <v>137904</v>
      </c>
      <c r="G126" s="339">
        <v>124584</v>
      </c>
      <c r="H126" s="340"/>
      <c r="I126" s="341"/>
      <c r="J126" s="339">
        <f>E126*Prix!E$73/Prix!E126</f>
        <v>58856.780168855301</v>
      </c>
      <c r="K126" s="339">
        <f>F126*Prix!F$73/Prix!F126</f>
        <v>53203.973704120595</v>
      </c>
      <c r="L126" s="339">
        <f>G126*Prix!G$73/Prix!G126</f>
        <v>48065.058736179955</v>
      </c>
      <c r="M126" s="154"/>
      <c r="N126" s="290"/>
      <c r="O126" s="155">
        <f t="shared" si="7"/>
        <v>2.7645299490744568E-2</v>
      </c>
      <c r="P126" s="155">
        <f t="shared" si="8"/>
        <v>2.4607703281027016E-2</v>
      </c>
      <c r="Q126" s="155">
        <f t="shared" si="9"/>
        <v>2.1548755288792742E-2</v>
      </c>
      <c r="R126" s="154"/>
      <c r="S126" s="290" t="e">
        <f t="shared" si="10"/>
        <v>#DIV/0!</v>
      </c>
      <c r="T126" s="155">
        <f t="shared" si="11"/>
        <v>9.9708103103139933E-3</v>
      </c>
      <c r="U126" s="155">
        <f t="shared" si="12"/>
        <v>6.9854577700512177E-3</v>
      </c>
      <c r="V126" s="170">
        <f t="shared" si="13"/>
        <v>3.9791206769463905E-3</v>
      </c>
    </row>
    <row r="127" spans="2:23" ht="15" customHeight="1" thickBot="1" x14ac:dyDescent="0.3">
      <c r="B127" s="204">
        <v>2070</v>
      </c>
      <c r="C127" s="201"/>
      <c r="D127" s="203"/>
      <c r="E127" s="342">
        <v>156780</v>
      </c>
      <c r="F127" s="342">
        <v>141300</v>
      </c>
      <c r="G127" s="342">
        <v>127272</v>
      </c>
      <c r="H127" s="343"/>
      <c r="I127" s="344"/>
      <c r="J127" s="342">
        <f>E127*Prix!E$73/Prix!E127</f>
        <v>59446.111123929855</v>
      </c>
      <c r="K127" s="342">
        <f>F127*Prix!F$73/Prix!F127</f>
        <v>53576.575467606133</v>
      </c>
      <c r="L127" s="342">
        <f>G127*Prix!G$73/Prix!G127</f>
        <v>48257.593155790288</v>
      </c>
      <c r="M127" s="157"/>
      <c r="N127" s="291"/>
      <c r="O127" s="158">
        <f t="shared" si="7"/>
        <v>2.768819318807525E-2</v>
      </c>
      <c r="P127" s="158">
        <f t="shared" si="8"/>
        <v>2.462582666202584E-2</v>
      </c>
      <c r="Q127" s="158">
        <f t="shared" si="9"/>
        <v>2.1575804276632526E-2</v>
      </c>
      <c r="R127" s="157"/>
      <c r="S127" s="291" t="e">
        <f t="shared" si="10"/>
        <v>#DIV/0!</v>
      </c>
      <c r="T127" s="158">
        <f t="shared" si="11"/>
        <v>1.001296627820647E-2</v>
      </c>
      <c r="U127" s="158">
        <f t="shared" si="12"/>
        <v>7.0032694467083711E-3</v>
      </c>
      <c r="V127" s="171">
        <f t="shared" si="13"/>
        <v>4.0057044487789017E-3</v>
      </c>
    </row>
    <row r="128" spans="2:23" x14ac:dyDescent="0.25">
      <c r="B128" s="205"/>
    </row>
    <row r="129" spans="2:2" x14ac:dyDescent="0.25">
      <c r="B129" s="205"/>
    </row>
    <row r="130" spans="2:2" x14ac:dyDescent="0.25">
      <c r="B130" s="205"/>
    </row>
    <row r="131" spans="2:2" x14ac:dyDescent="0.25">
      <c r="B131" s="205"/>
    </row>
    <row r="132" spans="2:2" x14ac:dyDescent="0.25">
      <c r="B132" s="205"/>
    </row>
    <row r="133" spans="2:2" x14ac:dyDescent="0.25">
      <c r="B133" s="205"/>
    </row>
    <row r="134" spans="2:2" x14ac:dyDescent="0.25">
      <c r="B134" s="205"/>
    </row>
    <row r="135" spans="2:2" x14ac:dyDescent="0.25">
      <c r="B135" s="205"/>
    </row>
    <row r="136" spans="2:2" x14ac:dyDescent="0.25">
      <c r="B136" s="205"/>
    </row>
    <row r="137" spans="2:2" x14ac:dyDescent="0.25">
      <c r="B137" s="205"/>
    </row>
    <row r="138" spans="2:2" x14ac:dyDescent="0.25">
      <c r="B138" s="205"/>
    </row>
    <row r="139" spans="2:2" x14ac:dyDescent="0.25">
      <c r="B139" s="205"/>
    </row>
    <row r="140" spans="2:2" x14ac:dyDescent="0.25">
      <c r="B140" s="205"/>
    </row>
    <row r="141" spans="2:2" x14ac:dyDescent="0.25">
      <c r="B141" s="205"/>
    </row>
    <row r="142" spans="2:2" x14ac:dyDescent="0.25">
      <c r="B142" s="205"/>
    </row>
  </sheetData>
  <mergeCells count="5">
    <mergeCell ref="B4:B5"/>
    <mergeCell ref="C4:G4"/>
    <mergeCell ref="H4:L4"/>
    <mergeCell ref="M4:Q4"/>
    <mergeCell ref="R4:V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27"/>
  <sheetViews>
    <sheetView topLeftCell="D73" workbookViewId="0">
      <selection activeCell="J7" sqref="J7:L127"/>
    </sheetView>
  </sheetViews>
  <sheetFormatPr baseColWidth="10" defaultColWidth="10.85546875" defaultRowHeight="15" x14ac:dyDescent="0.25"/>
  <cols>
    <col min="1" max="1" width="3.140625" style="64" customWidth="1"/>
    <col min="2" max="2" width="10.85546875" style="64"/>
    <col min="3" max="12" width="18.140625" style="64" customWidth="1"/>
    <col min="13" max="13" width="10.85546875" style="64"/>
    <col min="14" max="14" width="20.42578125" style="64" bestFit="1" customWidth="1"/>
    <col min="15" max="16384" width="10.85546875" style="64"/>
  </cols>
  <sheetData>
    <row r="1" spans="2:13" ht="23.25" x14ac:dyDescent="0.35">
      <c r="B1" s="96" t="s">
        <v>15</v>
      </c>
    </row>
    <row r="2" spans="2:13" x14ac:dyDescent="0.25">
      <c r="B2" s="64" t="s">
        <v>62</v>
      </c>
    </row>
    <row r="3" spans="2:13" ht="15.75" thickBot="1" x14ac:dyDescent="0.3"/>
    <row r="4" spans="2:13" ht="22.5" customHeight="1" x14ac:dyDescent="0.25">
      <c r="B4" s="394" t="s">
        <v>0</v>
      </c>
      <c r="C4" s="378" t="s">
        <v>13</v>
      </c>
      <c r="D4" s="379"/>
      <c r="E4" s="379"/>
      <c r="F4" s="379"/>
      <c r="G4" s="381"/>
      <c r="H4" s="382" t="s">
        <v>14</v>
      </c>
      <c r="I4" s="396"/>
      <c r="J4" s="396"/>
      <c r="K4" s="396"/>
      <c r="L4" s="397"/>
    </row>
    <row r="5" spans="2:13" ht="36.75" customHeight="1" thickBot="1" x14ac:dyDescent="0.3">
      <c r="B5" s="395"/>
      <c r="C5" s="61"/>
      <c r="D5" s="62"/>
      <c r="E5" s="62" t="s">
        <v>9</v>
      </c>
      <c r="F5" s="207" t="s">
        <v>76</v>
      </c>
      <c r="G5" s="63" t="s">
        <v>87</v>
      </c>
      <c r="H5" s="61"/>
      <c r="I5" s="62"/>
      <c r="J5" s="62" t="s">
        <v>9</v>
      </c>
      <c r="K5" s="207" t="s">
        <v>76</v>
      </c>
      <c r="L5" s="67" t="s">
        <v>87</v>
      </c>
    </row>
    <row r="6" spans="2:13" x14ac:dyDescent="0.25">
      <c r="B6" s="80">
        <v>1949</v>
      </c>
      <c r="C6" s="88"/>
      <c r="D6" s="68"/>
      <c r="E6" s="68">
        <v>4.97</v>
      </c>
      <c r="F6" s="68">
        <v>4.97</v>
      </c>
      <c r="G6" s="89">
        <v>4.97</v>
      </c>
      <c r="H6" s="84"/>
      <c r="I6" s="69"/>
      <c r="J6" s="69"/>
      <c r="K6" s="69"/>
      <c r="L6" s="70"/>
    </row>
    <row r="7" spans="2:13" x14ac:dyDescent="0.25">
      <c r="B7" s="81">
        <v>1950</v>
      </c>
      <c r="C7" s="90"/>
      <c r="D7" s="71"/>
      <c r="E7" s="71">
        <v>5.47</v>
      </c>
      <c r="F7" s="71">
        <v>5.47</v>
      </c>
      <c r="G7" s="91">
        <v>5.47</v>
      </c>
      <c r="H7" s="85"/>
      <c r="I7" s="72"/>
      <c r="J7" s="72">
        <f>E7/E6-1</f>
        <v>0.10060362173038229</v>
      </c>
      <c r="K7" s="72">
        <f t="shared" ref="K7:K70" si="0">F7/F6-1</f>
        <v>0.10060362173038229</v>
      </c>
      <c r="L7" s="73">
        <f t="shared" ref="L7:L70" si="1">G7/G6-1</f>
        <v>0.10060362173038229</v>
      </c>
      <c r="M7" s="65"/>
    </row>
    <row r="8" spans="2:13" x14ac:dyDescent="0.25">
      <c r="B8" s="81">
        <v>1951</v>
      </c>
      <c r="C8" s="90"/>
      <c r="D8" s="71"/>
      <c r="E8" s="71">
        <v>6.35</v>
      </c>
      <c r="F8" s="71">
        <v>6.35</v>
      </c>
      <c r="G8" s="91">
        <v>6.35</v>
      </c>
      <c r="H8" s="85"/>
      <c r="I8" s="72"/>
      <c r="J8" s="72">
        <f t="shared" ref="J8:J71" si="2">E8/E7-1</f>
        <v>0.16087751371115178</v>
      </c>
      <c r="K8" s="72">
        <f t="shared" si="0"/>
        <v>0.16087751371115178</v>
      </c>
      <c r="L8" s="73">
        <f t="shared" si="1"/>
        <v>0.16087751371115178</v>
      </c>
    </row>
    <row r="9" spans="2:13" x14ac:dyDescent="0.25">
      <c r="B9" s="81">
        <v>1952</v>
      </c>
      <c r="C9" s="90"/>
      <c r="D9" s="71"/>
      <c r="E9" s="71">
        <v>7.11</v>
      </c>
      <c r="F9" s="71">
        <v>7.11</v>
      </c>
      <c r="G9" s="91">
        <v>7.11</v>
      </c>
      <c r="H9" s="85"/>
      <c r="I9" s="72"/>
      <c r="J9" s="72">
        <f t="shared" si="2"/>
        <v>0.11968503937007879</v>
      </c>
      <c r="K9" s="72">
        <f t="shared" si="0"/>
        <v>0.11968503937007879</v>
      </c>
      <c r="L9" s="73">
        <f t="shared" si="1"/>
        <v>0.11968503937007879</v>
      </c>
    </row>
    <row r="10" spans="2:13" x14ac:dyDescent="0.25">
      <c r="B10" s="81">
        <v>1953</v>
      </c>
      <c r="C10" s="90"/>
      <c r="D10" s="71"/>
      <c r="E10" s="71">
        <v>6.99</v>
      </c>
      <c r="F10" s="71">
        <v>6.99</v>
      </c>
      <c r="G10" s="91">
        <v>6.99</v>
      </c>
      <c r="H10" s="85"/>
      <c r="I10" s="72"/>
      <c r="J10" s="72">
        <f t="shared" si="2"/>
        <v>-1.6877637130801704E-2</v>
      </c>
      <c r="K10" s="72">
        <f t="shared" si="0"/>
        <v>-1.6877637130801704E-2</v>
      </c>
      <c r="L10" s="73">
        <f t="shared" si="1"/>
        <v>-1.6877637130801704E-2</v>
      </c>
    </row>
    <row r="11" spans="2:13" x14ac:dyDescent="0.25">
      <c r="B11" s="81">
        <v>1954</v>
      </c>
      <c r="C11" s="90"/>
      <c r="D11" s="71"/>
      <c r="E11" s="71">
        <v>7.02</v>
      </c>
      <c r="F11" s="71">
        <v>7.02</v>
      </c>
      <c r="G11" s="91">
        <v>7.02</v>
      </c>
      <c r="H11" s="85"/>
      <c r="I11" s="72"/>
      <c r="J11" s="72">
        <f t="shared" si="2"/>
        <v>4.2918454935620964E-3</v>
      </c>
      <c r="K11" s="72">
        <f t="shared" si="0"/>
        <v>4.2918454935620964E-3</v>
      </c>
      <c r="L11" s="73">
        <f t="shared" si="1"/>
        <v>4.2918454935620964E-3</v>
      </c>
    </row>
    <row r="12" spans="2:13" x14ac:dyDescent="0.25">
      <c r="B12" s="81">
        <v>1955</v>
      </c>
      <c r="C12" s="90"/>
      <c r="D12" s="71"/>
      <c r="E12" s="71">
        <v>7.09</v>
      </c>
      <c r="F12" s="71">
        <v>7.09</v>
      </c>
      <c r="G12" s="91">
        <v>7.09</v>
      </c>
      <c r="H12" s="85"/>
      <c r="I12" s="72"/>
      <c r="J12" s="72">
        <f t="shared" si="2"/>
        <v>9.9715099715100841E-3</v>
      </c>
      <c r="K12" s="72">
        <f t="shared" si="0"/>
        <v>9.9715099715100841E-3</v>
      </c>
      <c r="L12" s="73">
        <f t="shared" si="1"/>
        <v>9.9715099715100841E-3</v>
      </c>
    </row>
    <row r="13" spans="2:13" x14ac:dyDescent="0.25">
      <c r="B13" s="81">
        <v>1956</v>
      </c>
      <c r="C13" s="90"/>
      <c r="D13" s="71"/>
      <c r="E13" s="71">
        <v>7.38</v>
      </c>
      <c r="F13" s="71">
        <v>7.38</v>
      </c>
      <c r="G13" s="91">
        <v>7.38</v>
      </c>
      <c r="H13" s="85"/>
      <c r="I13" s="72"/>
      <c r="J13" s="72">
        <f t="shared" si="2"/>
        <v>4.0902679830747468E-2</v>
      </c>
      <c r="K13" s="72">
        <f t="shared" si="0"/>
        <v>4.0902679830747468E-2</v>
      </c>
      <c r="L13" s="73">
        <f t="shared" si="1"/>
        <v>4.0902679830747468E-2</v>
      </c>
    </row>
    <row r="14" spans="2:13" x14ac:dyDescent="0.25">
      <c r="B14" s="81">
        <v>1957</v>
      </c>
      <c r="C14" s="90"/>
      <c r="D14" s="71"/>
      <c r="E14" s="71">
        <v>7.61</v>
      </c>
      <c r="F14" s="71">
        <v>7.61</v>
      </c>
      <c r="G14" s="91">
        <v>7.61</v>
      </c>
      <c r="H14" s="85"/>
      <c r="I14" s="72"/>
      <c r="J14" s="72">
        <f t="shared" si="2"/>
        <v>3.1165311653116534E-2</v>
      </c>
      <c r="K14" s="72">
        <f t="shared" si="0"/>
        <v>3.1165311653116534E-2</v>
      </c>
      <c r="L14" s="73">
        <f t="shared" si="1"/>
        <v>3.1165311653116534E-2</v>
      </c>
    </row>
    <row r="15" spans="2:13" x14ac:dyDescent="0.25">
      <c r="B15" s="81">
        <v>1958</v>
      </c>
      <c r="C15" s="90"/>
      <c r="D15" s="71"/>
      <c r="E15" s="71">
        <v>8.75</v>
      </c>
      <c r="F15" s="71">
        <v>8.75</v>
      </c>
      <c r="G15" s="91">
        <v>8.75</v>
      </c>
      <c r="H15" s="85"/>
      <c r="I15" s="72"/>
      <c r="J15" s="72">
        <f t="shared" si="2"/>
        <v>0.14980289093298294</v>
      </c>
      <c r="K15" s="72">
        <f t="shared" si="0"/>
        <v>0.14980289093298294</v>
      </c>
      <c r="L15" s="73">
        <f t="shared" si="1"/>
        <v>0.14980289093298294</v>
      </c>
    </row>
    <row r="16" spans="2:13" x14ac:dyDescent="0.25">
      <c r="B16" s="81">
        <v>1959</v>
      </c>
      <c r="C16" s="90"/>
      <c r="D16" s="71"/>
      <c r="E16" s="71">
        <v>9.2899999999999991</v>
      </c>
      <c r="F16" s="71">
        <v>9.2899999999999991</v>
      </c>
      <c r="G16" s="91">
        <v>9.2899999999999991</v>
      </c>
      <c r="H16" s="85"/>
      <c r="I16" s="72"/>
      <c r="J16" s="72">
        <f t="shared" si="2"/>
        <v>6.171428571428561E-2</v>
      </c>
      <c r="K16" s="72">
        <f t="shared" si="0"/>
        <v>6.171428571428561E-2</v>
      </c>
      <c r="L16" s="73">
        <f t="shared" si="1"/>
        <v>6.171428571428561E-2</v>
      </c>
    </row>
    <row r="17" spans="2:12" x14ac:dyDescent="0.25">
      <c r="B17" s="81">
        <v>1960</v>
      </c>
      <c r="C17" s="90"/>
      <c r="D17" s="71"/>
      <c r="E17" s="71">
        <v>9.6300000000000008</v>
      </c>
      <c r="F17" s="71">
        <v>9.6300000000000008</v>
      </c>
      <c r="G17" s="91">
        <v>9.6300000000000008</v>
      </c>
      <c r="H17" s="85"/>
      <c r="I17" s="72"/>
      <c r="J17" s="72">
        <f t="shared" si="2"/>
        <v>3.6598493003229482E-2</v>
      </c>
      <c r="K17" s="72">
        <f t="shared" si="0"/>
        <v>3.6598493003229482E-2</v>
      </c>
      <c r="L17" s="73">
        <f t="shared" si="1"/>
        <v>3.6598493003229482E-2</v>
      </c>
    </row>
    <row r="18" spans="2:12" x14ac:dyDescent="0.25">
      <c r="B18" s="81">
        <v>1961</v>
      </c>
      <c r="C18" s="90"/>
      <c r="D18" s="71"/>
      <c r="E18" s="71">
        <v>9.9499999999999993</v>
      </c>
      <c r="F18" s="71">
        <v>9.9499999999999993</v>
      </c>
      <c r="G18" s="91">
        <v>9.9499999999999993</v>
      </c>
      <c r="H18" s="85"/>
      <c r="I18" s="72"/>
      <c r="J18" s="72">
        <f t="shared" si="2"/>
        <v>3.3229491173416337E-2</v>
      </c>
      <c r="K18" s="72">
        <f t="shared" si="0"/>
        <v>3.3229491173416337E-2</v>
      </c>
      <c r="L18" s="73">
        <f t="shared" si="1"/>
        <v>3.3229491173416337E-2</v>
      </c>
    </row>
    <row r="19" spans="2:12" x14ac:dyDescent="0.25">
      <c r="B19" s="81">
        <v>1962</v>
      </c>
      <c r="C19" s="90"/>
      <c r="D19" s="71"/>
      <c r="E19" s="71">
        <v>10.42</v>
      </c>
      <c r="F19" s="71">
        <v>10.42</v>
      </c>
      <c r="G19" s="91">
        <v>10.42</v>
      </c>
      <c r="H19" s="85"/>
      <c r="I19" s="72"/>
      <c r="J19" s="72">
        <f t="shared" si="2"/>
        <v>4.7236180904522751E-2</v>
      </c>
      <c r="K19" s="72">
        <f t="shared" si="0"/>
        <v>4.7236180904522751E-2</v>
      </c>
      <c r="L19" s="73">
        <f t="shared" si="1"/>
        <v>4.7236180904522751E-2</v>
      </c>
    </row>
    <row r="20" spans="2:12" x14ac:dyDescent="0.25">
      <c r="B20" s="81">
        <v>1963</v>
      </c>
      <c r="C20" s="90"/>
      <c r="D20" s="71"/>
      <c r="E20" s="71">
        <v>10.92</v>
      </c>
      <c r="F20" s="71">
        <v>10.92</v>
      </c>
      <c r="G20" s="91">
        <v>10.92</v>
      </c>
      <c r="H20" s="85"/>
      <c r="I20" s="72"/>
      <c r="J20" s="72">
        <f t="shared" si="2"/>
        <v>4.7984644913627639E-2</v>
      </c>
      <c r="K20" s="72">
        <f t="shared" si="0"/>
        <v>4.7984644913627639E-2</v>
      </c>
      <c r="L20" s="73">
        <f t="shared" si="1"/>
        <v>4.7984644913627639E-2</v>
      </c>
    </row>
    <row r="21" spans="2:12" x14ac:dyDescent="0.25">
      <c r="B21" s="81">
        <v>1964</v>
      </c>
      <c r="C21" s="90"/>
      <c r="D21" s="71"/>
      <c r="E21" s="71">
        <v>11.3</v>
      </c>
      <c r="F21" s="71">
        <v>11.3</v>
      </c>
      <c r="G21" s="91">
        <v>11.3</v>
      </c>
      <c r="H21" s="85"/>
      <c r="I21" s="72"/>
      <c r="J21" s="72">
        <f t="shared" si="2"/>
        <v>3.4798534798534897E-2</v>
      </c>
      <c r="K21" s="72">
        <f t="shared" si="0"/>
        <v>3.4798534798534897E-2</v>
      </c>
      <c r="L21" s="73">
        <f t="shared" si="1"/>
        <v>3.4798534798534897E-2</v>
      </c>
    </row>
    <row r="22" spans="2:12" x14ac:dyDescent="0.25">
      <c r="B22" s="81">
        <v>1965</v>
      </c>
      <c r="C22" s="90"/>
      <c r="D22" s="71"/>
      <c r="E22" s="71">
        <v>11.58</v>
      </c>
      <c r="F22" s="71">
        <v>11.58</v>
      </c>
      <c r="G22" s="91">
        <v>11.58</v>
      </c>
      <c r="H22" s="85"/>
      <c r="I22" s="72"/>
      <c r="J22" s="72">
        <f t="shared" si="2"/>
        <v>2.4778761061946764E-2</v>
      </c>
      <c r="K22" s="72">
        <f t="shared" si="0"/>
        <v>2.4778761061946764E-2</v>
      </c>
      <c r="L22" s="73">
        <f t="shared" si="1"/>
        <v>2.4778761061946764E-2</v>
      </c>
    </row>
    <row r="23" spans="2:12" ht="15" customHeight="1" x14ac:dyDescent="0.25">
      <c r="B23" s="81">
        <v>1966</v>
      </c>
      <c r="C23" s="90"/>
      <c r="D23" s="71"/>
      <c r="E23" s="71">
        <v>11.89</v>
      </c>
      <c r="F23" s="71">
        <v>11.89</v>
      </c>
      <c r="G23" s="91">
        <v>11.89</v>
      </c>
      <c r="H23" s="85"/>
      <c r="I23" s="72"/>
      <c r="J23" s="72">
        <f t="shared" si="2"/>
        <v>2.6770293609671869E-2</v>
      </c>
      <c r="K23" s="72">
        <f t="shared" si="0"/>
        <v>2.6770293609671869E-2</v>
      </c>
      <c r="L23" s="73">
        <f t="shared" si="1"/>
        <v>2.6770293609671869E-2</v>
      </c>
    </row>
    <row r="24" spans="2:12" x14ac:dyDescent="0.25">
      <c r="B24" s="81">
        <v>1967</v>
      </c>
      <c r="C24" s="90"/>
      <c r="D24" s="71"/>
      <c r="E24" s="71">
        <v>12.22</v>
      </c>
      <c r="F24" s="71">
        <v>12.22</v>
      </c>
      <c r="G24" s="91">
        <v>12.22</v>
      </c>
      <c r="H24" s="85"/>
      <c r="I24" s="72"/>
      <c r="J24" s="72">
        <f t="shared" si="2"/>
        <v>2.7754415475189198E-2</v>
      </c>
      <c r="K24" s="72">
        <f t="shared" si="0"/>
        <v>2.7754415475189198E-2</v>
      </c>
      <c r="L24" s="73">
        <f t="shared" si="1"/>
        <v>2.7754415475189198E-2</v>
      </c>
    </row>
    <row r="25" spans="2:12" x14ac:dyDescent="0.25">
      <c r="B25" s="81">
        <v>1968</v>
      </c>
      <c r="C25" s="90"/>
      <c r="D25" s="71"/>
      <c r="E25" s="71">
        <v>12.77</v>
      </c>
      <c r="F25" s="71">
        <v>12.77</v>
      </c>
      <c r="G25" s="91">
        <v>12.77</v>
      </c>
      <c r="H25" s="85"/>
      <c r="I25" s="72"/>
      <c r="J25" s="72">
        <f t="shared" si="2"/>
        <v>4.5008183306055605E-2</v>
      </c>
      <c r="K25" s="72">
        <f t="shared" si="0"/>
        <v>4.5008183306055605E-2</v>
      </c>
      <c r="L25" s="73">
        <f t="shared" si="1"/>
        <v>4.5008183306055605E-2</v>
      </c>
    </row>
    <row r="26" spans="2:12" x14ac:dyDescent="0.25">
      <c r="B26" s="81">
        <v>1969</v>
      </c>
      <c r="C26" s="90"/>
      <c r="D26" s="71"/>
      <c r="E26" s="71">
        <v>13.59</v>
      </c>
      <c r="F26" s="71">
        <v>13.59</v>
      </c>
      <c r="G26" s="91">
        <v>13.59</v>
      </c>
      <c r="H26" s="85"/>
      <c r="I26" s="72"/>
      <c r="J26" s="72">
        <f t="shared" si="2"/>
        <v>6.4212999216914701E-2</v>
      </c>
      <c r="K26" s="72">
        <f t="shared" si="0"/>
        <v>6.4212999216914701E-2</v>
      </c>
      <c r="L26" s="73">
        <f t="shared" si="1"/>
        <v>6.4212999216914701E-2</v>
      </c>
    </row>
    <row r="27" spans="2:12" x14ac:dyDescent="0.25">
      <c r="B27" s="81">
        <v>1970</v>
      </c>
      <c r="C27" s="90"/>
      <c r="D27" s="71"/>
      <c r="E27" s="71">
        <v>14.3</v>
      </c>
      <c r="F27" s="71">
        <v>14.3</v>
      </c>
      <c r="G27" s="91">
        <v>14.3</v>
      </c>
      <c r="H27" s="85"/>
      <c r="I27" s="72"/>
      <c r="J27" s="72">
        <f t="shared" si="2"/>
        <v>5.2244297277409979E-2</v>
      </c>
      <c r="K27" s="72">
        <f t="shared" si="0"/>
        <v>5.2244297277409979E-2</v>
      </c>
      <c r="L27" s="73">
        <f t="shared" si="1"/>
        <v>5.2244297277409979E-2</v>
      </c>
    </row>
    <row r="28" spans="2:12" x14ac:dyDescent="0.25">
      <c r="B28" s="81">
        <v>1971</v>
      </c>
      <c r="C28" s="90"/>
      <c r="D28" s="71"/>
      <c r="E28" s="71">
        <v>15.11</v>
      </c>
      <c r="F28" s="71">
        <v>15.11</v>
      </c>
      <c r="G28" s="91">
        <v>15.11</v>
      </c>
      <c r="H28" s="85"/>
      <c r="I28" s="72"/>
      <c r="J28" s="72">
        <f t="shared" si="2"/>
        <v>5.6643356643356624E-2</v>
      </c>
      <c r="K28" s="72">
        <f t="shared" si="0"/>
        <v>5.6643356643356624E-2</v>
      </c>
      <c r="L28" s="73">
        <f t="shared" si="1"/>
        <v>5.6643356643356624E-2</v>
      </c>
    </row>
    <row r="29" spans="2:12" x14ac:dyDescent="0.25">
      <c r="B29" s="81">
        <v>1972</v>
      </c>
      <c r="C29" s="90"/>
      <c r="D29" s="71"/>
      <c r="E29" s="71">
        <v>16.04</v>
      </c>
      <c r="F29" s="71">
        <v>16.04</v>
      </c>
      <c r="G29" s="91">
        <v>16.04</v>
      </c>
      <c r="H29" s="85"/>
      <c r="I29" s="72"/>
      <c r="J29" s="72">
        <f t="shared" si="2"/>
        <v>6.154864328259424E-2</v>
      </c>
      <c r="K29" s="72">
        <f t="shared" si="0"/>
        <v>6.154864328259424E-2</v>
      </c>
      <c r="L29" s="73">
        <f t="shared" si="1"/>
        <v>6.154864328259424E-2</v>
      </c>
    </row>
    <row r="30" spans="2:12" x14ac:dyDescent="0.25">
      <c r="B30" s="81">
        <v>1973</v>
      </c>
      <c r="C30" s="90"/>
      <c r="D30" s="71"/>
      <c r="E30" s="71">
        <v>17.52</v>
      </c>
      <c r="F30" s="71">
        <v>17.52</v>
      </c>
      <c r="G30" s="91">
        <v>17.52</v>
      </c>
      <c r="H30" s="85"/>
      <c r="I30" s="72"/>
      <c r="J30" s="72">
        <f t="shared" si="2"/>
        <v>9.2269326683291908E-2</v>
      </c>
      <c r="K30" s="72">
        <f t="shared" si="0"/>
        <v>9.2269326683291908E-2</v>
      </c>
      <c r="L30" s="73">
        <f t="shared" si="1"/>
        <v>9.2269326683291908E-2</v>
      </c>
    </row>
    <row r="31" spans="2:12" x14ac:dyDescent="0.25">
      <c r="B31" s="81">
        <v>1974</v>
      </c>
      <c r="C31" s="90"/>
      <c r="D31" s="71"/>
      <c r="E31" s="71">
        <v>19.93</v>
      </c>
      <c r="F31" s="71">
        <v>19.93</v>
      </c>
      <c r="G31" s="91">
        <v>19.93</v>
      </c>
      <c r="H31" s="85"/>
      <c r="I31" s="72"/>
      <c r="J31" s="72">
        <f t="shared" si="2"/>
        <v>0.13755707762557079</v>
      </c>
      <c r="K31" s="72">
        <f t="shared" si="0"/>
        <v>0.13755707762557079</v>
      </c>
      <c r="L31" s="73">
        <f t="shared" si="1"/>
        <v>0.13755707762557079</v>
      </c>
    </row>
    <row r="32" spans="2:12" x14ac:dyDescent="0.25">
      <c r="B32" s="81">
        <v>1975</v>
      </c>
      <c r="C32" s="90"/>
      <c r="D32" s="71"/>
      <c r="E32" s="71">
        <v>22.27</v>
      </c>
      <c r="F32" s="71">
        <v>22.27</v>
      </c>
      <c r="G32" s="91">
        <v>22.27</v>
      </c>
      <c r="H32" s="85"/>
      <c r="I32" s="72"/>
      <c r="J32" s="72">
        <f t="shared" si="2"/>
        <v>0.11741093828399407</v>
      </c>
      <c r="K32" s="72">
        <f t="shared" si="0"/>
        <v>0.11741093828399407</v>
      </c>
      <c r="L32" s="73">
        <f t="shared" si="1"/>
        <v>0.11741093828399407</v>
      </c>
    </row>
    <row r="33" spans="2:16" x14ac:dyDescent="0.25">
      <c r="B33" s="81">
        <v>1976</v>
      </c>
      <c r="C33" s="90"/>
      <c r="D33" s="71"/>
      <c r="E33" s="71">
        <v>24.42</v>
      </c>
      <c r="F33" s="71">
        <v>24.42</v>
      </c>
      <c r="G33" s="91">
        <v>24.42</v>
      </c>
      <c r="H33" s="85"/>
      <c r="I33" s="72"/>
      <c r="J33" s="72">
        <f t="shared" si="2"/>
        <v>9.6542433767400126E-2</v>
      </c>
      <c r="K33" s="72">
        <f t="shared" si="0"/>
        <v>9.6542433767400126E-2</v>
      </c>
      <c r="L33" s="73">
        <f t="shared" si="1"/>
        <v>9.6542433767400126E-2</v>
      </c>
    </row>
    <row r="34" spans="2:16" x14ac:dyDescent="0.25">
      <c r="B34" s="81">
        <v>1977</v>
      </c>
      <c r="C34" s="90"/>
      <c r="D34" s="71"/>
      <c r="E34" s="71">
        <v>26.7</v>
      </c>
      <c r="F34" s="71">
        <v>26.7</v>
      </c>
      <c r="G34" s="91">
        <v>26.7</v>
      </c>
      <c r="H34" s="85"/>
      <c r="I34" s="72"/>
      <c r="J34" s="72">
        <f t="shared" si="2"/>
        <v>9.3366093366093361E-2</v>
      </c>
      <c r="K34" s="72">
        <f t="shared" si="0"/>
        <v>9.3366093366093361E-2</v>
      </c>
      <c r="L34" s="73">
        <f t="shared" si="1"/>
        <v>9.3366093366093361E-2</v>
      </c>
    </row>
    <row r="35" spans="2:16" x14ac:dyDescent="0.25">
      <c r="B35" s="81">
        <v>1978</v>
      </c>
      <c r="C35" s="90"/>
      <c r="D35" s="71"/>
      <c r="E35" s="71">
        <v>29.12</v>
      </c>
      <c r="F35" s="71">
        <v>29.12</v>
      </c>
      <c r="G35" s="91">
        <v>29.12</v>
      </c>
      <c r="H35" s="85"/>
      <c r="I35" s="72"/>
      <c r="J35" s="72">
        <f t="shared" si="2"/>
        <v>9.0636704119850364E-2</v>
      </c>
      <c r="K35" s="72">
        <f t="shared" si="0"/>
        <v>9.0636704119850364E-2</v>
      </c>
      <c r="L35" s="73">
        <f t="shared" si="1"/>
        <v>9.0636704119850364E-2</v>
      </c>
    </row>
    <row r="36" spans="2:16" x14ac:dyDescent="0.25">
      <c r="B36" s="81">
        <v>1979</v>
      </c>
      <c r="C36" s="90"/>
      <c r="D36" s="71"/>
      <c r="E36" s="71">
        <v>32.26</v>
      </c>
      <c r="F36" s="71">
        <v>32.26</v>
      </c>
      <c r="G36" s="91">
        <v>32.26</v>
      </c>
      <c r="H36" s="85"/>
      <c r="I36" s="72"/>
      <c r="J36" s="72">
        <f t="shared" si="2"/>
        <v>0.10782967032967017</v>
      </c>
      <c r="K36" s="72">
        <f t="shared" si="0"/>
        <v>0.10782967032967017</v>
      </c>
      <c r="L36" s="73">
        <f t="shared" si="1"/>
        <v>0.10782967032967017</v>
      </c>
    </row>
    <row r="37" spans="2:16" x14ac:dyDescent="0.25">
      <c r="B37" s="81">
        <v>1980</v>
      </c>
      <c r="C37" s="90"/>
      <c r="D37" s="71"/>
      <c r="E37" s="71">
        <v>36.630000000000003</v>
      </c>
      <c r="F37" s="71">
        <v>36.630000000000003</v>
      </c>
      <c r="G37" s="91">
        <v>36.630000000000003</v>
      </c>
      <c r="H37" s="85"/>
      <c r="I37" s="72"/>
      <c r="J37" s="72">
        <f t="shared" si="2"/>
        <v>0.13546187228766282</v>
      </c>
      <c r="K37" s="72">
        <f t="shared" si="0"/>
        <v>0.13546187228766282</v>
      </c>
      <c r="L37" s="73">
        <f t="shared" si="1"/>
        <v>0.13546187228766282</v>
      </c>
    </row>
    <row r="38" spans="2:16" x14ac:dyDescent="0.25">
      <c r="B38" s="81">
        <v>1981</v>
      </c>
      <c r="C38" s="90"/>
      <c r="D38" s="71"/>
      <c r="E38" s="71">
        <v>41.54</v>
      </c>
      <c r="F38" s="71">
        <v>41.54</v>
      </c>
      <c r="G38" s="91">
        <v>41.54</v>
      </c>
      <c r="H38" s="85"/>
      <c r="I38" s="72"/>
      <c r="J38" s="72">
        <f t="shared" si="2"/>
        <v>0.13404313404313384</v>
      </c>
      <c r="K38" s="72">
        <f t="shared" si="0"/>
        <v>0.13404313404313384</v>
      </c>
      <c r="L38" s="73">
        <f t="shared" si="1"/>
        <v>0.13404313404313384</v>
      </c>
    </row>
    <row r="39" spans="2:16" x14ac:dyDescent="0.25">
      <c r="B39" s="81">
        <v>1982</v>
      </c>
      <c r="C39" s="90"/>
      <c r="D39" s="71"/>
      <c r="E39" s="71">
        <v>46.45</v>
      </c>
      <c r="F39" s="71">
        <v>46.45</v>
      </c>
      <c r="G39" s="91">
        <v>46.45</v>
      </c>
      <c r="H39" s="85"/>
      <c r="I39" s="72"/>
      <c r="J39" s="72">
        <f t="shared" si="2"/>
        <v>0.11819932595089089</v>
      </c>
      <c r="K39" s="72">
        <f t="shared" si="0"/>
        <v>0.11819932595089089</v>
      </c>
      <c r="L39" s="73">
        <f t="shared" si="1"/>
        <v>0.11819932595089089</v>
      </c>
    </row>
    <row r="40" spans="2:16" x14ac:dyDescent="0.25">
      <c r="B40" s="81">
        <v>1983</v>
      </c>
      <c r="C40" s="90"/>
      <c r="D40" s="71"/>
      <c r="E40" s="71">
        <v>50.92</v>
      </c>
      <c r="F40" s="71">
        <v>50.92</v>
      </c>
      <c r="G40" s="91">
        <v>50.92</v>
      </c>
      <c r="H40" s="85"/>
      <c r="I40" s="72"/>
      <c r="J40" s="72">
        <f t="shared" si="2"/>
        <v>9.6232508073196943E-2</v>
      </c>
      <c r="K40" s="72">
        <f t="shared" si="0"/>
        <v>9.6232508073196943E-2</v>
      </c>
      <c r="L40" s="73">
        <f t="shared" si="1"/>
        <v>9.6232508073196943E-2</v>
      </c>
    </row>
    <row r="41" spans="2:16" x14ac:dyDescent="0.25">
      <c r="B41" s="81">
        <v>1984</v>
      </c>
      <c r="C41" s="90"/>
      <c r="D41" s="71"/>
      <c r="E41" s="71">
        <v>54.69</v>
      </c>
      <c r="F41" s="71">
        <v>54.69</v>
      </c>
      <c r="G41" s="91">
        <v>54.69</v>
      </c>
      <c r="H41" s="85"/>
      <c r="I41" s="72"/>
      <c r="J41" s="72">
        <f t="shared" si="2"/>
        <v>7.403770620581307E-2</v>
      </c>
      <c r="K41" s="72">
        <f t="shared" si="0"/>
        <v>7.403770620581307E-2</v>
      </c>
      <c r="L41" s="73">
        <f t="shared" si="1"/>
        <v>7.403770620581307E-2</v>
      </c>
    </row>
    <row r="42" spans="2:16" x14ac:dyDescent="0.25">
      <c r="B42" s="81">
        <v>1985</v>
      </c>
      <c r="C42" s="90"/>
      <c r="D42" s="71"/>
      <c r="E42" s="71">
        <v>57.87</v>
      </c>
      <c r="F42" s="71">
        <v>57.87</v>
      </c>
      <c r="G42" s="91">
        <v>57.87</v>
      </c>
      <c r="H42" s="85"/>
      <c r="I42" s="72"/>
      <c r="J42" s="72">
        <f t="shared" si="2"/>
        <v>5.8145913329676446E-2</v>
      </c>
      <c r="K42" s="72">
        <f t="shared" si="0"/>
        <v>5.8145913329676446E-2</v>
      </c>
      <c r="L42" s="73">
        <f t="shared" si="1"/>
        <v>5.8145913329676446E-2</v>
      </c>
    </row>
    <row r="43" spans="2:16" x14ac:dyDescent="0.25">
      <c r="B43" s="81">
        <v>1986</v>
      </c>
      <c r="C43" s="90"/>
      <c r="D43" s="71"/>
      <c r="E43" s="71">
        <v>59.41</v>
      </c>
      <c r="F43" s="71">
        <v>59.41</v>
      </c>
      <c r="G43" s="91">
        <v>59.41</v>
      </c>
      <c r="H43" s="85"/>
      <c r="I43" s="72"/>
      <c r="J43" s="72">
        <f t="shared" si="2"/>
        <v>2.6611370312769944E-2</v>
      </c>
      <c r="K43" s="72">
        <f t="shared" si="0"/>
        <v>2.6611370312769944E-2</v>
      </c>
      <c r="L43" s="73">
        <f t="shared" si="1"/>
        <v>2.6611370312769944E-2</v>
      </c>
    </row>
    <row r="44" spans="2:16" x14ac:dyDescent="0.25">
      <c r="B44" s="81">
        <v>1987</v>
      </c>
      <c r="C44" s="90"/>
      <c r="D44" s="71"/>
      <c r="E44" s="71">
        <v>61.28</v>
      </c>
      <c r="F44" s="71">
        <v>61.28</v>
      </c>
      <c r="G44" s="91">
        <v>61.28</v>
      </c>
      <c r="H44" s="85"/>
      <c r="I44" s="72"/>
      <c r="J44" s="72">
        <f t="shared" si="2"/>
        <v>3.1476182460865143E-2</v>
      </c>
      <c r="K44" s="72">
        <f t="shared" si="0"/>
        <v>3.1476182460865143E-2</v>
      </c>
      <c r="L44" s="73">
        <f t="shared" si="1"/>
        <v>3.1476182460865143E-2</v>
      </c>
    </row>
    <row r="45" spans="2:16" x14ac:dyDescent="0.25">
      <c r="B45" s="81">
        <v>1988</v>
      </c>
      <c r="C45" s="90"/>
      <c r="D45" s="71"/>
      <c r="E45" s="71">
        <v>62.93</v>
      </c>
      <c r="F45" s="71">
        <v>62.93</v>
      </c>
      <c r="G45" s="91">
        <v>62.93</v>
      </c>
      <c r="H45" s="85"/>
      <c r="I45" s="72"/>
      <c r="J45" s="72">
        <f t="shared" si="2"/>
        <v>2.6925587467362844E-2</v>
      </c>
      <c r="K45" s="72">
        <f t="shared" si="0"/>
        <v>2.6925587467362844E-2</v>
      </c>
      <c r="L45" s="73">
        <f t="shared" si="1"/>
        <v>2.6925587467362844E-2</v>
      </c>
    </row>
    <row r="46" spans="2:16" x14ac:dyDescent="0.25">
      <c r="B46" s="81">
        <v>1989</v>
      </c>
      <c r="C46" s="90"/>
      <c r="D46" s="71"/>
      <c r="E46" s="71">
        <v>65.2</v>
      </c>
      <c r="F46" s="71">
        <v>65.2</v>
      </c>
      <c r="G46" s="91">
        <v>65.2</v>
      </c>
      <c r="H46" s="85"/>
      <c r="I46" s="72"/>
      <c r="J46" s="72">
        <f t="shared" si="2"/>
        <v>3.6071825838233096E-2</v>
      </c>
      <c r="K46" s="72">
        <f t="shared" si="0"/>
        <v>3.6071825838233096E-2</v>
      </c>
      <c r="L46" s="73">
        <f t="shared" si="1"/>
        <v>3.6071825838233096E-2</v>
      </c>
    </row>
    <row r="47" spans="2:16" x14ac:dyDescent="0.25">
      <c r="B47" s="81">
        <v>1990</v>
      </c>
      <c r="C47" s="90"/>
      <c r="D47" s="71"/>
      <c r="E47" s="71">
        <v>67.400000000000006</v>
      </c>
      <c r="F47" s="71">
        <v>67.400000000000006</v>
      </c>
      <c r="G47" s="91">
        <v>67.400000000000006</v>
      </c>
      <c r="H47" s="85"/>
      <c r="I47" s="72"/>
      <c r="J47" s="72">
        <f t="shared" si="2"/>
        <v>3.3742331288343586E-2</v>
      </c>
      <c r="K47" s="72">
        <f t="shared" si="0"/>
        <v>3.3742331288343586E-2</v>
      </c>
      <c r="L47" s="73">
        <f t="shared" si="1"/>
        <v>3.3742331288343586E-2</v>
      </c>
    </row>
    <row r="48" spans="2:16" x14ac:dyDescent="0.25">
      <c r="B48" s="81">
        <v>1991</v>
      </c>
      <c r="C48" s="90"/>
      <c r="D48" s="71"/>
      <c r="E48" s="71">
        <v>69.599999999999994</v>
      </c>
      <c r="F48" s="71">
        <v>69.599999999999994</v>
      </c>
      <c r="G48" s="91">
        <v>69.599999999999994</v>
      </c>
      <c r="H48" s="85"/>
      <c r="I48" s="72"/>
      <c r="J48" s="72">
        <f t="shared" si="2"/>
        <v>3.2640949554896048E-2</v>
      </c>
      <c r="K48" s="72">
        <f t="shared" si="0"/>
        <v>3.2640949554896048E-2</v>
      </c>
      <c r="L48" s="73">
        <f t="shared" si="1"/>
        <v>3.2640949554896048E-2</v>
      </c>
      <c r="N48" s="66"/>
      <c r="P48" s="66"/>
    </row>
    <row r="49" spans="2:16" x14ac:dyDescent="0.25">
      <c r="B49" s="81">
        <v>1992</v>
      </c>
      <c r="C49" s="90"/>
      <c r="D49" s="71"/>
      <c r="E49" s="71">
        <v>71.2</v>
      </c>
      <c r="F49" s="71">
        <v>71.2</v>
      </c>
      <c r="G49" s="91">
        <v>71.2</v>
      </c>
      <c r="H49" s="85"/>
      <c r="I49" s="72"/>
      <c r="J49" s="72">
        <f t="shared" si="2"/>
        <v>2.2988505747126631E-2</v>
      </c>
      <c r="K49" s="72">
        <f t="shared" si="0"/>
        <v>2.2988505747126631E-2</v>
      </c>
      <c r="L49" s="73">
        <f t="shared" si="1"/>
        <v>2.2988505747126631E-2</v>
      </c>
      <c r="P49" s="66"/>
    </row>
    <row r="50" spans="2:16" x14ac:dyDescent="0.25">
      <c r="B50" s="81">
        <v>1993</v>
      </c>
      <c r="C50" s="90"/>
      <c r="D50" s="71"/>
      <c r="E50" s="71">
        <v>72.7</v>
      </c>
      <c r="F50" s="71">
        <v>72.7</v>
      </c>
      <c r="G50" s="91">
        <v>72.7</v>
      </c>
      <c r="H50" s="85"/>
      <c r="I50" s="72"/>
      <c r="J50" s="72">
        <f t="shared" si="2"/>
        <v>2.1067415730336991E-2</v>
      </c>
      <c r="K50" s="72">
        <f t="shared" si="0"/>
        <v>2.1067415730336991E-2</v>
      </c>
      <c r="L50" s="73">
        <f t="shared" si="1"/>
        <v>2.1067415730336991E-2</v>
      </c>
      <c r="P50" s="66"/>
    </row>
    <row r="51" spans="2:16" x14ac:dyDescent="0.25">
      <c r="B51" s="81">
        <v>1994</v>
      </c>
      <c r="C51" s="90"/>
      <c r="D51" s="71"/>
      <c r="E51" s="71">
        <v>73.900000000000006</v>
      </c>
      <c r="F51" s="71">
        <v>73.900000000000006</v>
      </c>
      <c r="G51" s="91">
        <v>73.900000000000006</v>
      </c>
      <c r="H51" s="85"/>
      <c r="I51" s="72"/>
      <c r="J51" s="72">
        <f t="shared" si="2"/>
        <v>1.6506189821182904E-2</v>
      </c>
      <c r="K51" s="72">
        <f t="shared" si="0"/>
        <v>1.6506189821182904E-2</v>
      </c>
      <c r="L51" s="73">
        <f t="shared" si="1"/>
        <v>1.6506189821182904E-2</v>
      </c>
      <c r="P51" s="66"/>
    </row>
    <row r="52" spans="2:16" x14ac:dyDescent="0.25">
      <c r="B52" s="81">
        <v>1995</v>
      </c>
      <c r="C52" s="90"/>
      <c r="D52" s="71"/>
      <c r="E52" s="71">
        <v>75.3</v>
      </c>
      <c r="F52" s="71">
        <v>75.3</v>
      </c>
      <c r="G52" s="91">
        <v>75.3</v>
      </c>
      <c r="H52" s="85"/>
      <c r="I52" s="72"/>
      <c r="J52" s="72">
        <f t="shared" si="2"/>
        <v>1.8944519621109546E-2</v>
      </c>
      <c r="K52" s="72">
        <f t="shared" si="0"/>
        <v>1.8944519621109546E-2</v>
      </c>
      <c r="L52" s="73">
        <f t="shared" si="1"/>
        <v>1.8944519621109546E-2</v>
      </c>
      <c r="P52" s="66"/>
    </row>
    <row r="53" spans="2:16" x14ac:dyDescent="0.25">
      <c r="B53" s="81">
        <v>1996</v>
      </c>
      <c r="C53" s="90"/>
      <c r="D53" s="71"/>
      <c r="E53" s="71">
        <v>76.8</v>
      </c>
      <c r="F53" s="71">
        <v>76.8</v>
      </c>
      <c r="G53" s="91">
        <v>76.8</v>
      </c>
      <c r="H53" s="85"/>
      <c r="I53" s="72"/>
      <c r="J53" s="72">
        <f t="shared" si="2"/>
        <v>1.9920318725099584E-2</v>
      </c>
      <c r="K53" s="72">
        <f t="shared" si="0"/>
        <v>1.9920318725099584E-2</v>
      </c>
      <c r="L53" s="73">
        <f t="shared" si="1"/>
        <v>1.9920318725099584E-2</v>
      </c>
      <c r="P53" s="66"/>
    </row>
    <row r="54" spans="2:16" x14ac:dyDescent="0.25">
      <c r="B54" s="81">
        <v>1997</v>
      </c>
      <c r="C54" s="90"/>
      <c r="D54" s="71"/>
      <c r="E54" s="71">
        <v>77.7</v>
      </c>
      <c r="F54" s="71">
        <v>77.7</v>
      </c>
      <c r="G54" s="91">
        <v>77.7</v>
      </c>
      <c r="H54" s="85"/>
      <c r="I54" s="72"/>
      <c r="J54" s="72">
        <f t="shared" si="2"/>
        <v>1.171875E-2</v>
      </c>
      <c r="K54" s="72">
        <f t="shared" si="0"/>
        <v>1.171875E-2</v>
      </c>
      <c r="L54" s="73">
        <f t="shared" si="1"/>
        <v>1.171875E-2</v>
      </c>
      <c r="P54" s="66"/>
    </row>
    <row r="55" spans="2:16" x14ac:dyDescent="0.25">
      <c r="B55" s="81">
        <v>1998</v>
      </c>
      <c r="C55" s="90"/>
      <c r="D55" s="71"/>
      <c r="E55" s="71">
        <v>78.2</v>
      </c>
      <c r="F55" s="71">
        <v>78.2</v>
      </c>
      <c r="G55" s="91">
        <v>78.2</v>
      </c>
      <c r="H55" s="85"/>
      <c r="I55" s="72"/>
      <c r="J55" s="72">
        <f t="shared" si="2"/>
        <v>6.4350064350064962E-3</v>
      </c>
      <c r="K55" s="72">
        <f t="shared" si="0"/>
        <v>6.4350064350064962E-3</v>
      </c>
      <c r="L55" s="73">
        <f t="shared" si="1"/>
        <v>6.4350064350064962E-3</v>
      </c>
      <c r="P55" s="66"/>
    </row>
    <row r="56" spans="2:16" x14ac:dyDescent="0.25">
      <c r="B56" s="81">
        <v>1999</v>
      </c>
      <c r="C56" s="90"/>
      <c r="D56" s="71"/>
      <c r="E56" s="71">
        <v>78.599999999999994</v>
      </c>
      <c r="F56" s="71">
        <v>78.599999999999994</v>
      </c>
      <c r="G56" s="91">
        <v>78.599999999999994</v>
      </c>
      <c r="H56" s="85"/>
      <c r="I56" s="72"/>
      <c r="J56" s="72">
        <f t="shared" si="2"/>
        <v>5.1150895140663621E-3</v>
      </c>
      <c r="K56" s="72">
        <f t="shared" si="0"/>
        <v>5.1150895140663621E-3</v>
      </c>
      <c r="L56" s="73">
        <f t="shared" si="1"/>
        <v>5.1150895140663621E-3</v>
      </c>
      <c r="P56" s="66"/>
    </row>
    <row r="57" spans="2:16" x14ac:dyDescent="0.25">
      <c r="B57" s="81">
        <v>2000</v>
      </c>
      <c r="C57" s="90"/>
      <c r="D57" s="71"/>
      <c r="E57" s="71">
        <v>79.900000000000006</v>
      </c>
      <c r="F57" s="71">
        <v>79.900000000000006</v>
      </c>
      <c r="G57" s="91">
        <v>79.900000000000006</v>
      </c>
      <c r="H57" s="85"/>
      <c r="I57" s="72"/>
      <c r="J57" s="72">
        <f t="shared" si="2"/>
        <v>1.6539440203562572E-2</v>
      </c>
      <c r="K57" s="72">
        <f t="shared" si="0"/>
        <v>1.6539440203562572E-2</v>
      </c>
      <c r="L57" s="73">
        <f t="shared" si="1"/>
        <v>1.6539440203562572E-2</v>
      </c>
      <c r="P57" s="66"/>
    </row>
    <row r="58" spans="2:16" x14ac:dyDescent="0.25">
      <c r="B58" s="81">
        <v>2001</v>
      </c>
      <c r="C58" s="90"/>
      <c r="D58" s="71"/>
      <c r="E58" s="71">
        <v>81.2</v>
      </c>
      <c r="F58" s="71">
        <v>81.2</v>
      </c>
      <c r="G58" s="91">
        <v>81.2</v>
      </c>
      <c r="H58" s="85"/>
      <c r="I58" s="72"/>
      <c r="J58" s="72">
        <f t="shared" si="2"/>
        <v>1.6270337922402955E-2</v>
      </c>
      <c r="K58" s="72">
        <f t="shared" si="0"/>
        <v>1.6270337922402955E-2</v>
      </c>
      <c r="L58" s="73">
        <f t="shared" si="1"/>
        <v>1.6270337922402955E-2</v>
      </c>
      <c r="P58" s="66"/>
    </row>
    <row r="59" spans="2:16" x14ac:dyDescent="0.25">
      <c r="B59" s="81">
        <v>2002</v>
      </c>
      <c r="C59" s="90"/>
      <c r="D59" s="71"/>
      <c r="E59" s="71">
        <v>82.8</v>
      </c>
      <c r="F59" s="71">
        <v>82.8</v>
      </c>
      <c r="G59" s="91">
        <v>82.8</v>
      </c>
      <c r="H59" s="85"/>
      <c r="I59" s="72"/>
      <c r="J59" s="72">
        <f t="shared" si="2"/>
        <v>1.9704433497536922E-2</v>
      </c>
      <c r="K59" s="72">
        <f t="shared" si="0"/>
        <v>1.9704433497536922E-2</v>
      </c>
      <c r="L59" s="73">
        <f t="shared" si="1"/>
        <v>1.9704433497536922E-2</v>
      </c>
      <c r="P59" s="66"/>
    </row>
    <row r="60" spans="2:16" x14ac:dyDescent="0.25">
      <c r="B60" s="81">
        <v>2003</v>
      </c>
      <c r="C60" s="90"/>
      <c r="D60" s="71"/>
      <c r="E60" s="71">
        <v>84.5</v>
      </c>
      <c r="F60" s="71">
        <v>84.5</v>
      </c>
      <c r="G60" s="91">
        <v>84.5</v>
      </c>
      <c r="H60" s="85"/>
      <c r="I60" s="72"/>
      <c r="J60" s="72">
        <f t="shared" si="2"/>
        <v>2.0531400966183666E-2</v>
      </c>
      <c r="K60" s="72">
        <f t="shared" si="0"/>
        <v>2.0531400966183666E-2</v>
      </c>
      <c r="L60" s="73">
        <f t="shared" si="1"/>
        <v>2.0531400966183666E-2</v>
      </c>
      <c r="P60" s="66"/>
    </row>
    <row r="61" spans="2:16" x14ac:dyDescent="0.25">
      <c r="B61" s="81">
        <v>2004</v>
      </c>
      <c r="C61" s="90"/>
      <c r="D61" s="71"/>
      <c r="E61" s="71">
        <v>86.3</v>
      </c>
      <c r="F61" s="71">
        <v>86.3</v>
      </c>
      <c r="G61" s="91">
        <v>86.3</v>
      </c>
      <c r="H61" s="85"/>
      <c r="I61" s="72"/>
      <c r="J61" s="72">
        <f t="shared" si="2"/>
        <v>2.130177514792897E-2</v>
      </c>
      <c r="K61" s="72">
        <f t="shared" si="0"/>
        <v>2.130177514792897E-2</v>
      </c>
      <c r="L61" s="73">
        <f t="shared" si="1"/>
        <v>2.130177514792897E-2</v>
      </c>
      <c r="P61" s="66"/>
    </row>
    <row r="62" spans="2:16" x14ac:dyDescent="0.25">
      <c r="B62" s="81">
        <v>2005</v>
      </c>
      <c r="C62" s="90"/>
      <c r="D62" s="71"/>
      <c r="E62" s="71">
        <v>87.9</v>
      </c>
      <c r="F62" s="71">
        <v>87.9</v>
      </c>
      <c r="G62" s="91">
        <v>87.9</v>
      </c>
      <c r="H62" s="85"/>
      <c r="I62" s="72"/>
      <c r="J62" s="72">
        <f t="shared" si="2"/>
        <v>1.853997682502917E-2</v>
      </c>
      <c r="K62" s="72">
        <f t="shared" si="0"/>
        <v>1.853997682502917E-2</v>
      </c>
      <c r="L62" s="73">
        <f t="shared" si="1"/>
        <v>1.853997682502917E-2</v>
      </c>
      <c r="P62" s="66"/>
    </row>
    <row r="63" spans="2:16" x14ac:dyDescent="0.25">
      <c r="B63" s="81">
        <v>2006</v>
      </c>
      <c r="C63" s="90"/>
      <c r="D63" s="71"/>
      <c r="E63" s="71">
        <v>89.33</v>
      </c>
      <c r="F63" s="71">
        <v>89.33</v>
      </c>
      <c r="G63" s="91">
        <v>89.33</v>
      </c>
      <c r="H63" s="85"/>
      <c r="I63" s="72"/>
      <c r="J63" s="72">
        <f t="shared" si="2"/>
        <v>1.6268486916950931E-2</v>
      </c>
      <c r="K63" s="72">
        <f t="shared" si="0"/>
        <v>1.6268486916950931E-2</v>
      </c>
      <c r="L63" s="73">
        <f t="shared" si="1"/>
        <v>1.6268486916950931E-2</v>
      </c>
      <c r="P63" s="66"/>
    </row>
    <row r="64" spans="2:16" x14ac:dyDescent="0.25">
      <c r="B64" s="81">
        <v>2007</v>
      </c>
      <c r="C64" s="90"/>
      <c r="D64" s="71"/>
      <c r="E64" s="71">
        <v>90.66</v>
      </c>
      <c r="F64" s="71">
        <v>90.66</v>
      </c>
      <c r="G64" s="91">
        <v>90.66</v>
      </c>
      <c r="H64" s="85"/>
      <c r="I64" s="72"/>
      <c r="J64" s="72">
        <f t="shared" si="2"/>
        <v>1.4888615246837489E-2</v>
      </c>
      <c r="K64" s="72">
        <f t="shared" si="0"/>
        <v>1.4888615246837489E-2</v>
      </c>
      <c r="L64" s="73">
        <f t="shared" si="1"/>
        <v>1.4888615246837489E-2</v>
      </c>
      <c r="P64" s="66"/>
    </row>
    <row r="65" spans="2:16" x14ac:dyDescent="0.25">
      <c r="B65" s="81">
        <v>2008</v>
      </c>
      <c r="C65" s="90"/>
      <c r="D65" s="71"/>
      <c r="E65" s="71">
        <v>93.21</v>
      </c>
      <c r="F65" s="71">
        <v>93.21</v>
      </c>
      <c r="G65" s="91">
        <v>93.21</v>
      </c>
      <c r="H65" s="85"/>
      <c r="I65" s="72"/>
      <c r="J65" s="72">
        <f t="shared" si="2"/>
        <v>2.8127068166776903E-2</v>
      </c>
      <c r="K65" s="72">
        <f t="shared" si="0"/>
        <v>2.8127068166776903E-2</v>
      </c>
      <c r="L65" s="73">
        <f t="shared" si="1"/>
        <v>2.8127068166776903E-2</v>
      </c>
      <c r="P65" s="66"/>
    </row>
    <row r="66" spans="2:16" x14ac:dyDescent="0.25">
      <c r="B66" s="81">
        <v>2009</v>
      </c>
      <c r="C66" s="90"/>
      <c r="D66" s="71"/>
      <c r="E66" s="71">
        <v>93.29</v>
      </c>
      <c r="F66" s="71">
        <v>93.29</v>
      </c>
      <c r="G66" s="91">
        <v>93.29</v>
      </c>
      <c r="H66" s="85"/>
      <c r="I66" s="72"/>
      <c r="J66" s="72">
        <f t="shared" si="2"/>
        <v>8.5827700890472869E-4</v>
      </c>
      <c r="K66" s="72">
        <f t="shared" si="0"/>
        <v>8.5827700890472869E-4</v>
      </c>
      <c r="L66" s="73">
        <f t="shared" si="1"/>
        <v>8.5827700890472869E-4</v>
      </c>
      <c r="P66" s="66"/>
    </row>
    <row r="67" spans="2:16" x14ac:dyDescent="0.25">
      <c r="B67" s="81">
        <v>2010</v>
      </c>
      <c r="C67" s="90"/>
      <c r="D67" s="71"/>
      <c r="E67" s="71">
        <v>94.71</v>
      </c>
      <c r="F67" s="71">
        <v>94.71</v>
      </c>
      <c r="G67" s="91">
        <v>94.71</v>
      </c>
      <c r="H67" s="85"/>
      <c r="I67" s="72"/>
      <c r="J67" s="72">
        <f t="shared" si="2"/>
        <v>1.5221352770929286E-2</v>
      </c>
      <c r="K67" s="72">
        <f t="shared" si="0"/>
        <v>1.5221352770929286E-2</v>
      </c>
      <c r="L67" s="73">
        <f t="shared" si="1"/>
        <v>1.5221352770929286E-2</v>
      </c>
      <c r="P67" s="66"/>
    </row>
    <row r="68" spans="2:16" x14ac:dyDescent="0.25">
      <c r="B68" s="81">
        <v>2011</v>
      </c>
      <c r="C68" s="90"/>
      <c r="D68" s="71"/>
      <c r="E68" s="71">
        <v>96.71</v>
      </c>
      <c r="F68" s="71">
        <v>96.71</v>
      </c>
      <c r="G68" s="91">
        <v>96.71</v>
      </c>
      <c r="H68" s="85"/>
      <c r="I68" s="72"/>
      <c r="J68" s="72">
        <f t="shared" si="2"/>
        <v>2.1117094287826044E-2</v>
      </c>
      <c r="K68" s="72">
        <f t="shared" si="0"/>
        <v>2.1117094287826044E-2</v>
      </c>
      <c r="L68" s="73">
        <f t="shared" si="1"/>
        <v>2.1117094287826044E-2</v>
      </c>
      <c r="P68" s="66"/>
    </row>
    <row r="69" spans="2:16" x14ac:dyDescent="0.25">
      <c r="B69" s="81">
        <v>2012</v>
      </c>
      <c r="C69" s="90"/>
      <c r="D69" s="71"/>
      <c r="E69" s="71">
        <v>98.6</v>
      </c>
      <c r="F69" s="71">
        <v>98.6</v>
      </c>
      <c r="G69" s="91">
        <v>98.6</v>
      </c>
      <c r="H69" s="85"/>
      <c r="I69" s="72"/>
      <c r="J69" s="72">
        <f t="shared" si="2"/>
        <v>1.9542963499121102E-2</v>
      </c>
      <c r="K69" s="72">
        <f t="shared" si="0"/>
        <v>1.9542963499121102E-2</v>
      </c>
      <c r="L69" s="73">
        <f t="shared" si="1"/>
        <v>1.9542963499121102E-2</v>
      </c>
      <c r="P69" s="66"/>
    </row>
    <row r="70" spans="2:16" x14ac:dyDescent="0.25">
      <c r="B70" s="81">
        <v>2013</v>
      </c>
      <c r="C70" s="90"/>
      <c r="D70" s="71"/>
      <c r="E70" s="71">
        <v>99.46</v>
      </c>
      <c r="F70" s="71">
        <v>99.46</v>
      </c>
      <c r="G70" s="91">
        <v>99.46</v>
      </c>
      <c r="H70" s="85"/>
      <c r="I70" s="72"/>
      <c r="J70" s="72">
        <f t="shared" si="2"/>
        <v>8.722109533468636E-3</v>
      </c>
      <c r="K70" s="72">
        <f t="shared" si="0"/>
        <v>8.722109533468636E-3</v>
      </c>
      <c r="L70" s="73">
        <f t="shared" si="1"/>
        <v>8.722109533468636E-3</v>
      </c>
      <c r="P70" s="66"/>
    </row>
    <row r="71" spans="2:16" x14ac:dyDescent="0.25">
      <c r="B71" s="81">
        <v>2014</v>
      </c>
      <c r="C71" s="90"/>
      <c r="D71" s="71"/>
      <c r="E71" s="71">
        <v>99.96</v>
      </c>
      <c r="F71" s="71">
        <v>99.96</v>
      </c>
      <c r="G71" s="91">
        <v>99.96</v>
      </c>
      <c r="H71" s="85"/>
      <c r="I71" s="72"/>
      <c r="J71" s="72">
        <f t="shared" si="2"/>
        <v>5.0271465915945335E-3</v>
      </c>
      <c r="K71" s="72">
        <f t="shared" ref="K71:K127" si="3">F71/F70-1</f>
        <v>5.0271465915945335E-3</v>
      </c>
      <c r="L71" s="73">
        <f t="shared" ref="L71:L127" si="4">G71/G70-1</f>
        <v>5.0271465915945335E-3</v>
      </c>
      <c r="P71" s="66"/>
    </row>
    <row r="72" spans="2:16" x14ac:dyDescent="0.25">
      <c r="B72" s="81">
        <v>2015</v>
      </c>
      <c r="C72" s="90"/>
      <c r="D72" s="71"/>
      <c r="E72" s="71">
        <v>100</v>
      </c>
      <c r="F72" s="71">
        <v>100</v>
      </c>
      <c r="G72" s="91">
        <v>100</v>
      </c>
      <c r="H72" s="85"/>
      <c r="I72" s="72"/>
      <c r="J72" s="72">
        <f t="shared" ref="J72:J127" si="5">E72/E71-1</f>
        <v>4.0016006402576743E-4</v>
      </c>
      <c r="K72" s="72">
        <f t="shared" si="3"/>
        <v>4.0016006402576743E-4</v>
      </c>
      <c r="L72" s="73">
        <f t="shared" si="4"/>
        <v>4.0016006402576743E-4</v>
      </c>
      <c r="P72" s="66"/>
    </row>
    <row r="73" spans="2:16" x14ac:dyDescent="0.25">
      <c r="B73" s="81">
        <v>2016</v>
      </c>
      <c r="C73" s="90"/>
      <c r="D73" s="71"/>
      <c r="E73" s="71">
        <v>100.18</v>
      </c>
      <c r="F73" s="71">
        <v>100.18</v>
      </c>
      <c r="G73" s="91">
        <v>100.18</v>
      </c>
      <c r="H73" s="85"/>
      <c r="I73" s="72"/>
      <c r="J73" s="72">
        <f t="shared" si="5"/>
        <v>1.8000000000000238E-3</v>
      </c>
      <c r="K73" s="72">
        <f t="shared" si="3"/>
        <v>1.8000000000000238E-3</v>
      </c>
      <c r="L73" s="73">
        <f t="shared" si="4"/>
        <v>1.8000000000000238E-3</v>
      </c>
    </row>
    <row r="74" spans="2:16" x14ac:dyDescent="0.25">
      <c r="B74" s="81">
        <v>2017</v>
      </c>
      <c r="C74" s="90"/>
      <c r="D74" s="71"/>
      <c r="E74" s="71">
        <v>101.22</v>
      </c>
      <c r="F74" s="71">
        <v>101.22</v>
      </c>
      <c r="G74" s="91">
        <v>101.22</v>
      </c>
      <c r="H74" s="85"/>
      <c r="I74" s="72"/>
      <c r="J74" s="72">
        <f t="shared" si="5"/>
        <v>1.0381313635456024E-2</v>
      </c>
      <c r="K74" s="72">
        <f t="shared" si="3"/>
        <v>1.0381313635456024E-2</v>
      </c>
      <c r="L74" s="73">
        <f t="shared" si="4"/>
        <v>1.0381313635456024E-2</v>
      </c>
    </row>
    <row r="75" spans="2:16" x14ac:dyDescent="0.25">
      <c r="B75" s="81">
        <v>2018</v>
      </c>
      <c r="C75" s="90"/>
      <c r="D75" s="71"/>
      <c r="E75" s="71">
        <v>103.09</v>
      </c>
      <c r="F75" s="71">
        <v>103.09</v>
      </c>
      <c r="G75" s="91">
        <v>103.09</v>
      </c>
      <c r="H75" s="85"/>
      <c r="I75" s="72"/>
      <c r="J75" s="72">
        <f t="shared" si="5"/>
        <v>1.8474609760916749E-2</v>
      </c>
      <c r="K75" s="72">
        <f t="shared" si="3"/>
        <v>1.8474609760916749E-2</v>
      </c>
      <c r="L75" s="73">
        <f t="shared" si="4"/>
        <v>1.8474609760916749E-2</v>
      </c>
    </row>
    <row r="76" spans="2:16" x14ac:dyDescent="0.25">
      <c r="B76" s="81">
        <v>2019</v>
      </c>
      <c r="C76" s="90"/>
      <c r="D76" s="71"/>
      <c r="E76" s="71">
        <v>104.23</v>
      </c>
      <c r="F76" s="71">
        <v>104.23</v>
      </c>
      <c r="G76" s="91">
        <v>104.23</v>
      </c>
      <c r="H76" s="85"/>
      <c r="I76" s="72"/>
      <c r="J76" s="72">
        <f t="shared" si="5"/>
        <v>1.1058298574061487E-2</v>
      </c>
      <c r="K76" s="72">
        <f t="shared" si="3"/>
        <v>1.1058298574061487E-2</v>
      </c>
      <c r="L76" s="73">
        <f t="shared" si="4"/>
        <v>1.1058298574061487E-2</v>
      </c>
    </row>
    <row r="77" spans="2:16" x14ac:dyDescent="0.25">
      <c r="B77" s="81">
        <v>2020</v>
      </c>
      <c r="C77" s="90"/>
      <c r="D77" s="71"/>
      <c r="E77" s="71">
        <v>104.73</v>
      </c>
      <c r="F77" s="71">
        <v>104.73</v>
      </c>
      <c r="G77" s="91">
        <v>104.73</v>
      </c>
      <c r="H77" s="85"/>
      <c r="I77" s="72"/>
      <c r="J77" s="72">
        <f t="shared" si="5"/>
        <v>4.7970833733090856E-3</v>
      </c>
      <c r="K77" s="72">
        <f t="shared" si="3"/>
        <v>4.7970833733090856E-3</v>
      </c>
      <c r="L77" s="73">
        <f t="shared" si="4"/>
        <v>4.7970833733090856E-3</v>
      </c>
    </row>
    <row r="78" spans="2:16" x14ac:dyDescent="0.25">
      <c r="B78" s="81">
        <v>2021</v>
      </c>
      <c r="C78" s="90"/>
      <c r="D78" s="71"/>
      <c r="E78" s="71">
        <v>106.45</v>
      </c>
      <c r="F78" s="71">
        <v>106.45</v>
      </c>
      <c r="G78" s="91">
        <v>106.45</v>
      </c>
      <c r="H78" s="85"/>
      <c r="I78" s="72"/>
      <c r="J78" s="72">
        <f t="shared" si="5"/>
        <v>1.6423183424042698E-2</v>
      </c>
      <c r="K78" s="72">
        <f t="shared" si="3"/>
        <v>1.6423183424042698E-2</v>
      </c>
      <c r="L78" s="73">
        <f t="shared" si="4"/>
        <v>1.6423183424042698E-2</v>
      </c>
    </row>
    <row r="79" spans="2:16" x14ac:dyDescent="0.25">
      <c r="B79" s="81">
        <v>2022</v>
      </c>
      <c r="C79" s="90"/>
      <c r="D79" s="71"/>
      <c r="E79" s="71">
        <v>112.01</v>
      </c>
      <c r="F79" s="71">
        <v>112.01</v>
      </c>
      <c r="G79" s="91">
        <v>112.01</v>
      </c>
      <c r="H79" s="85"/>
      <c r="I79" s="72"/>
      <c r="J79" s="72">
        <f t="shared" si="5"/>
        <v>5.2231094410521317E-2</v>
      </c>
      <c r="K79" s="72">
        <f t="shared" si="3"/>
        <v>5.2231094410521317E-2</v>
      </c>
      <c r="L79" s="73">
        <f t="shared" si="4"/>
        <v>5.2231094410521317E-2</v>
      </c>
    </row>
    <row r="80" spans="2:16" x14ac:dyDescent="0.25">
      <c r="B80" s="82">
        <v>2023</v>
      </c>
      <c r="C80" s="92"/>
      <c r="D80" s="74"/>
      <c r="E80" s="74">
        <v>117.47</v>
      </c>
      <c r="F80" s="74">
        <v>117.47</v>
      </c>
      <c r="G80" s="93">
        <v>117.47</v>
      </c>
      <c r="H80" s="86"/>
      <c r="I80" s="75"/>
      <c r="J80" s="75">
        <f t="shared" si="5"/>
        <v>4.8745647710025874E-2</v>
      </c>
      <c r="K80" s="75">
        <f t="shared" si="3"/>
        <v>4.8745647710025874E-2</v>
      </c>
      <c r="L80" s="76">
        <f t="shared" si="4"/>
        <v>4.8745647710025874E-2</v>
      </c>
    </row>
    <row r="81" spans="2:12" x14ac:dyDescent="0.25">
      <c r="B81" s="82">
        <v>2024</v>
      </c>
      <c r="C81" s="92"/>
      <c r="D81" s="74"/>
      <c r="E81" s="74">
        <v>119.82</v>
      </c>
      <c r="F81" s="74">
        <v>119.82</v>
      </c>
      <c r="G81" s="93">
        <v>119.82</v>
      </c>
      <c r="H81" s="86"/>
      <c r="I81" s="75"/>
      <c r="J81" s="75">
        <f t="shared" si="5"/>
        <v>2.000510768706909E-2</v>
      </c>
      <c r="K81" s="75">
        <f t="shared" si="3"/>
        <v>2.000510768706909E-2</v>
      </c>
      <c r="L81" s="76">
        <f t="shared" si="4"/>
        <v>2.000510768706909E-2</v>
      </c>
    </row>
    <row r="82" spans="2:12" x14ac:dyDescent="0.25">
      <c r="B82" s="82">
        <v>2025</v>
      </c>
      <c r="C82" s="92"/>
      <c r="D82" s="74"/>
      <c r="E82" s="74">
        <v>121.43757000000001</v>
      </c>
      <c r="F82" s="74">
        <v>121.43757000000001</v>
      </c>
      <c r="G82" s="93">
        <v>121.43757000000001</v>
      </c>
      <c r="H82" s="86"/>
      <c r="I82" s="75"/>
      <c r="J82" s="75">
        <f t="shared" si="5"/>
        <v>1.3500000000000068E-2</v>
      </c>
      <c r="K82" s="75">
        <f t="shared" si="3"/>
        <v>1.3500000000000068E-2</v>
      </c>
      <c r="L82" s="76">
        <f t="shared" si="4"/>
        <v>1.3500000000000068E-2</v>
      </c>
    </row>
    <row r="83" spans="2:12" x14ac:dyDescent="0.25">
      <c r="B83" s="82">
        <v>2026</v>
      </c>
      <c r="C83" s="92"/>
      <c r="D83" s="74"/>
      <c r="E83" s="74">
        <v>123.14983973700001</v>
      </c>
      <c r="F83" s="74">
        <v>123.14983973700001</v>
      </c>
      <c r="G83" s="93">
        <v>123.14983973700001</v>
      </c>
      <c r="H83" s="86"/>
      <c r="I83" s="75"/>
      <c r="J83" s="75">
        <f t="shared" si="5"/>
        <v>1.4100000000000001E-2</v>
      </c>
      <c r="K83" s="75">
        <f t="shared" si="3"/>
        <v>1.4100000000000001E-2</v>
      </c>
      <c r="L83" s="76">
        <f t="shared" si="4"/>
        <v>1.4100000000000001E-2</v>
      </c>
    </row>
    <row r="84" spans="2:12" x14ac:dyDescent="0.25">
      <c r="B84" s="82">
        <v>2027</v>
      </c>
      <c r="C84" s="92"/>
      <c r="D84" s="74"/>
      <c r="E84" s="74">
        <v>125.30496193239752</v>
      </c>
      <c r="F84" s="74">
        <v>125.30496193239752</v>
      </c>
      <c r="G84" s="93">
        <v>125.30496193239752</v>
      </c>
      <c r="H84" s="86"/>
      <c r="I84" s="75"/>
      <c r="J84" s="75">
        <f t="shared" si="5"/>
        <v>1.7500000000000071E-2</v>
      </c>
      <c r="K84" s="75">
        <f t="shared" si="3"/>
        <v>1.7500000000000071E-2</v>
      </c>
      <c r="L84" s="76">
        <f t="shared" si="4"/>
        <v>1.7500000000000071E-2</v>
      </c>
    </row>
    <row r="85" spans="2:12" x14ac:dyDescent="0.25">
      <c r="B85" s="82">
        <v>2028</v>
      </c>
      <c r="C85" s="92"/>
      <c r="D85" s="74"/>
      <c r="E85" s="74">
        <v>127.49779876621449</v>
      </c>
      <c r="F85" s="74">
        <v>127.49779876621449</v>
      </c>
      <c r="G85" s="93">
        <v>127.49779876621449</v>
      </c>
      <c r="H85" s="86"/>
      <c r="I85" s="75"/>
      <c r="J85" s="75">
        <f t="shared" si="5"/>
        <v>1.7500000000000071E-2</v>
      </c>
      <c r="K85" s="75">
        <f t="shared" si="3"/>
        <v>1.7500000000000071E-2</v>
      </c>
      <c r="L85" s="76">
        <f t="shared" si="4"/>
        <v>1.7500000000000071E-2</v>
      </c>
    </row>
    <row r="86" spans="2:12" x14ac:dyDescent="0.25">
      <c r="B86" s="82">
        <v>2029</v>
      </c>
      <c r="C86" s="92"/>
      <c r="D86" s="74"/>
      <c r="E86" s="74">
        <v>129.72901024462325</v>
      </c>
      <c r="F86" s="74">
        <v>129.72901024462325</v>
      </c>
      <c r="G86" s="93">
        <v>129.72901024462325</v>
      </c>
      <c r="H86" s="86"/>
      <c r="I86" s="75"/>
      <c r="J86" s="75">
        <f t="shared" si="5"/>
        <v>1.7500000000000071E-2</v>
      </c>
      <c r="K86" s="75">
        <f t="shared" si="3"/>
        <v>1.7500000000000071E-2</v>
      </c>
      <c r="L86" s="76">
        <f t="shared" si="4"/>
        <v>1.7500000000000071E-2</v>
      </c>
    </row>
    <row r="87" spans="2:12" x14ac:dyDescent="0.25">
      <c r="B87" s="82">
        <v>2030</v>
      </c>
      <c r="C87" s="92"/>
      <c r="D87" s="74"/>
      <c r="E87" s="74">
        <v>131.99926792390417</v>
      </c>
      <c r="F87" s="74">
        <v>131.99926792390417</v>
      </c>
      <c r="G87" s="93">
        <v>131.99926792390417</v>
      </c>
      <c r="H87" s="86"/>
      <c r="I87" s="75"/>
      <c r="J87" s="75">
        <f t="shared" si="5"/>
        <v>1.7500000000000071E-2</v>
      </c>
      <c r="K87" s="75">
        <f t="shared" si="3"/>
        <v>1.7500000000000071E-2</v>
      </c>
      <c r="L87" s="76">
        <f t="shared" si="4"/>
        <v>1.7500000000000071E-2</v>
      </c>
    </row>
    <row r="88" spans="2:12" x14ac:dyDescent="0.25">
      <c r="B88" s="82">
        <v>2031</v>
      </c>
      <c r="C88" s="92"/>
      <c r="D88" s="74"/>
      <c r="E88" s="74">
        <v>134.30925511257252</v>
      </c>
      <c r="F88" s="74">
        <v>134.30925511257252</v>
      </c>
      <c r="G88" s="93">
        <v>134.30925511257252</v>
      </c>
      <c r="H88" s="86"/>
      <c r="I88" s="75"/>
      <c r="J88" s="75">
        <f t="shared" si="5"/>
        <v>1.7500000000000071E-2</v>
      </c>
      <c r="K88" s="75">
        <f t="shared" si="3"/>
        <v>1.7500000000000071E-2</v>
      </c>
      <c r="L88" s="76">
        <f t="shared" si="4"/>
        <v>1.7500000000000071E-2</v>
      </c>
    </row>
    <row r="89" spans="2:12" x14ac:dyDescent="0.25">
      <c r="B89" s="82">
        <v>2032</v>
      </c>
      <c r="C89" s="92"/>
      <c r="D89" s="74"/>
      <c r="E89" s="74">
        <v>136.65966707704254</v>
      </c>
      <c r="F89" s="74">
        <v>136.65966707704254</v>
      </c>
      <c r="G89" s="93">
        <v>136.65966707704254</v>
      </c>
      <c r="H89" s="86"/>
      <c r="I89" s="75"/>
      <c r="J89" s="75">
        <f t="shared" si="5"/>
        <v>1.7500000000000071E-2</v>
      </c>
      <c r="K89" s="75">
        <f t="shared" si="3"/>
        <v>1.7500000000000071E-2</v>
      </c>
      <c r="L89" s="76">
        <f t="shared" si="4"/>
        <v>1.7500000000000071E-2</v>
      </c>
    </row>
    <row r="90" spans="2:12" x14ac:dyDescent="0.25">
      <c r="B90" s="82">
        <v>2033</v>
      </c>
      <c r="C90" s="92"/>
      <c r="D90" s="74"/>
      <c r="E90" s="74">
        <v>139.05121125089079</v>
      </c>
      <c r="F90" s="74">
        <v>139.05121125089079</v>
      </c>
      <c r="G90" s="93">
        <v>139.05121125089079</v>
      </c>
      <c r="H90" s="86"/>
      <c r="I90" s="75"/>
      <c r="J90" s="75">
        <f t="shared" si="5"/>
        <v>1.7500000000000071E-2</v>
      </c>
      <c r="K90" s="75">
        <f t="shared" si="3"/>
        <v>1.7500000000000071E-2</v>
      </c>
      <c r="L90" s="76">
        <f t="shared" si="4"/>
        <v>1.7500000000000071E-2</v>
      </c>
    </row>
    <row r="91" spans="2:12" x14ac:dyDescent="0.25">
      <c r="B91" s="82">
        <v>2034</v>
      </c>
      <c r="C91" s="92"/>
      <c r="D91" s="74"/>
      <c r="E91" s="74">
        <v>141.4846074477814</v>
      </c>
      <c r="F91" s="74">
        <v>141.4846074477814</v>
      </c>
      <c r="G91" s="93">
        <v>141.4846074477814</v>
      </c>
      <c r="H91" s="86"/>
      <c r="I91" s="75"/>
      <c r="J91" s="75">
        <f t="shared" si="5"/>
        <v>1.7500000000000071E-2</v>
      </c>
      <c r="K91" s="75">
        <f t="shared" si="3"/>
        <v>1.7500000000000071E-2</v>
      </c>
      <c r="L91" s="76">
        <f t="shared" si="4"/>
        <v>1.7500000000000071E-2</v>
      </c>
    </row>
    <row r="92" spans="2:12" x14ac:dyDescent="0.25">
      <c r="B92" s="82">
        <v>2035</v>
      </c>
      <c r="C92" s="92"/>
      <c r="D92" s="74"/>
      <c r="E92" s="74">
        <v>143.96058807811758</v>
      </c>
      <c r="F92" s="74">
        <v>143.96058807811758</v>
      </c>
      <c r="G92" s="93">
        <v>143.96058807811758</v>
      </c>
      <c r="H92" s="86"/>
      <c r="I92" s="75"/>
      <c r="J92" s="75">
        <f t="shared" si="5"/>
        <v>1.7500000000000071E-2</v>
      </c>
      <c r="K92" s="75">
        <f t="shared" si="3"/>
        <v>1.7500000000000071E-2</v>
      </c>
      <c r="L92" s="76">
        <f t="shared" si="4"/>
        <v>1.7500000000000071E-2</v>
      </c>
    </row>
    <row r="93" spans="2:12" x14ac:dyDescent="0.25">
      <c r="B93" s="82">
        <v>2036</v>
      </c>
      <c r="C93" s="92"/>
      <c r="D93" s="74"/>
      <c r="E93" s="74">
        <v>146.47989836948466</v>
      </c>
      <c r="F93" s="74">
        <v>146.47989836948466</v>
      </c>
      <c r="G93" s="93">
        <v>146.47989836948466</v>
      </c>
      <c r="H93" s="86"/>
      <c r="I93" s="75"/>
      <c r="J93" s="75">
        <f t="shared" si="5"/>
        <v>1.7500000000000071E-2</v>
      </c>
      <c r="K93" s="75">
        <f t="shared" si="3"/>
        <v>1.7500000000000071E-2</v>
      </c>
      <c r="L93" s="76">
        <f t="shared" si="4"/>
        <v>1.7500000000000071E-2</v>
      </c>
    </row>
    <row r="94" spans="2:12" x14ac:dyDescent="0.25">
      <c r="B94" s="82">
        <v>2037</v>
      </c>
      <c r="C94" s="92"/>
      <c r="D94" s="74"/>
      <c r="E94" s="74">
        <v>149.04329659095066</v>
      </c>
      <c r="F94" s="74">
        <v>149.04329659095066</v>
      </c>
      <c r="G94" s="93">
        <v>149.04329659095066</v>
      </c>
      <c r="H94" s="86"/>
      <c r="I94" s="75"/>
      <c r="J94" s="75">
        <f t="shared" si="5"/>
        <v>1.7500000000000071E-2</v>
      </c>
      <c r="K94" s="75">
        <f t="shared" si="3"/>
        <v>1.7500000000000071E-2</v>
      </c>
      <c r="L94" s="76">
        <f t="shared" si="4"/>
        <v>1.7500000000000071E-2</v>
      </c>
    </row>
    <row r="95" spans="2:12" x14ac:dyDescent="0.25">
      <c r="B95" s="82">
        <v>2038</v>
      </c>
      <c r="C95" s="92"/>
      <c r="D95" s="74"/>
      <c r="E95" s="74">
        <v>151.65155428129231</v>
      </c>
      <c r="F95" s="74">
        <v>151.65155428129231</v>
      </c>
      <c r="G95" s="93">
        <v>151.65155428129231</v>
      </c>
      <c r="H95" s="86"/>
      <c r="I95" s="75"/>
      <c r="J95" s="75">
        <f t="shared" si="5"/>
        <v>1.7500000000000071E-2</v>
      </c>
      <c r="K95" s="75">
        <f t="shared" si="3"/>
        <v>1.7500000000000071E-2</v>
      </c>
      <c r="L95" s="76">
        <f t="shared" si="4"/>
        <v>1.7500000000000071E-2</v>
      </c>
    </row>
    <row r="96" spans="2:12" x14ac:dyDescent="0.25">
      <c r="B96" s="82">
        <v>2039</v>
      </c>
      <c r="C96" s="92"/>
      <c r="D96" s="74"/>
      <c r="E96" s="74">
        <v>154.30545648121492</v>
      </c>
      <c r="F96" s="74">
        <v>154.30545648121492</v>
      </c>
      <c r="G96" s="93">
        <v>154.30545648121492</v>
      </c>
      <c r="H96" s="86"/>
      <c r="I96" s="75"/>
      <c r="J96" s="75">
        <f t="shared" si="5"/>
        <v>1.7500000000000071E-2</v>
      </c>
      <c r="K96" s="75">
        <f t="shared" si="3"/>
        <v>1.7500000000000071E-2</v>
      </c>
      <c r="L96" s="76">
        <f t="shared" si="4"/>
        <v>1.7500000000000071E-2</v>
      </c>
    </row>
    <row r="97" spans="2:12" x14ac:dyDescent="0.25">
      <c r="B97" s="82">
        <v>2040</v>
      </c>
      <c r="C97" s="92"/>
      <c r="D97" s="74"/>
      <c r="E97" s="74">
        <v>157.0058019696362</v>
      </c>
      <c r="F97" s="74">
        <v>157.0058019696362</v>
      </c>
      <c r="G97" s="93">
        <v>157.0058019696362</v>
      </c>
      <c r="H97" s="86"/>
      <c r="I97" s="75"/>
      <c r="J97" s="75">
        <f t="shared" si="5"/>
        <v>1.7500000000000071E-2</v>
      </c>
      <c r="K97" s="75">
        <f t="shared" si="3"/>
        <v>1.7500000000000071E-2</v>
      </c>
      <c r="L97" s="76">
        <f t="shared" si="4"/>
        <v>1.7500000000000071E-2</v>
      </c>
    </row>
    <row r="98" spans="2:12" x14ac:dyDescent="0.25">
      <c r="B98" s="82">
        <v>2041</v>
      </c>
      <c r="C98" s="92"/>
      <c r="D98" s="74"/>
      <c r="E98" s="74">
        <v>159.75340350410485</v>
      </c>
      <c r="F98" s="74">
        <v>159.75340350410485</v>
      </c>
      <c r="G98" s="93">
        <v>159.75340350410485</v>
      </c>
      <c r="H98" s="86"/>
      <c r="I98" s="75"/>
      <c r="J98" s="75">
        <f t="shared" si="5"/>
        <v>1.7500000000000071E-2</v>
      </c>
      <c r="K98" s="75">
        <f t="shared" si="3"/>
        <v>1.7500000000000071E-2</v>
      </c>
      <c r="L98" s="76">
        <f t="shared" si="4"/>
        <v>1.7500000000000071E-2</v>
      </c>
    </row>
    <row r="99" spans="2:12" x14ac:dyDescent="0.25">
      <c r="B99" s="82">
        <v>2042</v>
      </c>
      <c r="C99" s="92"/>
      <c r="D99" s="74"/>
      <c r="E99" s="74">
        <v>162.5490880654267</v>
      </c>
      <c r="F99" s="74">
        <v>162.5490880654267</v>
      </c>
      <c r="G99" s="93">
        <v>162.5490880654267</v>
      </c>
      <c r="H99" s="86"/>
      <c r="I99" s="75"/>
      <c r="J99" s="75">
        <f t="shared" si="5"/>
        <v>1.7500000000000071E-2</v>
      </c>
      <c r="K99" s="75">
        <f t="shared" si="3"/>
        <v>1.7500000000000071E-2</v>
      </c>
      <c r="L99" s="76">
        <f t="shared" si="4"/>
        <v>1.7500000000000071E-2</v>
      </c>
    </row>
    <row r="100" spans="2:12" x14ac:dyDescent="0.25">
      <c r="B100" s="82">
        <v>2043</v>
      </c>
      <c r="C100" s="92"/>
      <c r="D100" s="74"/>
      <c r="E100" s="74">
        <v>165.39369710657169</v>
      </c>
      <c r="F100" s="74">
        <v>165.39369710657169</v>
      </c>
      <c r="G100" s="93">
        <v>165.39369710657169</v>
      </c>
      <c r="H100" s="86"/>
      <c r="I100" s="75"/>
      <c r="J100" s="75">
        <f t="shared" si="5"/>
        <v>1.7500000000000071E-2</v>
      </c>
      <c r="K100" s="75">
        <f t="shared" si="3"/>
        <v>1.7500000000000071E-2</v>
      </c>
      <c r="L100" s="76">
        <f t="shared" si="4"/>
        <v>1.7500000000000071E-2</v>
      </c>
    </row>
    <row r="101" spans="2:12" x14ac:dyDescent="0.25">
      <c r="B101" s="82">
        <v>2044</v>
      </c>
      <c r="C101" s="92"/>
      <c r="D101" s="74"/>
      <c r="E101" s="74">
        <v>168.2880868059367</v>
      </c>
      <c r="F101" s="74">
        <v>168.2880868059367</v>
      </c>
      <c r="G101" s="93">
        <v>168.2880868059367</v>
      </c>
      <c r="H101" s="86"/>
      <c r="I101" s="75"/>
      <c r="J101" s="75">
        <f t="shared" si="5"/>
        <v>1.7500000000000071E-2</v>
      </c>
      <c r="K101" s="75">
        <f t="shared" si="3"/>
        <v>1.7500000000000071E-2</v>
      </c>
      <c r="L101" s="76">
        <f t="shared" si="4"/>
        <v>1.7500000000000071E-2</v>
      </c>
    </row>
    <row r="102" spans="2:12" x14ac:dyDescent="0.25">
      <c r="B102" s="82">
        <v>2045</v>
      </c>
      <c r="C102" s="92"/>
      <c r="D102" s="74"/>
      <c r="E102" s="74">
        <v>171.23312832504061</v>
      </c>
      <c r="F102" s="74">
        <v>171.23312832504061</v>
      </c>
      <c r="G102" s="93">
        <v>171.23312832504061</v>
      </c>
      <c r="H102" s="86"/>
      <c r="I102" s="75"/>
      <c r="J102" s="75">
        <f t="shared" si="5"/>
        <v>1.7500000000000071E-2</v>
      </c>
      <c r="K102" s="75">
        <f t="shared" si="3"/>
        <v>1.7500000000000071E-2</v>
      </c>
      <c r="L102" s="76">
        <f t="shared" si="4"/>
        <v>1.7500000000000071E-2</v>
      </c>
    </row>
    <row r="103" spans="2:12" x14ac:dyDescent="0.25">
      <c r="B103" s="82">
        <v>2046</v>
      </c>
      <c r="C103" s="92"/>
      <c r="D103" s="74"/>
      <c r="E103" s="74">
        <v>174.22970807072883</v>
      </c>
      <c r="F103" s="74">
        <v>174.22970807072883</v>
      </c>
      <c r="G103" s="93">
        <v>174.22970807072883</v>
      </c>
      <c r="H103" s="86"/>
      <c r="I103" s="75"/>
      <c r="J103" s="75">
        <f t="shared" si="5"/>
        <v>1.7500000000000071E-2</v>
      </c>
      <c r="K103" s="75">
        <f t="shared" si="3"/>
        <v>1.7500000000000071E-2</v>
      </c>
      <c r="L103" s="76">
        <f t="shared" si="4"/>
        <v>1.7500000000000071E-2</v>
      </c>
    </row>
    <row r="104" spans="2:12" x14ac:dyDescent="0.25">
      <c r="B104" s="82">
        <v>2047</v>
      </c>
      <c r="C104" s="92"/>
      <c r="D104" s="74"/>
      <c r="E104" s="74">
        <v>177.27872796196661</v>
      </c>
      <c r="F104" s="74">
        <v>177.27872796196661</v>
      </c>
      <c r="G104" s="93">
        <v>177.27872796196661</v>
      </c>
      <c r="H104" s="86"/>
      <c r="I104" s="75"/>
      <c r="J104" s="75">
        <f t="shared" si="5"/>
        <v>1.7500000000000071E-2</v>
      </c>
      <c r="K104" s="75">
        <f t="shared" si="3"/>
        <v>1.7500000000000071E-2</v>
      </c>
      <c r="L104" s="76">
        <f t="shared" si="4"/>
        <v>1.7500000000000071E-2</v>
      </c>
    </row>
    <row r="105" spans="2:12" x14ac:dyDescent="0.25">
      <c r="B105" s="82">
        <v>2048</v>
      </c>
      <c r="C105" s="92"/>
      <c r="D105" s="74"/>
      <c r="E105" s="74">
        <v>180.38110570130104</v>
      </c>
      <c r="F105" s="74">
        <v>180.38110570130104</v>
      </c>
      <c r="G105" s="93">
        <v>180.38110570130104</v>
      </c>
      <c r="H105" s="86"/>
      <c r="I105" s="75"/>
      <c r="J105" s="75">
        <f t="shared" si="5"/>
        <v>1.7500000000000071E-2</v>
      </c>
      <c r="K105" s="75">
        <f t="shared" si="3"/>
        <v>1.7500000000000071E-2</v>
      </c>
      <c r="L105" s="76">
        <f t="shared" si="4"/>
        <v>1.7500000000000071E-2</v>
      </c>
    </row>
    <row r="106" spans="2:12" x14ac:dyDescent="0.25">
      <c r="B106" s="82">
        <v>2049</v>
      </c>
      <c r="C106" s="92"/>
      <c r="D106" s="74"/>
      <c r="E106" s="74">
        <v>183.53777505107382</v>
      </c>
      <c r="F106" s="74">
        <v>183.53777505107382</v>
      </c>
      <c r="G106" s="93">
        <v>183.53777505107382</v>
      </c>
      <c r="H106" s="86"/>
      <c r="I106" s="75"/>
      <c r="J106" s="75">
        <f t="shared" si="5"/>
        <v>1.7500000000000071E-2</v>
      </c>
      <c r="K106" s="75">
        <f t="shared" si="3"/>
        <v>1.7500000000000071E-2</v>
      </c>
      <c r="L106" s="76">
        <f t="shared" si="4"/>
        <v>1.7500000000000071E-2</v>
      </c>
    </row>
    <row r="107" spans="2:12" x14ac:dyDescent="0.25">
      <c r="B107" s="82">
        <v>2050</v>
      </c>
      <c r="C107" s="92"/>
      <c r="D107" s="74"/>
      <c r="E107" s="74">
        <v>186.74968611446764</v>
      </c>
      <c r="F107" s="74">
        <v>186.74968611446764</v>
      </c>
      <c r="G107" s="93">
        <v>186.74968611446764</v>
      </c>
      <c r="H107" s="86"/>
      <c r="I107" s="75"/>
      <c r="J107" s="75">
        <f t="shared" si="5"/>
        <v>1.7500000000000071E-2</v>
      </c>
      <c r="K107" s="75">
        <f t="shared" si="3"/>
        <v>1.7500000000000071E-2</v>
      </c>
      <c r="L107" s="76">
        <f t="shared" si="4"/>
        <v>1.7500000000000071E-2</v>
      </c>
    </row>
    <row r="108" spans="2:12" x14ac:dyDescent="0.25">
      <c r="B108" s="82">
        <v>2051</v>
      </c>
      <c r="C108" s="92"/>
      <c r="D108" s="74"/>
      <c r="E108" s="74">
        <v>190.01780562147084</v>
      </c>
      <c r="F108" s="74">
        <v>190.01780562147084</v>
      </c>
      <c r="G108" s="93">
        <v>190.01780562147084</v>
      </c>
      <c r="H108" s="86"/>
      <c r="I108" s="75"/>
      <c r="J108" s="75">
        <f t="shared" si="5"/>
        <v>1.7500000000000071E-2</v>
      </c>
      <c r="K108" s="75">
        <f t="shared" si="3"/>
        <v>1.7500000000000071E-2</v>
      </c>
      <c r="L108" s="76">
        <f t="shared" si="4"/>
        <v>1.7500000000000071E-2</v>
      </c>
    </row>
    <row r="109" spans="2:12" x14ac:dyDescent="0.25">
      <c r="B109" s="82">
        <v>2052</v>
      </c>
      <c r="C109" s="92"/>
      <c r="D109" s="74"/>
      <c r="E109" s="74">
        <v>193.34311721984659</v>
      </c>
      <c r="F109" s="74">
        <v>193.34311721984659</v>
      </c>
      <c r="G109" s="93">
        <v>193.34311721984659</v>
      </c>
      <c r="H109" s="86"/>
      <c r="I109" s="75"/>
      <c r="J109" s="75">
        <f t="shared" si="5"/>
        <v>1.7500000000000071E-2</v>
      </c>
      <c r="K109" s="75">
        <f t="shared" si="3"/>
        <v>1.7500000000000071E-2</v>
      </c>
      <c r="L109" s="76">
        <f t="shared" si="4"/>
        <v>1.7500000000000071E-2</v>
      </c>
    </row>
    <row r="110" spans="2:12" x14ac:dyDescent="0.25">
      <c r="B110" s="82">
        <v>2053</v>
      </c>
      <c r="C110" s="92"/>
      <c r="D110" s="74"/>
      <c r="E110" s="74">
        <v>196.72662177119392</v>
      </c>
      <c r="F110" s="74">
        <v>196.72662177119392</v>
      </c>
      <c r="G110" s="93">
        <v>196.72662177119392</v>
      </c>
      <c r="H110" s="86"/>
      <c r="I110" s="75"/>
      <c r="J110" s="75">
        <f t="shared" si="5"/>
        <v>1.7500000000000071E-2</v>
      </c>
      <c r="K110" s="75">
        <f t="shared" si="3"/>
        <v>1.7500000000000071E-2</v>
      </c>
      <c r="L110" s="76">
        <f t="shared" si="4"/>
        <v>1.7500000000000071E-2</v>
      </c>
    </row>
    <row r="111" spans="2:12" x14ac:dyDescent="0.25">
      <c r="B111" s="82">
        <v>2054</v>
      </c>
      <c r="C111" s="92"/>
      <c r="D111" s="74"/>
      <c r="E111" s="74">
        <v>200.16933765218982</v>
      </c>
      <c r="F111" s="74">
        <v>200.16933765218982</v>
      </c>
      <c r="G111" s="93">
        <v>200.16933765218982</v>
      </c>
      <c r="H111" s="86"/>
      <c r="I111" s="75"/>
      <c r="J111" s="75">
        <f t="shared" si="5"/>
        <v>1.7500000000000071E-2</v>
      </c>
      <c r="K111" s="75">
        <f t="shared" si="3"/>
        <v>1.7500000000000071E-2</v>
      </c>
      <c r="L111" s="76">
        <f t="shared" si="4"/>
        <v>1.7500000000000071E-2</v>
      </c>
    </row>
    <row r="112" spans="2:12" x14ac:dyDescent="0.25">
      <c r="B112" s="82">
        <v>2055</v>
      </c>
      <c r="C112" s="92"/>
      <c r="D112" s="74"/>
      <c r="E112" s="74">
        <v>203.67230106110316</v>
      </c>
      <c r="F112" s="74">
        <v>203.67230106110316</v>
      </c>
      <c r="G112" s="93">
        <v>203.67230106110316</v>
      </c>
      <c r="H112" s="86"/>
      <c r="I112" s="75"/>
      <c r="J112" s="75">
        <f t="shared" si="5"/>
        <v>1.7500000000000071E-2</v>
      </c>
      <c r="K112" s="75">
        <f t="shared" si="3"/>
        <v>1.7500000000000071E-2</v>
      </c>
      <c r="L112" s="76">
        <f t="shared" si="4"/>
        <v>1.7500000000000071E-2</v>
      </c>
    </row>
    <row r="113" spans="2:12" x14ac:dyDescent="0.25">
      <c r="B113" s="82">
        <v>2056</v>
      </c>
      <c r="C113" s="92"/>
      <c r="D113" s="74"/>
      <c r="E113" s="74">
        <v>207.23656632967248</v>
      </c>
      <c r="F113" s="74">
        <v>207.23656632967248</v>
      </c>
      <c r="G113" s="93">
        <v>207.23656632967248</v>
      </c>
      <c r="H113" s="86"/>
      <c r="I113" s="75"/>
      <c r="J113" s="75">
        <f t="shared" si="5"/>
        <v>1.7500000000000071E-2</v>
      </c>
      <c r="K113" s="75">
        <f t="shared" si="3"/>
        <v>1.7500000000000071E-2</v>
      </c>
      <c r="L113" s="76">
        <f t="shared" si="4"/>
        <v>1.7500000000000071E-2</v>
      </c>
    </row>
    <row r="114" spans="2:12" x14ac:dyDescent="0.25">
      <c r="B114" s="82">
        <v>2057</v>
      </c>
      <c r="C114" s="92"/>
      <c r="D114" s="74"/>
      <c r="E114" s="74">
        <v>210.86320624044177</v>
      </c>
      <c r="F114" s="74">
        <v>210.86320624044177</v>
      </c>
      <c r="G114" s="93">
        <v>210.86320624044177</v>
      </c>
      <c r="H114" s="86"/>
      <c r="I114" s="75"/>
      <c r="J114" s="75">
        <f t="shared" si="5"/>
        <v>1.7500000000000071E-2</v>
      </c>
      <c r="K114" s="75">
        <f t="shared" si="3"/>
        <v>1.7500000000000071E-2</v>
      </c>
      <c r="L114" s="76">
        <f t="shared" si="4"/>
        <v>1.7500000000000071E-2</v>
      </c>
    </row>
    <row r="115" spans="2:12" x14ac:dyDescent="0.25">
      <c r="B115" s="82">
        <v>2058</v>
      </c>
      <c r="C115" s="92"/>
      <c r="D115" s="74"/>
      <c r="E115" s="74">
        <v>214.5533123496495</v>
      </c>
      <c r="F115" s="74">
        <v>214.5533123496495</v>
      </c>
      <c r="G115" s="93">
        <v>214.5533123496495</v>
      </c>
      <c r="H115" s="86"/>
      <c r="I115" s="75"/>
      <c r="J115" s="75">
        <f t="shared" si="5"/>
        <v>1.7500000000000071E-2</v>
      </c>
      <c r="K115" s="75">
        <f t="shared" si="3"/>
        <v>1.7500000000000071E-2</v>
      </c>
      <c r="L115" s="76">
        <f t="shared" si="4"/>
        <v>1.7500000000000071E-2</v>
      </c>
    </row>
    <row r="116" spans="2:12" x14ac:dyDescent="0.25">
      <c r="B116" s="82">
        <v>2059</v>
      </c>
      <c r="C116" s="92"/>
      <c r="D116" s="74"/>
      <c r="E116" s="74">
        <v>218.30799531576838</v>
      </c>
      <c r="F116" s="74">
        <v>218.30799531576838</v>
      </c>
      <c r="G116" s="93">
        <v>218.30799531576838</v>
      </c>
      <c r="H116" s="86"/>
      <c r="I116" s="75"/>
      <c r="J116" s="75">
        <f t="shared" si="5"/>
        <v>1.7500000000000071E-2</v>
      </c>
      <c r="K116" s="75">
        <f t="shared" si="3"/>
        <v>1.7500000000000071E-2</v>
      </c>
      <c r="L116" s="76">
        <f t="shared" si="4"/>
        <v>1.7500000000000071E-2</v>
      </c>
    </row>
    <row r="117" spans="2:12" x14ac:dyDescent="0.25">
      <c r="B117" s="82">
        <v>2060</v>
      </c>
      <c r="C117" s="92"/>
      <c r="D117" s="74"/>
      <c r="E117" s="74">
        <v>222.12838523379435</v>
      </c>
      <c r="F117" s="74">
        <v>222.12838523379435</v>
      </c>
      <c r="G117" s="93">
        <v>222.12838523379435</v>
      </c>
      <c r="H117" s="86"/>
      <c r="I117" s="75"/>
      <c r="J117" s="75">
        <f t="shared" si="5"/>
        <v>1.7500000000000071E-2</v>
      </c>
      <c r="K117" s="75">
        <f t="shared" si="3"/>
        <v>1.7500000000000071E-2</v>
      </c>
      <c r="L117" s="76">
        <f t="shared" si="4"/>
        <v>1.7500000000000071E-2</v>
      </c>
    </row>
    <row r="118" spans="2:12" x14ac:dyDescent="0.25">
      <c r="B118" s="82">
        <f>B117+1</f>
        <v>2061</v>
      </c>
      <c r="C118" s="92"/>
      <c r="D118" s="74"/>
      <c r="E118" s="74">
        <v>226.01563197538576</v>
      </c>
      <c r="F118" s="74">
        <v>226.01563197538576</v>
      </c>
      <c r="G118" s="93">
        <v>226.01563197538576</v>
      </c>
      <c r="H118" s="86"/>
      <c r="I118" s="75"/>
      <c r="J118" s="75">
        <f t="shared" si="5"/>
        <v>1.7500000000000071E-2</v>
      </c>
      <c r="K118" s="75">
        <f t="shared" si="3"/>
        <v>1.7500000000000071E-2</v>
      </c>
      <c r="L118" s="76">
        <f t="shared" si="4"/>
        <v>1.7500000000000071E-2</v>
      </c>
    </row>
    <row r="119" spans="2:12" x14ac:dyDescent="0.25">
      <c r="B119" s="82">
        <f t="shared" ref="B119:B127" si="6">B118+1</f>
        <v>2062</v>
      </c>
      <c r="C119" s="92"/>
      <c r="D119" s="74"/>
      <c r="E119" s="74">
        <v>229.97090553495502</v>
      </c>
      <c r="F119" s="74">
        <v>229.97090553495502</v>
      </c>
      <c r="G119" s="93">
        <v>229.97090553495502</v>
      </c>
      <c r="H119" s="86"/>
      <c r="I119" s="75"/>
      <c r="J119" s="75">
        <f t="shared" si="5"/>
        <v>1.7500000000000071E-2</v>
      </c>
      <c r="K119" s="75">
        <f t="shared" si="3"/>
        <v>1.7500000000000071E-2</v>
      </c>
      <c r="L119" s="76">
        <f t="shared" si="4"/>
        <v>1.7500000000000071E-2</v>
      </c>
    </row>
    <row r="120" spans="2:12" x14ac:dyDescent="0.25">
      <c r="B120" s="82">
        <f t="shared" si="6"/>
        <v>2063</v>
      </c>
      <c r="C120" s="92"/>
      <c r="D120" s="74"/>
      <c r="E120" s="74">
        <v>233.99539638181676</v>
      </c>
      <c r="F120" s="74">
        <v>233.99539638181676</v>
      </c>
      <c r="G120" s="93">
        <v>233.99539638181676</v>
      </c>
      <c r="H120" s="86"/>
      <c r="I120" s="75"/>
      <c r="J120" s="75">
        <f t="shared" si="5"/>
        <v>1.7500000000000071E-2</v>
      </c>
      <c r="K120" s="75">
        <f t="shared" si="3"/>
        <v>1.7500000000000071E-2</v>
      </c>
      <c r="L120" s="76">
        <f t="shared" si="4"/>
        <v>1.7500000000000071E-2</v>
      </c>
    </row>
    <row r="121" spans="2:12" x14ac:dyDescent="0.25">
      <c r="B121" s="82">
        <f t="shared" si="6"/>
        <v>2064</v>
      </c>
      <c r="C121" s="92"/>
      <c r="D121" s="74"/>
      <c r="E121" s="74">
        <v>238.09031581849857</v>
      </c>
      <c r="F121" s="74">
        <v>238.09031581849857</v>
      </c>
      <c r="G121" s="93">
        <v>238.09031581849857</v>
      </c>
      <c r="H121" s="86"/>
      <c r="I121" s="75"/>
      <c r="J121" s="75">
        <f t="shared" si="5"/>
        <v>1.7500000000000071E-2</v>
      </c>
      <c r="K121" s="75">
        <f t="shared" si="3"/>
        <v>1.7500000000000071E-2</v>
      </c>
      <c r="L121" s="76">
        <f t="shared" si="4"/>
        <v>1.7500000000000071E-2</v>
      </c>
    </row>
    <row r="122" spans="2:12" x14ac:dyDescent="0.25">
      <c r="B122" s="82">
        <f t="shared" si="6"/>
        <v>2065</v>
      </c>
      <c r="C122" s="92"/>
      <c r="D122" s="74"/>
      <c r="E122" s="74">
        <v>242.2568963453223</v>
      </c>
      <c r="F122" s="74">
        <v>242.2568963453223</v>
      </c>
      <c r="G122" s="93">
        <v>242.2568963453223</v>
      </c>
      <c r="H122" s="86"/>
      <c r="I122" s="75"/>
      <c r="J122" s="75">
        <f t="shared" si="5"/>
        <v>1.7500000000000071E-2</v>
      </c>
      <c r="K122" s="75">
        <f t="shared" si="3"/>
        <v>1.7500000000000071E-2</v>
      </c>
      <c r="L122" s="76">
        <f t="shared" si="4"/>
        <v>1.7500000000000071E-2</v>
      </c>
    </row>
    <row r="123" spans="2:12" x14ac:dyDescent="0.25">
      <c r="B123" s="82">
        <f t="shared" si="6"/>
        <v>2066</v>
      </c>
      <c r="C123" s="92"/>
      <c r="D123" s="74"/>
      <c r="E123" s="74">
        <v>246.49639203136547</v>
      </c>
      <c r="F123" s="74">
        <v>246.49639203136547</v>
      </c>
      <c r="G123" s="93">
        <v>246.49639203136547</v>
      </c>
      <c r="H123" s="86"/>
      <c r="I123" s="75"/>
      <c r="J123" s="75">
        <f t="shared" si="5"/>
        <v>1.7500000000000071E-2</v>
      </c>
      <c r="K123" s="75">
        <f t="shared" si="3"/>
        <v>1.7500000000000071E-2</v>
      </c>
      <c r="L123" s="76">
        <f t="shared" si="4"/>
        <v>1.7500000000000071E-2</v>
      </c>
    </row>
    <row r="124" spans="2:12" x14ac:dyDescent="0.25">
      <c r="B124" s="82">
        <f t="shared" si="6"/>
        <v>2067</v>
      </c>
      <c r="C124" s="92"/>
      <c r="D124" s="74"/>
      <c r="E124" s="74">
        <v>250.8100788919144</v>
      </c>
      <c r="F124" s="74">
        <v>250.8100788919144</v>
      </c>
      <c r="G124" s="93">
        <v>250.8100788919144</v>
      </c>
      <c r="H124" s="86"/>
      <c r="I124" s="75"/>
      <c r="J124" s="75">
        <f t="shared" si="5"/>
        <v>1.7500000000000071E-2</v>
      </c>
      <c r="K124" s="75">
        <f t="shared" si="3"/>
        <v>1.7500000000000071E-2</v>
      </c>
      <c r="L124" s="76">
        <f t="shared" si="4"/>
        <v>1.7500000000000071E-2</v>
      </c>
    </row>
    <row r="125" spans="2:12" x14ac:dyDescent="0.25">
      <c r="B125" s="82">
        <f t="shared" si="6"/>
        <v>2068</v>
      </c>
      <c r="C125" s="92"/>
      <c r="D125" s="74"/>
      <c r="E125" s="74">
        <v>255.19925527252292</v>
      </c>
      <c r="F125" s="74">
        <v>255.19925527252292</v>
      </c>
      <c r="G125" s="93">
        <v>255.19925527252292</v>
      </c>
      <c r="H125" s="86"/>
      <c r="I125" s="75"/>
      <c r="J125" s="75">
        <f t="shared" si="5"/>
        <v>1.7500000000000071E-2</v>
      </c>
      <c r="K125" s="75">
        <f t="shared" si="3"/>
        <v>1.7500000000000071E-2</v>
      </c>
      <c r="L125" s="76">
        <f t="shared" si="4"/>
        <v>1.7500000000000071E-2</v>
      </c>
    </row>
    <row r="126" spans="2:12" x14ac:dyDescent="0.25">
      <c r="B126" s="82">
        <f t="shared" si="6"/>
        <v>2069</v>
      </c>
      <c r="C126" s="92"/>
      <c r="D126" s="74"/>
      <c r="E126" s="74">
        <v>259.66524223979206</v>
      </c>
      <c r="F126" s="74">
        <v>259.66524223979206</v>
      </c>
      <c r="G126" s="93">
        <v>259.66524223979206</v>
      </c>
      <c r="H126" s="86"/>
      <c r="I126" s="75"/>
      <c r="J126" s="75">
        <f t="shared" si="5"/>
        <v>1.7500000000000071E-2</v>
      </c>
      <c r="K126" s="75">
        <f t="shared" si="3"/>
        <v>1.7500000000000071E-2</v>
      </c>
      <c r="L126" s="76">
        <f t="shared" si="4"/>
        <v>1.7500000000000071E-2</v>
      </c>
    </row>
    <row r="127" spans="2:12" ht="15.75" thickBot="1" x14ac:dyDescent="0.3">
      <c r="B127" s="83">
        <f t="shared" si="6"/>
        <v>2070</v>
      </c>
      <c r="C127" s="94"/>
      <c r="D127" s="77"/>
      <c r="E127" s="77">
        <v>264.20938397898846</v>
      </c>
      <c r="F127" s="77">
        <v>264.20938397898846</v>
      </c>
      <c r="G127" s="95">
        <v>264.20938397898846</v>
      </c>
      <c r="H127" s="87"/>
      <c r="I127" s="78"/>
      <c r="J127" s="78">
        <f t="shared" si="5"/>
        <v>1.7500000000000071E-2</v>
      </c>
      <c r="K127" s="78">
        <f t="shared" si="3"/>
        <v>1.7500000000000071E-2</v>
      </c>
      <c r="L127" s="79">
        <f t="shared" si="4"/>
        <v>1.7500000000000071E-2</v>
      </c>
    </row>
  </sheetData>
  <mergeCells count="3">
    <mergeCell ref="B4:B5"/>
    <mergeCell ref="C4:G4"/>
    <mergeCell ref="H4:L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BE142"/>
  <sheetViews>
    <sheetView topLeftCell="J1" workbookViewId="0">
      <selection activeCell="C5" sqref="C5:O5"/>
    </sheetView>
  </sheetViews>
  <sheetFormatPr baseColWidth="10" defaultColWidth="10.85546875" defaultRowHeight="12.75" x14ac:dyDescent="0.2"/>
  <cols>
    <col min="1" max="1" width="1.85546875" style="1" customWidth="1"/>
    <col min="2" max="2" width="9.7109375" style="1" customWidth="1"/>
    <col min="3" max="54" width="14.28515625" style="1" customWidth="1"/>
    <col min="55" max="16384" width="10.85546875" style="1"/>
  </cols>
  <sheetData>
    <row r="1" spans="2:57" ht="23.25" x14ac:dyDescent="0.35">
      <c r="B1" s="96" t="s">
        <v>19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</row>
    <row r="2" spans="2:57" ht="15" x14ac:dyDescent="0.25">
      <c r="B2" s="64" t="s">
        <v>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</row>
    <row r="3" spans="2:57" ht="15.75" thickBot="1" x14ac:dyDescent="0.3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</row>
    <row r="4" spans="2:57" ht="19.5" customHeight="1" x14ac:dyDescent="0.2">
      <c r="B4" s="376" t="s">
        <v>0</v>
      </c>
      <c r="C4" s="378" t="s">
        <v>20</v>
      </c>
      <c r="D4" s="379"/>
      <c r="E4" s="379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78" t="s">
        <v>21</v>
      </c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8" t="s">
        <v>22</v>
      </c>
      <c r="AD4" s="383"/>
      <c r="AE4" s="383"/>
      <c r="AF4" s="383"/>
      <c r="AG4" s="383"/>
      <c r="AH4" s="383"/>
      <c r="AI4" s="383"/>
      <c r="AJ4" s="383"/>
      <c r="AK4" s="383"/>
      <c r="AL4" s="383"/>
      <c r="AM4" s="383"/>
      <c r="AN4" s="383"/>
      <c r="AO4" s="385"/>
      <c r="AP4" s="378" t="s">
        <v>23</v>
      </c>
      <c r="AQ4" s="383"/>
      <c r="AR4" s="383"/>
      <c r="AS4" s="383"/>
      <c r="AT4" s="383"/>
      <c r="AU4" s="383"/>
      <c r="AV4" s="383"/>
      <c r="AW4" s="383"/>
      <c r="AX4" s="383"/>
      <c r="AY4" s="383"/>
      <c r="AZ4" s="383"/>
      <c r="BA4" s="383"/>
      <c r="BB4" s="384"/>
    </row>
    <row r="5" spans="2:57" s="145" customFormat="1" ht="35.25" customHeight="1" thickBot="1" x14ac:dyDescent="0.25">
      <c r="B5" s="377"/>
      <c r="C5" s="140"/>
      <c r="D5" s="141"/>
      <c r="E5" s="207"/>
      <c r="F5" s="142" t="s">
        <v>93</v>
      </c>
      <c r="G5" s="142"/>
      <c r="H5" s="142"/>
      <c r="I5" s="142"/>
      <c r="J5" s="142" t="s">
        <v>94</v>
      </c>
      <c r="K5" s="142" t="s">
        <v>95</v>
      </c>
      <c r="L5" s="142" t="s">
        <v>96</v>
      </c>
      <c r="M5" s="142" t="s">
        <v>111</v>
      </c>
      <c r="N5" s="142"/>
      <c r="O5" s="143"/>
      <c r="P5" s="140"/>
      <c r="Q5" s="141"/>
      <c r="R5" s="207"/>
      <c r="S5" s="142" t="s">
        <v>93</v>
      </c>
      <c r="T5" s="142"/>
      <c r="U5" s="142"/>
      <c r="V5" s="142"/>
      <c r="W5" s="142" t="s">
        <v>94</v>
      </c>
      <c r="X5" s="142" t="s">
        <v>95</v>
      </c>
      <c r="Y5" s="142" t="s">
        <v>96</v>
      </c>
      <c r="Z5" s="142" t="s">
        <v>111</v>
      </c>
      <c r="AA5" s="142"/>
      <c r="AB5" s="143"/>
      <c r="AC5" s="140"/>
      <c r="AD5" s="141"/>
      <c r="AE5" s="207"/>
      <c r="AF5" s="142" t="s">
        <v>93</v>
      </c>
      <c r="AG5" s="142"/>
      <c r="AH5" s="142"/>
      <c r="AI5" s="142"/>
      <c r="AJ5" s="142" t="s">
        <v>94</v>
      </c>
      <c r="AK5" s="142" t="s">
        <v>95</v>
      </c>
      <c r="AL5" s="142" t="s">
        <v>96</v>
      </c>
      <c r="AM5" s="142" t="s">
        <v>111</v>
      </c>
      <c r="AN5" s="142"/>
      <c r="AO5" s="143"/>
      <c r="AP5" s="140"/>
      <c r="AQ5" s="141"/>
      <c r="AR5" s="207"/>
      <c r="AS5" s="142" t="s">
        <v>93</v>
      </c>
      <c r="AT5" s="142"/>
      <c r="AU5" s="142"/>
      <c r="AV5" s="142"/>
      <c r="AW5" s="142" t="s">
        <v>94</v>
      </c>
      <c r="AX5" s="142" t="s">
        <v>95</v>
      </c>
      <c r="AY5" s="142" t="s">
        <v>96</v>
      </c>
      <c r="AZ5" s="142" t="s">
        <v>111</v>
      </c>
      <c r="BA5" s="142"/>
      <c r="BB5" s="144"/>
    </row>
    <row r="6" spans="2:57" ht="15" customHeight="1" x14ac:dyDescent="0.25">
      <c r="B6" s="109">
        <v>1949</v>
      </c>
      <c r="C6" s="111"/>
      <c r="D6" s="105"/>
      <c r="E6" s="42"/>
      <c r="F6" s="136">
        <v>13.141999999999999</v>
      </c>
      <c r="G6" s="136"/>
      <c r="H6" s="136"/>
      <c r="I6" s="136"/>
      <c r="J6" s="136">
        <v>13.141999999999999</v>
      </c>
      <c r="K6" s="136">
        <v>13.141999999999999</v>
      </c>
      <c r="L6" s="136">
        <v>13.141999999999999</v>
      </c>
      <c r="M6" s="136">
        <v>13.141999999999999</v>
      </c>
      <c r="N6" s="136"/>
      <c r="O6" s="136"/>
      <c r="P6" s="111"/>
      <c r="Q6" s="105"/>
      <c r="R6" s="105"/>
      <c r="S6" s="136">
        <v>284.73899999999998</v>
      </c>
      <c r="T6" s="136"/>
      <c r="U6" s="136"/>
      <c r="V6" s="136"/>
      <c r="W6" s="136">
        <v>284.73899999999998</v>
      </c>
      <c r="X6" s="136">
        <v>284.73899999999998</v>
      </c>
      <c r="Y6" s="136">
        <v>284.73899999999998</v>
      </c>
      <c r="Z6" s="136">
        <v>284.73899999999998</v>
      </c>
      <c r="AA6" s="136"/>
      <c r="AB6" s="136"/>
      <c r="AC6" s="11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17"/>
      <c r="AP6" s="209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8"/>
      <c r="BC6" s="97"/>
      <c r="BD6" s="98"/>
      <c r="BE6" s="98"/>
    </row>
    <row r="7" spans="2:57" ht="15" customHeight="1" x14ac:dyDescent="0.2">
      <c r="B7" s="109">
        <v>1950</v>
      </c>
      <c r="C7" s="111"/>
      <c r="D7" s="105"/>
      <c r="E7" s="105"/>
      <c r="F7" s="136">
        <v>15.406000000000001</v>
      </c>
      <c r="G7" s="136"/>
      <c r="H7" s="136"/>
      <c r="I7" s="136"/>
      <c r="J7" s="136">
        <v>15.406000000000001</v>
      </c>
      <c r="K7" s="136">
        <v>15.406000000000001</v>
      </c>
      <c r="L7" s="136">
        <v>15.406000000000001</v>
      </c>
      <c r="M7" s="136">
        <v>15.406000000000001</v>
      </c>
      <c r="N7" s="136"/>
      <c r="O7" s="136"/>
      <c r="P7" s="115"/>
      <c r="Q7" s="105"/>
      <c r="R7" s="105"/>
      <c r="S7" s="136">
        <v>309.14299999999997</v>
      </c>
      <c r="T7" s="136"/>
      <c r="U7" s="136"/>
      <c r="V7" s="136"/>
      <c r="W7" s="136">
        <v>309.14299999999997</v>
      </c>
      <c r="X7" s="136">
        <v>309.14299999999997</v>
      </c>
      <c r="Y7" s="136">
        <v>309.14299999999997</v>
      </c>
      <c r="Z7" s="136">
        <v>309.14299999999997</v>
      </c>
      <c r="AA7" s="136"/>
      <c r="AB7" s="136"/>
      <c r="AC7" s="116"/>
      <c r="AD7" s="106"/>
      <c r="AE7" s="106"/>
      <c r="AF7" s="106">
        <f t="shared" ref="AF7:AF70" si="0">F7/F6-1</f>
        <v>0.17227210470248067</v>
      </c>
      <c r="AG7" s="106"/>
      <c r="AH7" s="106"/>
      <c r="AI7" s="106"/>
      <c r="AJ7" s="106">
        <f t="shared" ref="AJ7:AJ70" si="1">J7/J6-1</f>
        <v>0.17227210470248067</v>
      </c>
      <c r="AK7" s="106">
        <f t="shared" ref="AK7:AK70" si="2">K7/K6-1</f>
        <v>0.17227210470248067</v>
      </c>
      <c r="AL7" s="106">
        <f t="shared" ref="AL7:AL70" si="3">L7/L6-1</f>
        <v>0.17227210470248067</v>
      </c>
      <c r="AM7" s="106">
        <f t="shared" ref="AM7:AM70" si="4">M7/M6-1</f>
        <v>0.17227210470248067</v>
      </c>
      <c r="AN7" s="106"/>
      <c r="AO7" s="117"/>
      <c r="AP7" s="116"/>
      <c r="AQ7" s="106"/>
      <c r="AR7" s="106"/>
      <c r="AS7" s="106">
        <f t="shared" ref="AS7:AS70" si="5">S7/S6-1</f>
        <v>8.5706559340308131E-2</v>
      </c>
      <c r="AT7" s="106"/>
      <c r="AU7" s="106"/>
      <c r="AV7" s="106"/>
      <c r="AW7" s="106">
        <f t="shared" ref="AW7:AW70" si="6">W7/W6-1</f>
        <v>8.5706559340308131E-2</v>
      </c>
      <c r="AX7" s="106">
        <f t="shared" ref="AX7:AX70" si="7">X7/X6-1</f>
        <v>8.5706559340308131E-2</v>
      </c>
      <c r="AY7" s="106">
        <f t="shared" ref="AY7:AY70" si="8">Y7/Y6-1</f>
        <v>8.5706559340308131E-2</v>
      </c>
      <c r="AZ7" s="106">
        <f t="shared" ref="AZ7:AZ70" si="9">Z7/Z6-1</f>
        <v>8.5706559340308131E-2</v>
      </c>
      <c r="BA7" s="106"/>
      <c r="BB7" s="135"/>
      <c r="BC7" s="97"/>
      <c r="BD7" s="98"/>
      <c r="BE7" s="98"/>
    </row>
    <row r="8" spans="2:57" ht="15" customHeight="1" x14ac:dyDescent="0.2">
      <c r="B8" s="109">
        <v>1951</v>
      </c>
      <c r="C8" s="111"/>
      <c r="D8" s="105"/>
      <c r="E8" s="105"/>
      <c r="F8" s="136">
        <v>19.402999999999999</v>
      </c>
      <c r="G8" s="136"/>
      <c r="H8" s="136"/>
      <c r="I8" s="136"/>
      <c r="J8" s="136">
        <v>19.402999999999999</v>
      </c>
      <c r="K8" s="136">
        <v>19.402999999999999</v>
      </c>
      <c r="L8" s="136">
        <v>19.402999999999999</v>
      </c>
      <c r="M8" s="136">
        <v>19.402999999999999</v>
      </c>
      <c r="N8" s="136"/>
      <c r="O8" s="136"/>
      <c r="P8" s="115"/>
      <c r="Q8" s="105"/>
      <c r="R8" s="105"/>
      <c r="S8" s="136">
        <v>326.62799999999999</v>
      </c>
      <c r="T8" s="136"/>
      <c r="U8" s="136"/>
      <c r="V8" s="136"/>
      <c r="W8" s="136">
        <v>326.62799999999999</v>
      </c>
      <c r="X8" s="136">
        <v>326.62799999999999</v>
      </c>
      <c r="Y8" s="136">
        <v>326.62799999999999</v>
      </c>
      <c r="Z8" s="136">
        <v>326.62799999999999</v>
      </c>
      <c r="AA8" s="136"/>
      <c r="AB8" s="136"/>
      <c r="AC8" s="116"/>
      <c r="AD8" s="106"/>
      <c r="AE8" s="106"/>
      <c r="AF8" s="106">
        <f t="shared" si="0"/>
        <v>0.25944437232247153</v>
      </c>
      <c r="AG8" s="106"/>
      <c r="AH8" s="106"/>
      <c r="AI8" s="106"/>
      <c r="AJ8" s="106">
        <f t="shared" si="1"/>
        <v>0.25944437232247153</v>
      </c>
      <c r="AK8" s="106">
        <f t="shared" si="2"/>
        <v>0.25944437232247153</v>
      </c>
      <c r="AL8" s="106">
        <f t="shared" si="3"/>
        <v>0.25944437232247153</v>
      </c>
      <c r="AM8" s="106">
        <f t="shared" si="4"/>
        <v>0.25944437232247153</v>
      </c>
      <c r="AN8" s="106"/>
      <c r="AO8" s="117"/>
      <c r="AP8" s="116"/>
      <c r="AQ8" s="106"/>
      <c r="AR8" s="106"/>
      <c r="AS8" s="106">
        <f t="shared" si="5"/>
        <v>5.6559585693352288E-2</v>
      </c>
      <c r="AT8" s="106"/>
      <c r="AU8" s="106"/>
      <c r="AV8" s="106"/>
      <c r="AW8" s="106">
        <f t="shared" si="6"/>
        <v>5.6559585693352288E-2</v>
      </c>
      <c r="AX8" s="106">
        <f t="shared" si="7"/>
        <v>5.6559585693352288E-2</v>
      </c>
      <c r="AY8" s="106">
        <f t="shared" si="8"/>
        <v>5.6559585693352288E-2</v>
      </c>
      <c r="AZ8" s="106">
        <f t="shared" si="9"/>
        <v>5.6559585693352288E-2</v>
      </c>
      <c r="BA8" s="106"/>
      <c r="BB8" s="135"/>
      <c r="BC8" s="97"/>
      <c r="BD8" s="98"/>
      <c r="BE8" s="98"/>
    </row>
    <row r="9" spans="2:57" ht="15" customHeight="1" x14ac:dyDescent="0.2">
      <c r="B9" s="110">
        <v>1952</v>
      </c>
      <c r="C9" s="112"/>
      <c r="D9" s="102"/>
      <c r="E9" s="102"/>
      <c r="F9" s="137">
        <v>22.626999999999999</v>
      </c>
      <c r="G9" s="137"/>
      <c r="H9" s="137"/>
      <c r="I9" s="137"/>
      <c r="J9" s="137">
        <v>22.626999999999999</v>
      </c>
      <c r="K9" s="137">
        <v>22.626999999999999</v>
      </c>
      <c r="L9" s="137">
        <v>22.626999999999999</v>
      </c>
      <c r="M9" s="137">
        <v>22.626999999999999</v>
      </c>
      <c r="N9" s="137"/>
      <c r="O9" s="137"/>
      <c r="P9" s="113"/>
      <c r="Q9" s="102"/>
      <c r="R9" s="102"/>
      <c r="S9" s="137">
        <v>336.86</v>
      </c>
      <c r="T9" s="137"/>
      <c r="U9" s="137"/>
      <c r="V9" s="137"/>
      <c r="W9" s="137">
        <v>336.86</v>
      </c>
      <c r="X9" s="137">
        <v>336.86</v>
      </c>
      <c r="Y9" s="137">
        <v>336.86</v>
      </c>
      <c r="Z9" s="137">
        <v>336.86</v>
      </c>
      <c r="AA9" s="137"/>
      <c r="AB9" s="137"/>
      <c r="AC9" s="118"/>
      <c r="AD9" s="103"/>
      <c r="AE9" s="103"/>
      <c r="AF9" s="103">
        <f t="shared" si="0"/>
        <v>0.16615987218471373</v>
      </c>
      <c r="AG9" s="103"/>
      <c r="AH9" s="103"/>
      <c r="AI9" s="103"/>
      <c r="AJ9" s="103">
        <f t="shared" si="1"/>
        <v>0.16615987218471373</v>
      </c>
      <c r="AK9" s="103">
        <f t="shared" si="2"/>
        <v>0.16615987218471373</v>
      </c>
      <c r="AL9" s="103">
        <f t="shared" si="3"/>
        <v>0.16615987218471373</v>
      </c>
      <c r="AM9" s="103">
        <f t="shared" si="4"/>
        <v>0.16615987218471373</v>
      </c>
      <c r="AN9" s="103"/>
      <c r="AO9" s="119"/>
      <c r="AP9" s="118"/>
      <c r="AQ9" s="103"/>
      <c r="AR9" s="103"/>
      <c r="AS9" s="103">
        <f t="shared" si="5"/>
        <v>3.1326156973682684E-2</v>
      </c>
      <c r="AT9" s="103"/>
      <c r="AU9" s="103"/>
      <c r="AV9" s="103"/>
      <c r="AW9" s="103">
        <f t="shared" si="6"/>
        <v>3.1326156973682684E-2</v>
      </c>
      <c r="AX9" s="103">
        <f t="shared" si="7"/>
        <v>3.1326156973682684E-2</v>
      </c>
      <c r="AY9" s="103">
        <f t="shared" si="8"/>
        <v>3.1326156973682684E-2</v>
      </c>
      <c r="AZ9" s="103">
        <f t="shared" si="9"/>
        <v>3.1326156973682684E-2</v>
      </c>
      <c r="BA9" s="103"/>
      <c r="BB9" s="104"/>
      <c r="BC9" s="97"/>
      <c r="BD9" s="98"/>
      <c r="BE9" s="98"/>
    </row>
    <row r="10" spans="2:57" ht="15" customHeight="1" x14ac:dyDescent="0.2">
      <c r="B10" s="110">
        <v>1953</v>
      </c>
      <c r="C10" s="112"/>
      <c r="D10" s="102"/>
      <c r="E10" s="102"/>
      <c r="F10" s="137">
        <v>23.445</v>
      </c>
      <c r="G10" s="137"/>
      <c r="H10" s="137"/>
      <c r="I10" s="137"/>
      <c r="J10" s="137">
        <v>23.445</v>
      </c>
      <c r="K10" s="137">
        <v>23.445</v>
      </c>
      <c r="L10" s="137">
        <v>23.445</v>
      </c>
      <c r="M10" s="137">
        <v>23.445</v>
      </c>
      <c r="N10" s="137"/>
      <c r="O10" s="137"/>
      <c r="P10" s="113"/>
      <c r="Q10" s="102"/>
      <c r="R10" s="102"/>
      <c r="S10" s="137">
        <v>348.197</v>
      </c>
      <c r="T10" s="137"/>
      <c r="U10" s="137"/>
      <c r="V10" s="137"/>
      <c r="W10" s="137">
        <v>348.197</v>
      </c>
      <c r="X10" s="137">
        <v>348.197</v>
      </c>
      <c r="Y10" s="137">
        <v>348.197</v>
      </c>
      <c r="Z10" s="137">
        <v>348.197</v>
      </c>
      <c r="AA10" s="137"/>
      <c r="AB10" s="137"/>
      <c r="AC10" s="118"/>
      <c r="AD10" s="103"/>
      <c r="AE10" s="103"/>
      <c r="AF10" s="103">
        <f t="shared" si="0"/>
        <v>3.6151500419852489E-2</v>
      </c>
      <c r="AG10" s="103"/>
      <c r="AH10" s="103"/>
      <c r="AI10" s="103"/>
      <c r="AJ10" s="103">
        <f t="shared" si="1"/>
        <v>3.6151500419852489E-2</v>
      </c>
      <c r="AK10" s="103">
        <f t="shared" si="2"/>
        <v>3.6151500419852489E-2</v>
      </c>
      <c r="AL10" s="103">
        <f t="shared" si="3"/>
        <v>3.6151500419852489E-2</v>
      </c>
      <c r="AM10" s="103">
        <f t="shared" si="4"/>
        <v>3.6151500419852489E-2</v>
      </c>
      <c r="AN10" s="103"/>
      <c r="AO10" s="119"/>
      <c r="AP10" s="118"/>
      <c r="AQ10" s="103"/>
      <c r="AR10" s="103"/>
      <c r="AS10" s="103">
        <f t="shared" si="5"/>
        <v>3.365493083179949E-2</v>
      </c>
      <c r="AT10" s="103"/>
      <c r="AU10" s="103"/>
      <c r="AV10" s="103"/>
      <c r="AW10" s="103">
        <f t="shared" si="6"/>
        <v>3.365493083179949E-2</v>
      </c>
      <c r="AX10" s="103">
        <f t="shared" si="7"/>
        <v>3.365493083179949E-2</v>
      </c>
      <c r="AY10" s="103">
        <f t="shared" si="8"/>
        <v>3.365493083179949E-2</v>
      </c>
      <c r="AZ10" s="103">
        <f t="shared" si="9"/>
        <v>3.365493083179949E-2</v>
      </c>
      <c r="BA10" s="103"/>
      <c r="BB10" s="104"/>
      <c r="BC10" s="97"/>
      <c r="BD10" s="98"/>
      <c r="BE10" s="98"/>
    </row>
    <row r="11" spans="2:57" ht="15" customHeight="1" x14ac:dyDescent="0.2">
      <c r="B11" s="110">
        <v>1954</v>
      </c>
      <c r="C11" s="112"/>
      <c r="D11" s="102"/>
      <c r="E11" s="102"/>
      <c r="F11" s="137">
        <v>24.920999999999999</v>
      </c>
      <c r="G11" s="137"/>
      <c r="H11" s="137"/>
      <c r="I11" s="137"/>
      <c r="J11" s="137">
        <v>24.920999999999999</v>
      </c>
      <c r="K11" s="137">
        <v>24.920999999999999</v>
      </c>
      <c r="L11" s="137">
        <v>24.920999999999999</v>
      </c>
      <c r="M11" s="137">
        <v>24.920999999999999</v>
      </c>
      <c r="N11" s="137"/>
      <c r="O11" s="137"/>
      <c r="P11" s="113"/>
      <c r="Q11" s="102"/>
      <c r="R11" s="102"/>
      <c r="S11" s="137">
        <v>368.053</v>
      </c>
      <c r="T11" s="137"/>
      <c r="U11" s="137"/>
      <c r="V11" s="137"/>
      <c r="W11" s="137">
        <v>368.053</v>
      </c>
      <c r="X11" s="137">
        <v>368.053</v>
      </c>
      <c r="Y11" s="137">
        <v>368.053</v>
      </c>
      <c r="Z11" s="137">
        <v>368.053</v>
      </c>
      <c r="AA11" s="137"/>
      <c r="AB11" s="137"/>
      <c r="AC11" s="118"/>
      <c r="AD11" s="103"/>
      <c r="AE11" s="103"/>
      <c r="AF11" s="103">
        <f t="shared" si="0"/>
        <v>6.2955854126679478E-2</v>
      </c>
      <c r="AG11" s="103"/>
      <c r="AH11" s="103"/>
      <c r="AI11" s="103"/>
      <c r="AJ11" s="103">
        <f t="shared" si="1"/>
        <v>6.2955854126679478E-2</v>
      </c>
      <c r="AK11" s="103">
        <f t="shared" si="2"/>
        <v>6.2955854126679478E-2</v>
      </c>
      <c r="AL11" s="103">
        <f t="shared" si="3"/>
        <v>6.2955854126679478E-2</v>
      </c>
      <c r="AM11" s="103">
        <f t="shared" si="4"/>
        <v>6.2955854126679478E-2</v>
      </c>
      <c r="AN11" s="103"/>
      <c r="AO11" s="119"/>
      <c r="AP11" s="118"/>
      <c r="AQ11" s="103"/>
      <c r="AR11" s="103"/>
      <c r="AS11" s="103">
        <f t="shared" si="5"/>
        <v>5.7025189763266093E-2</v>
      </c>
      <c r="AT11" s="103"/>
      <c r="AU11" s="103"/>
      <c r="AV11" s="103"/>
      <c r="AW11" s="103">
        <f t="shared" si="6"/>
        <v>5.7025189763266093E-2</v>
      </c>
      <c r="AX11" s="103">
        <f t="shared" si="7"/>
        <v>5.7025189763266093E-2</v>
      </c>
      <c r="AY11" s="103">
        <f t="shared" si="8"/>
        <v>5.7025189763266093E-2</v>
      </c>
      <c r="AZ11" s="103">
        <f t="shared" si="9"/>
        <v>5.7025189763266093E-2</v>
      </c>
      <c r="BA11" s="103"/>
      <c r="BB11" s="104"/>
      <c r="BC11" s="97"/>
      <c r="BD11" s="98"/>
      <c r="BE11" s="98"/>
    </row>
    <row r="12" spans="2:57" ht="15" customHeight="1" x14ac:dyDescent="0.2">
      <c r="B12" s="110">
        <v>1955</v>
      </c>
      <c r="C12" s="112"/>
      <c r="D12" s="102"/>
      <c r="E12" s="102"/>
      <c r="F12" s="137">
        <v>26.803000000000001</v>
      </c>
      <c r="G12" s="137"/>
      <c r="H12" s="137"/>
      <c r="I12" s="137"/>
      <c r="J12" s="137">
        <v>26.803000000000001</v>
      </c>
      <c r="K12" s="137">
        <v>26.803000000000001</v>
      </c>
      <c r="L12" s="137">
        <v>26.803000000000001</v>
      </c>
      <c r="M12" s="137">
        <v>26.803000000000001</v>
      </c>
      <c r="N12" s="137"/>
      <c r="O12" s="137"/>
      <c r="P12" s="113"/>
      <c r="Q12" s="102"/>
      <c r="R12" s="102"/>
      <c r="S12" s="137">
        <v>387.84199999999998</v>
      </c>
      <c r="T12" s="137"/>
      <c r="U12" s="137"/>
      <c r="V12" s="137"/>
      <c r="W12" s="137">
        <v>387.84199999999998</v>
      </c>
      <c r="X12" s="137">
        <v>387.84199999999998</v>
      </c>
      <c r="Y12" s="137">
        <v>387.84199999999998</v>
      </c>
      <c r="Z12" s="137">
        <v>387.84199999999998</v>
      </c>
      <c r="AA12" s="137"/>
      <c r="AB12" s="137"/>
      <c r="AC12" s="118"/>
      <c r="AD12" s="103"/>
      <c r="AE12" s="103"/>
      <c r="AF12" s="103">
        <f t="shared" si="0"/>
        <v>7.5518638898920631E-2</v>
      </c>
      <c r="AG12" s="103"/>
      <c r="AH12" s="103"/>
      <c r="AI12" s="103"/>
      <c r="AJ12" s="103">
        <f t="shared" si="1"/>
        <v>7.5518638898920631E-2</v>
      </c>
      <c r="AK12" s="103">
        <f t="shared" si="2"/>
        <v>7.5518638898920631E-2</v>
      </c>
      <c r="AL12" s="103">
        <f t="shared" si="3"/>
        <v>7.5518638898920631E-2</v>
      </c>
      <c r="AM12" s="103">
        <f t="shared" si="4"/>
        <v>7.5518638898920631E-2</v>
      </c>
      <c r="AN12" s="103"/>
      <c r="AO12" s="119"/>
      <c r="AP12" s="118"/>
      <c r="AQ12" s="103"/>
      <c r="AR12" s="103"/>
      <c r="AS12" s="103">
        <f t="shared" si="5"/>
        <v>5.3766712946233364E-2</v>
      </c>
      <c r="AT12" s="103"/>
      <c r="AU12" s="103"/>
      <c r="AV12" s="103"/>
      <c r="AW12" s="103">
        <f t="shared" si="6"/>
        <v>5.3766712946233364E-2</v>
      </c>
      <c r="AX12" s="103">
        <f t="shared" si="7"/>
        <v>5.3766712946233364E-2</v>
      </c>
      <c r="AY12" s="103">
        <f t="shared" si="8"/>
        <v>5.3766712946233364E-2</v>
      </c>
      <c r="AZ12" s="103">
        <f t="shared" si="9"/>
        <v>5.3766712946233364E-2</v>
      </c>
      <c r="BA12" s="103"/>
      <c r="BB12" s="104"/>
      <c r="BC12" s="97"/>
      <c r="BD12" s="98"/>
      <c r="BE12" s="98"/>
    </row>
    <row r="13" spans="2:57" ht="15" customHeight="1" x14ac:dyDescent="0.2">
      <c r="B13" s="110">
        <v>1956</v>
      </c>
      <c r="C13" s="112"/>
      <c r="D13" s="102"/>
      <c r="E13" s="102"/>
      <c r="F13" s="137">
        <v>29.55</v>
      </c>
      <c r="G13" s="137"/>
      <c r="H13" s="137"/>
      <c r="I13" s="137"/>
      <c r="J13" s="137">
        <v>29.55</v>
      </c>
      <c r="K13" s="137">
        <v>29.55</v>
      </c>
      <c r="L13" s="137">
        <v>29.55</v>
      </c>
      <c r="M13" s="137">
        <v>29.55</v>
      </c>
      <c r="N13" s="137"/>
      <c r="O13" s="137"/>
      <c r="P13" s="113"/>
      <c r="Q13" s="102"/>
      <c r="R13" s="102"/>
      <c r="S13" s="137">
        <v>407.42099999999999</v>
      </c>
      <c r="T13" s="137"/>
      <c r="U13" s="137"/>
      <c r="V13" s="137"/>
      <c r="W13" s="137">
        <v>407.42099999999999</v>
      </c>
      <c r="X13" s="137">
        <v>407.42099999999999</v>
      </c>
      <c r="Y13" s="137">
        <v>407.42099999999999</v>
      </c>
      <c r="Z13" s="137">
        <v>407.42099999999999</v>
      </c>
      <c r="AA13" s="137"/>
      <c r="AB13" s="137"/>
      <c r="AC13" s="118"/>
      <c r="AD13" s="103"/>
      <c r="AE13" s="103"/>
      <c r="AF13" s="103">
        <f t="shared" si="0"/>
        <v>0.10248852740364889</v>
      </c>
      <c r="AG13" s="103"/>
      <c r="AH13" s="103"/>
      <c r="AI13" s="103"/>
      <c r="AJ13" s="103">
        <f t="shared" si="1"/>
        <v>0.10248852740364889</v>
      </c>
      <c r="AK13" s="103">
        <f t="shared" si="2"/>
        <v>0.10248852740364889</v>
      </c>
      <c r="AL13" s="103">
        <f t="shared" si="3"/>
        <v>0.10248852740364889</v>
      </c>
      <c r="AM13" s="103">
        <f t="shared" si="4"/>
        <v>0.10248852740364889</v>
      </c>
      <c r="AN13" s="103"/>
      <c r="AO13" s="119"/>
      <c r="AP13" s="118"/>
      <c r="AQ13" s="103"/>
      <c r="AR13" s="103"/>
      <c r="AS13" s="103">
        <f t="shared" si="5"/>
        <v>5.0481897267443898E-2</v>
      </c>
      <c r="AT13" s="103"/>
      <c r="AU13" s="103"/>
      <c r="AV13" s="103"/>
      <c r="AW13" s="103">
        <f t="shared" si="6"/>
        <v>5.0481897267443898E-2</v>
      </c>
      <c r="AX13" s="103">
        <f t="shared" si="7"/>
        <v>5.0481897267443898E-2</v>
      </c>
      <c r="AY13" s="103">
        <f t="shared" si="8"/>
        <v>5.0481897267443898E-2</v>
      </c>
      <c r="AZ13" s="103">
        <f t="shared" si="9"/>
        <v>5.0481897267443898E-2</v>
      </c>
      <c r="BA13" s="103"/>
      <c r="BB13" s="104"/>
      <c r="BC13" s="97"/>
      <c r="BD13" s="98"/>
      <c r="BE13" s="98"/>
    </row>
    <row r="14" spans="2:57" ht="15" customHeight="1" x14ac:dyDescent="0.2">
      <c r="B14" s="110">
        <v>1957</v>
      </c>
      <c r="C14" s="112"/>
      <c r="D14" s="102"/>
      <c r="E14" s="102"/>
      <c r="F14" s="137">
        <v>33.390999999999998</v>
      </c>
      <c r="G14" s="137"/>
      <c r="H14" s="137"/>
      <c r="I14" s="137"/>
      <c r="J14" s="137">
        <v>33.390999999999998</v>
      </c>
      <c r="K14" s="137">
        <v>33.390999999999998</v>
      </c>
      <c r="L14" s="137">
        <v>33.390999999999998</v>
      </c>
      <c r="M14" s="137">
        <v>33.390999999999998</v>
      </c>
      <c r="N14" s="137"/>
      <c r="O14" s="137"/>
      <c r="P14" s="113"/>
      <c r="Q14" s="102"/>
      <c r="R14" s="102"/>
      <c r="S14" s="137">
        <v>430.31299999999999</v>
      </c>
      <c r="T14" s="137"/>
      <c r="U14" s="137"/>
      <c r="V14" s="137"/>
      <c r="W14" s="137">
        <v>430.31299999999999</v>
      </c>
      <c r="X14" s="137">
        <v>430.31299999999999</v>
      </c>
      <c r="Y14" s="137">
        <v>430.31299999999999</v>
      </c>
      <c r="Z14" s="137">
        <v>430.31299999999999</v>
      </c>
      <c r="AA14" s="137"/>
      <c r="AB14" s="137"/>
      <c r="AC14" s="118"/>
      <c r="AD14" s="103"/>
      <c r="AE14" s="103"/>
      <c r="AF14" s="103">
        <f t="shared" si="0"/>
        <v>0.12998307952622667</v>
      </c>
      <c r="AG14" s="103"/>
      <c r="AH14" s="103"/>
      <c r="AI14" s="103"/>
      <c r="AJ14" s="103">
        <f t="shared" si="1"/>
        <v>0.12998307952622667</v>
      </c>
      <c r="AK14" s="103">
        <f t="shared" si="2"/>
        <v>0.12998307952622667</v>
      </c>
      <c r="AL14" s="103">
        <f t="shared" si="3"/>
        <v>0.12998307952622667</v>
      </c>
      <c r="AM14" s="103">
        <f t="shared" si="4"/>
        <v>0.12998307952622667</v>
      </c>
      <c r="AN14" s="103"/>
      <c r="AO14" s="119"/>
      <c r="AP14" s="118"/>
      <c r="AQ14" s="103"/>
      <c r="AR14" s="103"/>
      <c r="AS14" s="103">
        <f t="shared" si="5"/>
        <v>5.6187579923469899E-2</v>
      </c>
      <c r="AT14" s="103"/>
      <c r="AU14" s="103"/>
      <c r="AV14" s="103"/>
      <c r="AW14" s="103">
        <f t="shared" si="6"/>
        <v>5.6187579923469899E-2</v>
      </c>
      <c r="AX14" s="103">
        <f t="shared" si="7"/>
        <v>5.6187579923469899E-2</v>
      </c>
      <c r="AY14" s="103">
        <f t="shared" si="8"/>
        <v>5.6187579923469899E-2</v>
      </c>
      <c r="AZ14" s="103">
        <f t="shared" si="9"/>
        <v>5.6187579923469899E-2</v>
      </c>
      <c r="BA14" s="103"/>
      <c r="BB14" s="104"/>
      <c r="BC14" s="97"/>
      <c r="BD14" s="98"/>
      <c r="BE14" s="98"/>
    </row>
    <row r="15" spans="2:57" ht="15" customHeight="1" x14ac:dyDescent="0.2">
      <c r="B15" s="110">
        <v>1958</v>
      </c>
      <c r="C15" s="112"/>
      <c r="D15" s="102"/>
      <c r="E15" s="102"/>
      <c r="F15" s="137">
        <v>38.536999999999999</v>
      </c>
      <c r="G15" s="137"/>
      <c r="H15" s="137"/>
      <c r="I15" s="137"/>
      <c r="J15" s="137">
        <v>38.536999999999999</v>
      </c>
      <c r="K15" s="137">
        <v>38.536999999999999</v>
      </c>
      <c r="L15" s="137">
        <v>38.536999999999999</v>
      </c>
      <c r="M15" s="137">
        <v>38.536999999999999</v>
      </c>
      <c r="N15" s="137"/>
      <c r="O15" s="137"/>
      <c r="P15" s="113"/>
      <c r="Q15" s="102"/>
      <c r="R15" s="102"/>
      <c r="S15" s="137">
        <v>442.26799999999997</v>
      </c>
      <c r="T15" s="137"/>
      <c r="U15" s="137"/>
      <c r="V15" s="137"/>
      <c r="W15" s="137">
        <v>442.26799999999997</v>
      </c>
      <c r="X15" s="137">
        <v>442.26799999999997</v>
      </c>
      <c r="Y15" s="137">
        <v>442.26799999999997</v>
      </c>
      <c r="Z15" s="137">
        <v>442.26799999999997</v>
      </c>
      <c r="AA15" s="137"/>
      <c r="AB15" s="137"/>
      <c r="AC15" s="118"/>
      <c r="AD15" s="103"/>
      <c r="AE15" s="103"/>
      <c r="AF15" s="103">
        <f t="shared" si="0"/>
        <v>0.15411338384594653</v>
      </c>
      <c r="AG15" s="103"/>
      <c r="AH15" s="103"/>
      <c r="AI15" s="103"/>
      <c r="AJ15" s="103">
        <f t="shared" si="1"/>
        <v>0.15411338384594653</v>
      </c>
      <c r="AK15" s="103">
        <f t="shared" si="2"/>
        <v>0.15411338384594653</v>
      </c>
      <c r="AL15" s="103">
        <f t="shared" si="3"/>
        <v>0.15411338384594653</v>
      </c>
      <c r="AM15" s="103">
        <f t="shared" si="4"/>
        <v>0.15411338384594653</v>
      </c>
      <c r="AN15" s="103"/>
      <c r="AO15" s="119"/>
      <c r="AP15" s="118"/>
      <c r="AQ15" s="103"/>
      <c r="AR15" s="103"/>
      <c r="AS15" s="103">
        <f t="shared" si="5"/>
        <v>2.7782102794942309E-2</v>
      </c>
      <c r="AT15" s="103"/>
      <c r="AU15" s="103"/>
      <c r="AV15" s="103"/>
      <c r="AW15" s="103">
        <f t="shared" si="6"/>
        <v>2.7782102794942309E-2</v>
      </c>
      <c r="AX15" s="103">
        <f t="shared" si="7"/>
        <v>2.7782102794942309E-2</v>
      </c>
      <c r="AY15" s="103">
        <f t="shared" si="8"/>
        <v>2.7782102794942309E-2</v>
      </c>
      <c r="AZ15" s="103">
        <f t="shared" si="9"/>
        <v>2.7782102794942309E-2</v>
      </c>
      <c r="BA15" s="103"/>
      <c r="BB15" s="104"/>
      <c r="BC15" s="97"/>
      <c r="BD15" s="98"/>
      <c r="BE15" s="98"/>
    </row>
    <row r="16" spans="2:57" ht="15" customHeight="1" x14ac:dyDescent="0.2">
      <c r="B16" s="110">
        <v>1959</v>
      </c>
      <c r="C16" s="112"/>
      <c r="D16" s="102"/>
      <c r="E16" s="102"/>
      <c r="F16" s="137">
        <v>42.103999999999999</v>
      </c>
      <c r="G16" s="137"/>
      <c r="H16" s="137"/>
      <c r="I16" s="137"/>
      <c r="J16" s="137">
        <v>42.103999999999999</v>
      </c>
      <c r="K16" s="137">
        <v>42.103999999999999</v>
      </c>
      <c r="L16" s="137">
        <v>42.103999999999999</v>
      </c>
      <c r="M16" s="137">
        <v>42.103999999999999</v>
      </c>
      <c r="N16" s="137"/>
      <c r="O16" s="137"/>
      <c r="P16" s="113"/>
      <c r="Q16" s="102"/>
      <c r="R16" s="102"/>
      <c r="S16" s="137">
        <v>454.517</v>
      </c>
      <c r="T16" s="137"/>
      <c r="U16" s="137"/>
      <c r="V16" s="137"/>
      <c r="W16" s="137">
        <v>454.517</v>
      </c>
      <c r="X16" s="137">
        <v>454.517</v>
      </c>
      <c r="Y16" s="137">
        <v>454.517</v>
      </c>
      <c r="Z16" s="137">
        <v>454.517</v>
      </c>
      <c r="AA16" s="137"/>
      <c r="AB16" s="137"/>
      <c r="AC16" s="118"/>
      <c r="AD16" s="103"/>
      <c r="AE16" s="103"/>
      <c r="AF16" s="103">
        <f t="shared" si="0"/>
        <v>9.2560396502062936E-2</v>
      </c>
      <c r="AG16" s="103"/>
      <c r="AH16" s="103"/>
      <c r="AI16" s="103"/>
      <c r="AJ16" s="103">
        <f t="shared" si="1"/>
        <v>9.2560396502062936E-2</v>
      </c>
      <c r="AK16" s="103">
        <f t="shared" si="2"/>
        <v>9.2560396502062936E-2</v>
      </c>
      <c r="AL16" s="103">
        <f t="shared" si="3"/>
        <v>9.2560396502062936E-2</v>
      </c>
      <c r="AM16" s="103">
        <f t="shared" si="4"/>
        <v>9.2560396502062936E-2</v>
      </c>
      <c r="AN16" s="103"/>
      <c r="AO16" s="119"/>
      <c r="AP16" s="118"/>
      <c r="AQ16" s="103"/>
      <c r="AR16" s="103"/>
      <c r="AS16" s="103">
        <f t="shared" si="5"/>
        <v>2.7695876708240252E-2</v>
      </c>
      <c r="AT16" s="103"/>
      <c r="AU16" s="103"/>
      <c r="AV16" s="103"/>
      <c r="AW16" s="103">
        <f t="shared" si="6"/>
        <v>2.7695876708240252E-2</v>
      </c>
      <c r="AX16" s="103">
        <f t="shared" si="7"/>
        <v>2.7695876708240252E-2</v>
      </c>
      <c r="AY16" s="103">
        <f t="shared" si="8"/>
        <v>2.7695876708240252E-2</v>
      </c>
      <c r="AZ16" s="103">
        <f t="shared" si="9"/>
        <v>2.7695876708240252E-2</v>
      </c>
      <c r="BA16" s="103"/>
      <c r="BB16" s="104"/>
      <c r="BC16" s="97"/>
      <c r="BD16" s="98"/>
      <c r="BE16" s="98"/>
    </row>
    <row r="17" spans="2:57" ht="15" customHeight="1" x14ac:dyDescent="0.2">
      <c r="B17" s="110">
        <v>1960</v>
      </c>
      <c r="C17" s="112"/>
      <c r="D17" s="102"/>
      <c r="E17" s="102"/>
      <c r="F17" s="137">
        <v>46.634</v>
      </c>
      <c r="G17" s="137"/>
      <c r="H17" s="137"/>
      <c r="I17" s="137"/>
      <c r="J17" s="137">
        <v>46.634</v>
      </c>
      <c r="K17" s="137">
        <v>46.634</v>
      </c>
      <c r="L17" s="137">
        <v>46.634</v>
      </c>
      <c r="M17" s="137">
        <v>46.634</v>
      </c>
      <c r="N17" s="137"/>
      <c r="O17" s="137"/>
      <c r="P17" s="113"/>
      <c r="Q17" s="102"/>
      <c r="R17" s="102"/>
      <c r="S17" s="137">
        <v>490.67200000000003</v>
      </c>
      <c r="T17" s="137"/>
      <c r="U17" s="137"/>
      <c r="V17" s="137"/>
      <c r="W17" s="137">
        <v>490.67200000000003</v>
      </c>
      <c r="X17" s="137">
        <v>490.67200000000003</v>
      </c>
      <c r="Y17" s="137">
        <v>490.67200000000003</v>
      </c>
      <c r="Z17" s="137">
        <v>490.67200000000003</v>
      </c>
      <c r="AA17" s="137"/>
      <c r="AB17" s="137"/>
      <c r="AC17" s="118"/>
      <c r="AD17" s="103"/>
      <c r="AE17" s="103"/>
      <c r="AF17" s="103">
        <f t="shared" si="0"/>
        <v>0.10759072772183176</v>
      </c>
      <c r="AG17" s="103"/>
      <c r="AH17" s="103"/>
      <c r="AI17" s="103"/>
      <c r="AJ17" s="103">
        <f t="shared" si="1"/>
        <v>0.10759072772183176</v>
      </c>
      <c r="AK17" s="103">
        <f t="shared" si="2"/>
        <v>0.10759072772183176</v>
      </c>
      <c r="AL17" s="103">
        <f t="shared" si="3"/>
        <v>0.10759072772183176</v>
      </c>
      <c r="AM17" s="103">
        <f t="shared" si="4"/>
        <v>0.10759072772183176</v>
      </c>
      <c r="AN17" s="103"/>
      <c r="AO17" s="119"/>
      <c r="AP17" s="118"/>
      <c r="AQ17" s="103"/>
      <c r="AR17" s="103"/>
      <c r="AS17" s="103">
        <f t="shared" si="5"/>
        <v>7.9545979578321768E-2</v>
      </c>
      <c r="AT17" s="103"/>
      <c r="AU17" s="103"/>
      <c r="AV17" s="103"/>
      <c r="AW17" s="103">
        <f t="shared" si="6"/>
        <v>7.9545979578321768E-2</v>
      </c>
      <c r="AX17" s="103">
        <f t="shared" si="7"/>
        <v>7.9545979578321768E-2</v>
      </c>
      <c r="AY17" s="103">
        <f t="shared" si="8"/>
        <v>7.9545979578321768E-2</v>
      </c>
      <c r="AZ17" s="103">
        <f t="shared" si="9"/>
        <v>7.9545979578321768E-2</v>
      </c>
      <c r="BA17" s="103"/>
      <c r="BB17" s="104"/>
      <c r="BC17" s="97"/>
      <c r="BD17" s="98"/>
      <c r="BE17" s="98"/>
    </row>
    <row r="18" spans="2:57" ht="15" customHeight="1" x14ac:dyDescent="0.2">
      <c r="B18" s="110">
        <v>1961</v>
      </c>
      <c r="C18" s="112"/>
      <c r="D18" s="102"/>
      <c r="E18" s="102"/>
      <c r="F18" s="137">
        <v>50.546999999999997</v>
      </c>
      <c r="G18" s="137"/>
      <c r="H18" s="137"/>
      <c r="I18" s="137"/>
      <c r="J18" s="137">
        <v>50.546999999999997</v>
      </c>
      <c r="K18" s="137">
        <v>50.546999999999997</v>
      </c>
      <c r="L18" s="137">
        <v>50.546999999999997</v>
      </c>
      <c r="M18" s="137">
        <v>50.546999999999997</v>
      </c>
      <c r="N18" s="137"/>
      <c r="O18" s="137"/>
      <c r="P18" s="113"/>
      <c r="Q18" s="102"/>
      <c r="R18" s="102"/>
      <c r="S18" s="137">
        <v>514.94200000000001</v>
      </c>
      <c r="T18" s="137"/>
      <c r="U18" s="137"/>
      <c r="V18" s="137"/>
      <c r="W18" s="137">
        <v>514.94200000000001</v>
      </c>
      <c r="X18" s="137">
        <v>514.94200000000001</v>
      </c>
      <c r="Y18" s="137">
        <v>514.94200000000001</v>
      </c>
      <c r="Z18" s="137">
        <v>514.94200000000001</v>
      </c>
      <c r="AA18" s="137"/>
      <c r="AB18" s="137"/>
      <c r="AC18" s="118"/>
      <c r="AD18" s="103"/>
      <c r="AE18" s="103"/>
      <c r="AF18" s="103">
        <f t="shared" si="0"/>
        <v>8.3908736115280602E-2</v>
      </c>
      <c r="AG18" s="103"/>
      <c r="AH18" s="103"/>
      <c r="AI18" s="103"/>
      <c r="AJ18" s="103">
        <f t="shared" si="1"/>
        <v>8.3908736115280602E-2</v>
      </c>
      <c r="AK18" s="103">
        <f t="shared" si="2"/>
        <v>8.3908736115280602E-2</v>
      </c>
      <c r="AL18" s="103">
        <f t="shared" si="3"/>
        <v>8.3908736115280602E-2</v>
      </c>
      <c r="AM18" s="103">
        <f t="shared" si="4"/>
        <v>8.3908736115280602E-2</v>
      </c>
      <c r="AN18" s="103"/>
      <c r="AO18" s="119"/>
      <c r="AP18" s="118"/>
      <c r="AQ18" s="103"/>
      <c r="AR18" s="103"/>
      <c r="AS18" s="103">
        <f t="shared" si="5"/>
        <v>4.9462777578504591E-2</v>
      </c>
      <c r="AT18" s="103"/>
      <c r="AU18" s="103"/>
      <c r="AV18" s="103"/>
      <c r="AW18" s="103">
        <f t="shared" si="6"/>
        <v>4.9462777578504591E-2</v>
      </c>
      <c r="AX18" s="103">
        <f t="shared" si="7"/>
        <v>4.9462777578504591E-2</v>
      </c>
      <c r="AY18" s="103">
        <f t="shared" si="8"/>
        <v>4.9462777578504591E-2</v>
      </c>
      <c r="AZ18" s="103">
        <f t="shared" si="9"/>
        <v>4.9462777578504591E-2</v>
      </c>
      <c r="BA18" s="103"/>
      <c r="BB18" s="104"/>
      <c r="BC18" s="97"/>
      <c r="BD18" s="98"/>
      <c r="BE18" s="98"/>
    </row>
    <row r="19" spans="2:57" ht="15" customHeight="1" x14ac:dyDescent="0.2">
      <c r="B19" s="110">
        <v>1962</v>
      </c>
      <c r="C19" s="112"/>
      <c r="D19" s="102"/>
      <c r="E19" s="102"/>
      <c r="F19" s="137">
        <v>56.597000000000001</v>
      </c>
      <c r="G19" s="137"/>
      <c r="H19" s="137"/>
      <c r="I19" s="137"/>
      <c r="J19" s="137">
        <v>56.597000000000001</v>
      </c>
      <c r="K19" s="137">
        <v>56.597000000000001</v>
      </c>
      <c r="L19" s="137">
        <v>56.597000000000001</v>
      </c>
      <c r="M19" s="137">
        <v>56.597000000000001</v>
      </c>
      <c r="N19" s="137"/>
      <c r="O19" s="137"/>
      <c r="P19" s="113"/>
      <c r="Q19" s="102"/>
      <c r="R19" s="102"/>
      <c r="S19" s="137">
        <v>550.24800000000005</v>
      </c>
      <c r="T19" s="137"/>
      <c r="U19" s="137"/>
      <c r="V19" s="137"/>
      <c r="W19" s="137">
        <v>550.24800000000005</v>
      </c>
      <c r="X19" s="137">
        <v>550.24800000000005</v>
      </c>
      <c r="Y19" s="137">
        <v>550.24800000000005</v>
      </c>
      <c r="Z19" s="137">
        <v>550.24800000000005</v>
      </c>
      <c r="AA19" s="137"/>
      <c r="AB19" s="137"/>
      <c r="AC19" s="118"/>
      <c r="AD19" s="103"/>
      <c r="AE19" s="103"/>
      <c r="AF19" s="103">
        <f t="shared" si="0"/>
        <v>0.1196905850000991</v>
      </c>
      <c r="AG19" s="103"/>
      <c r="AH19" s="103"/>
      <c r="AI19" s="103"/>
      <c r="AJ19" s="103">
        <f t="shared" si="1"/>
        <v>0.1196905850000991</v>
      </c>
      <c r="AK19" s="103">
        <f t="shared" si="2"/>
        <v>0.1196905850000991</v>
      </c>
      <c r="AL19" s="103">
        <f t="shared" si="3"/>
        <v>0.1196905850000991</v>
      </c>
      <c r="AM19" s="103">
        <f t="shared" si="4"/>
        <v>0.1196905850000991</v>
      </c>
      <c r="AN19" s="103"/>
      <c r="AO19" s="119"/>
      <c r="AP19" s="118"/>
      <c r="AQ19" s="103"/>
      <c r="AR19" s="103"/>
      <c r="AS19" s="103">
        <f t="shared" si="5"/>
        <v>6.8563061471000664E-2</v>
      </c>
      <c r="AT19" s="103"/>
      <c r="AU19" s="103"/>
      <c r="AV19" s="103"/>
      <c r="AW19" s="103">
        <f t="shared" si="6"/>
        <v>6.8563061471000664E-2</v>
      </c>
      <c r="AX19" s="103">
        <f t="shared" si="7"/>
        <v>6.8563061471000664E-2</v>
      </c>
      <c r="AY19" s="103">
        <f t="shared" si="8"/>
        <v>6.8563061471000664E-2</v>
      </c>
      <c r="AZ19" s="103">
        <f t="shared" si="9"/>
        <v>6.8563061471000664E-2</v>
      </c>
      <c r="BA19" s="103"/>
      <c r="BB19" s="104"/>
      <c r="BC19" s="97"/>
      <c r="BD19" s="98"/>
      <c r="BE19" s="98"/>
    </row>
    <row r="20" spans="2:57" ht="15" customHeight="1" x14ac:dyDescent="0.2">
      <c r="B20" s="110">
        <v>1963</v>
      </c>
      <c r="C20" s="112"/>
      <c r="D20" s="102"/>
      <c r="E20" s="102"/>
      <c r="F20" s="137">
        <v>63.393999999999998</v>
      </c>
      <c r="G20" s="137"/>
      <c r="H20" s="137"/>
      <c r="I20" s="137"/>
      <c r="J20" s="137">
        <v>63.393999999999998</v>
      </c>
      <c r="K20" s="137">
        <v>63.393999999999998</v>
      </c>
      <c r="L20" s="137">
        <v>63.393999999999998</v>
      </c>
      <c r="M20" s="137">
        <v>63.393999999999998</v>
      </c>
      <c r="N20" s="137"/>
      <c r="O20" s="137"/>
      <c r="P20" s="113"/>
      <c r="Q20" s="102"/>
      <c r="R20" s="102"/>
      <c r="S20" s="137">
        <v>583.83199999999999</v>
      </c>
      <c r="T20" s="137"/>
      <c r="U20" s="137"/>
      <c r="V20" s="137"/>
      <c r="W20" s="137">
        <v>583.83199999999999</v>
      </c>
      <c r="X20" s="137">
        <v>583.83199999999999</v>
      </c>
      <c r="Y20" s="137">
        <v>583.83199999999999</v>
      </c>
      <c r="Z20" s="137">
        <v>583.83199999999999</v>
      </c>
      <c r="AA20" s="137"/>
      <c r="AB20" s="137"/>
      <c r="AC20" s="118"/>
      <c r="AD20" s="103"/>
      <c r="AE20" s="103"/>
      <c r="AF20" s="103">
        <f t="shared" si="0"/>
        <v>0.12009470466632499</v>
      </c>
      <c r="AG20" s="103"/>
      <c r="AH20" s="103"/>
      <c r="AI20" s="103"/>
      <c r="AJ20" s="103">
        <f t="shared" si="1"/>
        <v>0.12009470466632499</v>
      </c>
      <c r="AK20" s="103">
        <f t="shared" si="2"/>
        <v>0.12009470466632499</v>
      </c>
      <c r="AL20" s="103">
        <f t="shared" si="3"/>
        <v>0.12009470466632499</v>
      </c>
      <c r="AM20" s="103">
        <f t="shared" si="4"/>
        <v>0.12009470466632499</v>
      </c>
      <c r="AN20" s="103"/>
      <c r="AO20" s="119"/>
      <c r="AP20" s="118"/>
      <c r="AQ20" s="103"/>
      <c r="AR20" s="103"/>
      <c r="AS20" s="103">
        <f t="shared" si="5"/>
        <v>6.1034297262325232E-2</v>
      </c>
      <c r="AT20" s="103"/>
      <c r="AU20" s="103"/>
      <c r="AV20" s="103"/>
      <c r="AW20" s="103">
        <f t="shared" si="6"/>
        <v>6.1034297262325232E-2</v>
      </c>
      <c r="AX20" s="103">
        <f t="shared" si="7"/>
        <v>6.1034297262325232E-2</v>
      </c>
      <c r="AY20" s="103">
        <f t="shared" si="8"/>
        <v>6.1034297262325232E-2</v>
      </c>
      <c r="AZ20" s="103">
        <f t="shared" si="9"/>
        <v>6.1034297262325232E-2</v>
      </c>
      <c r="BA20" s="103"/>
      <c r="BB20" s="104"/>
      <c r="BC20" s="97"/>
      <c r="BD20" s="98"/>
      <c r="BE20" s="98"/>
    </row>
    <row r="21" spans="2:57" ht="15" customHeight="1" x14ac:dyDescent="0.2">
      <c r="B21" s="110">
        <v>1964</v>
      </c>
      <c r="C21" s="112"/>
      <c r="D21" s="102"/>
      <c r="E21" s="102"/>
      <c r="F21" s="137">
        <v>70.316000000000003</v>
      </c>
      <c r="G21" s="137"/>
      <c r="H21" s="137"/>
      <c r="I21" s="137"/>
      <c r="J21" s="137">
        <v>70.316000000000003</v>
      </c>
      <c r="K21" s="137">
        <v>70.316000000000003</v>
      </c>
      <c r="L21" s="137">
        <v>70.316000000000003</v>
      </c>
      <c r="M21" s="137">
        <v>70.316000000000003</v>
      </c>
      <c r="N21" s="137"/>
      <c r="O21" s="137"/>
      <c r="P21" s="113"/>
      <c r="Q21" s="102"/>
      <c r="R21" s="102"/>
      <c r="S21" s="137">
        <v>622.26400000000001</v>
      </c>
      <c r="T21" s="137"/>
      <c r="U21" s="137"/>
      <c r="V21" s="137"/>
      <c r="W21" s="137">
        <v>622.26400000000001</v>
      </c>
      <c r="X21" s="137">
        <v>622.26400000000001</v>
      </c>
      <c r="Y21" s="137">
        <v>622.26400000000001</v>
      </c>
      <c r="Z21" s="137">
        <v>622.26400000000001</v>
      </c>
      <c r="AA21" s="137"/>
      <c r="AB21" s="137"/>
      <c r="AC21" s="118"/>
      <c r="AD21" s="103"/>
      <c r="AE21" s="103"/>
      <c r="AF21" s="103">
        <f t="shared" si="0"/>
        <v>0.10919014417768258</v>
      </c>
      <c r="AG21" s="103"/>
      <c r="AH21" s="103"/>
      <c r="AI21" s="103"/>
      <c r="AJ21" s="103">
        <f t="shared" si="1"/>
        <v>0.10919014417768258</v>
      </c>
      <c r="AK21" s="103">
        <f t="shared" si="2"/>
        <v>0.10919014417768258</v>
      </c>
      <c r="AL21" s="103">
        <f t="shared" si="3"/>
        <v>0.10919014417768258</v>
      </c>
      <c r="AM21" s="103">
        <f t="shared" si="4"/>
        <v>0.10919014417768258</v>
      </c>
      <c r="AN21" s="103"/>
      <c r="AO21" s="119"/>
      <c r="AP21" s="118"/>
      <c r="AQ21" s="103"/>
      <c r="AR21" s="103"/>
      <c r="AS21" s="103">
        <f t="shared" si="5"/>
        <v>6.5827155757135714E-2</v>
      </c>
      <c r="AT21" s="103"/>
      <c r="AU21" s="103"/>
      <c r="AV21" s="103"/>
      <c r="AW21" s="103">
        <f t="shared" si="6"/>
        <v>6.5827155757135714E-2</v>
      </c>
      <c r="AX21" s="103">
        <f t="shared" si="7"/>
        <v>6.5827155757135714E-2</v>
      </c>
      <c r="AY21" s="103">
        <f t="shared" si="8"/>
        <v>6.5827155757135714E-2</v>
      </c>
      <c r="AZ21" s="103">
        <f t="shared" si="9"/>
        <v>6.5827155757135714E-2</v>
      </c>
      <c r="BA21" s="103"/>
      <c r="BB21" s="104"/>
      <c r="BC21" s="97"/>
      <c r="BD21" s="98"/>
      <c r="BE21" s="98"/>
    </row>
    <row r="22" spans="2:57" ht="15" customHeight="1" x14ac:dyDescent="0.2">
      <c r="B22" s="110">
        <v>1965</v>
      </c>
      <c r="C22" s="112"/>
      <c r="D22" s="102"/>
      <c r="E22" s="102"/>
      <c r="F22" s="137">
        <v>75.962999999999994</v>
      </c>
      <c r="G22" s="137"/>
      <c r="H22" s="137"/>
      <c r="I22" s="137"/>
      <c r="J22" s="137">
        <v>75.962999999999994</v>
      </c>
      <c r="K22" s="137">
        <v>75.962999999999994</v>
      </c>
      <c r="L22" s="137">
        <v>75.962999999999994</v>
      </c>
      <c r="M22" s="137">
        <v>75.962999999999994</v>
      </c>
      <c r="N22" s="137"/>
      <c r="O22" s="137"/>
      <c r="P22" s="113"/>
      <c r="Q22" s="102"/>
      <c r="R22" s="102"/>
      <c r="S22" s="137">
        <v>652.37400000000002</v>
      </c>
      <c r="T22" s="137"/>
      <c r="U22" s="137"/>
      <c r="V22" s="137"/>
      <c r="W22" s="137">
        <v>652.37400000000002</v>
      </c>
      <c r="X22" s="137">
        <v>652.37400000000002</v>
      </c>
      <c r="Y22" s="137">
        <v>652.37400000000002</v>
      </c>
      <c r="Z22" s="137">
        <v>652.37400000000002</v>
      </c>
      <c r="AA22" s="137"/>
      <c r="AB22" s="137"/>
      <c r="AC22" s="118"/>
      <c r="AD22" s="103"/>
      <c r="AE22" s="103"/>
      <c r="AF22" s="103">
        <f t="shared" si="0"/>
        <v>8.0308891290744588E-2</v>
      </c>
      <c r="AG22" s="103"/>
      <c r="AH22" s="103"/>
      <c r="AI22" s="103"/>
      <c r="AJ22" s="103">
        <f t="shared" si="1"/>
        <v>8.0308891290744588E-2</v>
      </c>
      <c r="AK22" s="103">
        <f t="shared" si="2"/>
        <v>8.0308891290744588E-2</v>
      </c>
      <c r="AL22" s="103">
        <f t="shared" si="3"/>
        <v>8.0308891290744588E-2</v>
      </c>
      <c r="AM22" s="103">
        <f t="shared" si="4"/>
        <v>8.0308891290744588E-2</v>
      </c>
      <c r="AN22" s="103"/>
      <c r="AO22" s="119"/>
      <c r="AP22" s="118"/>
      <c r="AQ22" s="103"/>
      <c r="AR22" s="103"/>
      <c r="AS22" s="103">
        <f t="shared" si="5"/>
        <v>4.8387822531915647E-2</v>
      </c>
      <c r="AT22" s="103"/>
      <c r="AU22" s="103"/>
      <c r="AV22" s="103"/>
      <c r="AW22" s="103">
        <f t="shared" si="6"/>
        <v>4.8387822531915647E-2</v>
      </c>
      <c r="AX22" s="103">
        <f t="shared" si="7"/>
        <v>4.8387822531915647E-2</v>
      </c>
      <c r="AY22" s="103">
        <f t="shared" si="8"/>
        <v>4.8387822531915647E-2</v>
      </c>
      <c r="AZ22" s="103">
        <f t="shared" si="9"/>
        <v>4.8387822531915647E-2</v>
      </c>
      <c r="BA22" s="103"/>
      <c r="BB22" s="104"/>
      <c r="BC22" s="97"/>
      <c r="BD22" s="98"/>
      <c r="BE22" s="98"/>
    </row>
    <row r="23" spans="2:57" ht="15" customHeight="1" x14ac:dyDescent="0.2">
      <c r="B23" s="110">
        <v>1966</v>
      </c>
      <c r="C23" s="112"/>
      <c r="D23" s="102"/>
      <c r="E23" s="102"/>
      <c r="F23" s="137">
        <v>82.27</v>
      </c>
      <c r="G23" s="137"/>
      <c r="H23" s="137"/>
      <c r="I23" s="137"/>
      <c r="J23" s="137">
        <v>82.27</v>
      </c>
      <c r="K23" s="137">
        <v>82.27</v>
      </c>
      <c r="L23" s="137">
        <v>82.27</v>
      </c>
      <c r="M23" s="137">
        <v>82.27</v>
      </c>
      <c r="N23" s="137"/>
      <c r="O23" s="137"/>
      <c r="P23" s="113"/>
      <c r="Q23" s="102"/>
      <c r="R23" s="102"/>
      <c r="S23" s="137">
        <v>686.05899999999997</v>
      </c>
      <c r="T23" s="137"/>
      <c r="U23" s="137"/>
      <c r="V23" s="137"/>
      <c r="W23" s="137">
        <v>686.05899999999997</v>
      </c>
      <c r="X23" s="137">
        <v>686.05899999999997</v>
      </c>
      <c r="Y23" s="137">
        <v>686.05899999999997</v>
      </c>
      <c r="Z23" s="137">
        <v>686.05899999999997</v>
      </c>
      <c r="AA23" s="137"/>
      <c r="AB23" s="137"/>
      <c r="AC23" s="118"/>
      <c r="AD23" s="103"/>
      <c r="AE23" s="103"/>
      <c r="AF23" s="103">
        <f t="shared" si="0"/>
        <v>8.3027263272909213E-2</v>
      </c>
      <c r="AG23" s="103"/>
      <c r="AH23" s="103"/>
      <c r="AI23" s="103"/>
      <c r="AJ23" s="103">
        <f t="shared" si="1"/>
        <v>8.3027263272909213E-2</v>
      </c>
      <c r="AK23" s="103">
        <f t="shared" si="2"/>
        <v>8.3027263272909213E-2</v>
      </c>
      <c r="AL23" s="103">
        <f t="shared" si="3"/>
        <v>8.3027263272909213E-2</v>
      </c>
      <c r="AM23" s="103">
        <f t="shared" si="4"/>
        <v>8.3027263272909213E-2</v>
      </c>
      <c r="AN23" s="103"/>
      <c r="AO23" s="119"/>
      <c r="AP23" s="118"/>
      <c r="AQ23" s="103"/>
      <c r="AR23" s="103"/>
      <c r="AS23" s="103">
        <f t="shared" si="5"/>
        <v>5.1634491871227262E-2</v>
      </c>
      <c r="AT23" s="103"/>
      <c r="AU23" s="103"/>
      <c r="AV23" s="103"/>
      <c r="AW23" s="103">
        <f t="shared" si="6"/>
        <v>5.1634491871227262E-2</v>
      </c>
      <c r="AX23" s="103">
        <f t="shared" si="7"/>
        <v>5.1634491871227262E-2</v>
      </c>
      <c r="AY23" s="103">
        <f t="shared" si="8"/>
        <v>5.1634491871227262E-2</v>
      </c>
      <c r="AZ23" s="103">
        <f t="shared" si="9"/>
        <v>5.1634491871227262E-2</v>
      </c>
      <c r="BA23" s="103"/>
      <c r="BB23" s="104"/>
      <c r="BC23" s="97"/>
      <c r="BD23" s="98"/>
      <c r="BE23" s="98"/>
    </row>
    <row r="24" spans="2:57" ht="15" customHeight="1" x14ac:dyDescent="0.2">
      <c r="B24" s="110">
        <v>1967</v>
      </c>
      <c r="C24" s="112"/>
      <c r="D24" s="102"/>
      <c r="E24" s="102"/>
      <c r="F24" s="137">
        <v>88.879000000000005</v>
      </c>
      <c r="G24" s="137"/>
      <c r="H24" s="137"/>
      <c r="I24" s="137"/>
      <c r="J24" s="137">
        <v>88.879000000000005</v>
      </c>
      <c r="K24" s="137">
        <v>88.879000000000005</v>
      </c>
      <c r="L24" s="137">
        <v>88.879000000000005</v>
      </c>
      <c r="M24" s="137">
        <v>88.879000000000005</v>
      </c>
      <c r="N24" s="137"/>
      <c r="O24" s="137"/>
      <c r="P24" s="113"/>
      <c r="Q24" s="102"/>
      <c r="R24" s="102"/>
      <c r="S24" s="137">
        <v>719.00199999999995</v>
      </c>
      <c r="T24" s="137"/>
      <c r="U24" s="137"/>
      <c r="V24" s="137"/>
      <c r="W24" s="137">
        <v>719.00199999999995</v>
      </c>
      <c r="X24" s="137">
        <v>719.00199999999995</v>
      </c>
      <c r="Y24" s="137">
        <v>719.00199999999995</v>
      </c>
      <c r="Z24" s="137">
        <v>719.00199999999995</v>
      </c>
      <c r="AA24" s="137"/>
      <c r="AB24" s="137"/>
      <c r="AC24" s="118"/>
      <c r="AD24" s="103"/>
      <c r="AE24" s="103"/>
      <c r="AF24" s="103">
        <f t="shared" si="0"/>
        <v>8.0333049714355287E-2</v>
      </c>
      <c r="AG24" s="103"/>
      <c r="AH24" s="103"/>
      <c r="AI24" s="103"/>
      <c r="AJ24" s="103">
        <f t="shared" si="1"/>
        <v>8.0333049714355287E-2</v>
      </c>
      <c r="AK24" s="103">
        <f t="shared" si="2"/>
        <v>8.0333049714355287E-2</v>
      </c>
      <c r="AL24" s="103">
        <f t="shared" si="3"/>
        <v>8.0333049714355287E-2</v>
      </c>
      <c r="AM24" s="103">
        <f t="shared" si="4"/>
        <v>8.0333049714355287E-2</v>
      </c>
      <c r="AN24" s="103"/>
      <c r="AO24" s="119"/>
      <c r="AP24" s="118"/>
      <c r="AQ24" s="103"/>
      <c r="AR24" s="103"/>
      <c r="AS24" s="103">
        <f t="shared" si="5"/>
        <v>4.801773608392268E-2</v>
      </c>
      <c r="AT24" s="103"/>
      <c r="AU24" s="103"/>
      <c r="AV24" s="103"/>
      <c r="AW24" s="103">
        <f t="shared" si="6"/>
        <v>4.801773608392268E-2</v>
      </c>
      <c r="AX24" s="103">
        <f t="shared" si="7"/>
        <v>4.801773608392268E-2</v>
      </c>
      <c r="AY24" s="103">
        <f t="shared" si="8"/>
        <v>4.801773608392268E-2</v>
      </c>
      <c r="AZ24" s="103">
        <f t="shared" si="9"/>
        <v>4.801773608392268E-2</v>
      </c>
      <c r="BA24" s="103"/>
      <c r="BB24" s="104"/>
      <c r="BC24" s="97"/>
      <c r="BD24" s="98"/>
      <c r="BE24" s="98"/>
    </row>
    <row r="25" spans="2:57" ht="15" customHeight="1" x14ac:dyDescent="0.2">
      <c r="B25" s="110">
        <v>1968</v>
      </c>
      <c r="C25" s="112"/>
      <c r="D25" s="102"/>
      <c r="E25" s="102"/>
      <c r="F25" s="137">
        <v>96.873999999999995</v>
      </c>
      <c r="G25" s="137"/>
      <c r="H25" s="137"/>
      <c r="I25" s="137"/>
      <c r="J25" s="137">
        <v>96.873999999999995</v>
      </c>
      <c r="K25" s="137">
        <v>96.873999999999995</v>
      </c>
      <c r="L25" s="137">
        <v>96.873999999999995</v>
      </c>
      <c r="M25" s="137">
        <v>96.873999999999995</v>
      </c>
      <c r="N25" s="137"/>
      <c r="O25" s="137"/>
      <c r="P25" s="113"/>
      <c r="Q25" s="102"/>
      <c r="R25" s="102"/>
      <c r="S25" s="137">
        <v>751.67399999999998</v>
      </c>
      <c r="T25" s="137"/>
      <c r="U25" s="137"/>
      <c r="V25" s="137"/>
      <c r="W25" s="137">
        <v>751.67399999999998</v>
      </c>
      <c r="X25" s="137">
        <v>751.67399999999998</v>
      </c>
      <c r="Y25" s="137">
        <v>751.67399999999998</v>
      </c>
      <c r="Z25" s="137">
        <v>751.67399999999998</v>
      </c>
      <c r="AA25" s="137"/>
      <c r="AB25" s="137"/>
      <c r="AC25" s="118"/>
      <c r="AD25" s="103"/>
      <c r="AE25" s="103"/>
      <c r="AF25" s="103">
        <f t="shared" si="0"/>
        <v>8.9953757355505592E-2</v>
      </c>
      <c r="AG25" s="103"/>
      <c r="AH25" s="103"/>
      <c r="AI25" s="103"/>
      <c r="AJ25" s="103">
        <f t="shared" si="1"/>
        <v>8.9953757355505592E-2</v>
      </c>
      <c r="AK25" s="103">
        <f t="shared" si="2"/>
        <v>8.9953757355505592E-2</v>
      </c>
      <c r="AL25" s="103">
        <f t="shared" si="3"/>
        <v>8.9953757355505592E-2</v>
      </c>
      <c r="AM25" s="103">
        <f t="shared" si="4"/>
        <v>8.9953757355505592E-2</v>
      </c>
      <c r="AN25" s="103"/>
      <c r="AO25" s="119"/>
      <c r="AP25" s="118"/>
      <c r="AQ25" s="103"/>
      <c r="AR25" s="103"/>
      <c r="AS25" s="103">
        <f t="shared" si="5"/>
        <v>4.5440763725274724E-2</v>
      </c>
      <c r="AT25" s="103"/>
      <c r="AU25" s="103"/>
      <c r="AV25" s="103"/>
      <c r="AW25" s="103">
        <f t="shared" si="6"/>
        <v>4.5440763725274724E-2</v>
      </c>
      <c r="AX25" s="103">
        <f t="shared" si="7"/>
        <v>4.5440763725274724E-2</v>
      </c>
      <c r="AY25" s="103">
        <f t="shared" si="8"/>
        <v>4.5440763725274724E-2</v>
      </c>
      <c r="AZ25" s="103">
        <f t="shared" si="9"/>
        <v>4.5440763725274724E-2</v>
      </c>
      <c r="BA25" s="103"/>
      <c r="BB25" s="104"/>
      <c r="BC25" s="97"/>
      <c r="BD25" s="98"/>
      <c r="BE25" s="98"/>
    </row>
    <row r="26" spans="2:57" ht="15" customHeight="1" x14ac:dyDescent="0.2">
      <c r="B26" s="110">
        <v>1969</v>
      </c>
      <c r="C26" s="112"/>
      <c r="D26" s="102"/>
      <c r="E26" s="102"/>
      <c r="F26" s="137">
        <v>111.38200000000001</v>
      </c>
      <c r="G26" s="137"/>
      <c r="H26" s="137"/>
      <c r="I26" s="137"/>
      <c r="J26" s="137">
        <v>111.38200000000001</v>
      </c>
      <c r="K26" s="137">
        <v>111.38200000000001</v>
      </c>
      <c r="L26" s="137">
        <v>111.38200000000001</v>
      </c>
      <c r="M26" s="137">
        <v>111.38200000000001</v>
      </c>
      <c r="N26" s="137"/>
      <c r="O26" s="137"/>
      <c r="P26" s="113"/>
      <c r="Q26" s="102"/>
      <c r="R26" s="102"/>
      <c r="S26" s="137">
        <v>804.995</v>
      </c>
      <c r="T26" s="137"/>
      <c r="U26" s="137"/>
      <c r="V26" s="137"/>
      <c r="W26" s="137">
        <v>804.995</v>
      </c>
      <c r="X26" s="137">
        <v>804.995</v>
      </c>
      <c r="Y26" s="137">
        <v>804.995</v>
      </c>
      <c r="Z26" s="137">
        <v>804.995</v>
      </c>
      <c r="AA26" s="137"/>
      <c r="AB26" s="137"/>
      <c r="AC26" s="118"/>
      <c r="AD26" s="103"/>
      <c r="AE26" s="103"/>
      <c r="AF26" s="103">
        <f t="shared" si="0"/>
        <v>0.1497615459256354</v>
      </c>
      <c r="AG26" s="103"/>
      <c r="AH26" s="103"/>
      <c r="AI26" s="103"/>
      <c r="AJ26" s="103">
        <f t="shared" si="1"/>
        <v>0.1497615459256354</v>
      </c>
      <c r="AK26" s="103">
        <f t="shared" si="2"/>
        <v>0.1497615459256354</v>
      </c>
      <c r="AL26" s="103">
        <f t="shared" si="3"/>
        <v>0.1497615459256354</v>
      </c>
      <c r="AM26" s="103">
        <f t="shared" si="4"/>
        <v>0.1497615459256354</v>
      </c>
      <c r="AN26" s="103"/>
      <c r="AO26" s="119"/>
      <c r="AP26" s="118"/>
      <c r="AQ26" s="103"/>
      <c r="AR26" s="103"/>
      <c r="AS26" s="103">
        <f t="shared" si="5"/>
        <v>7.0936336763011587E-2</v>
      </c>
      <c r="AT26" s="103"/>
      <c r="AU26" s="103"/>
      <c r="AV26" s="103"/>
      <c r="AW26" s="103">
        <f t="shared" si="6"/>
        <v>7.0936336763011587E-2</v>
      </c>
      <c r="AX26" s="103">
        <f t="shared" si="7"/>
        <v>7.0936336763011587E-2</v>
      </c>
      <c r="AY26" s="103">
        <f t="shared" si="8"/>
        <v>7.0936336763011587E-2</v>
      </c>
      <c r="AZ26" s="103">
        <f t="shared" si="9"/>
        <v>7.0936336763011587E-2</v>
      </c>
      <c r="BA26" s="103"/>
      <c r="BB26" s="104"/>
      <c r="BC26" s="97"/>
      <c r="BD26" s="98"/>
      <c r="BE26" s="98"/>
    </row>
    <row r="27" spans="2:57" ht="15" customHeight="1" x14ac:dyDescent="0.2">
      <c r="B27" s="110">
        <v>1970</v>
      </c>
      <c r="C27" s="112"/>
      <c r="D27" s="102"/>
      <c r="E27" s="102"/>
      <c r="F27" s="137">
        <v>124.73</v>
      </c>
      <c r="G27" s="137"/>
      <c r="H27" s="137"/>
      <c r="I27" s="137"/>
      <c r="J27" s="137">
        <v>124.73</v>
      </c>
      <c r="K27" s="137">
        <v>124.73</v>
      </c>
      <c r="L27" s="137">
        <v>124.73</v>
      </c>
      <c r="M27" s="137">
        <v>124.73</v>
      </c>
      <c r="N27" s="137"/>
      <c r="O27" s="137"/>
      <c r="P27" s="113"/>
      <c r="Q27" s="102"/>
      <c r="R27" s="102"/>
      <c r="S27" s="137">
        <v>854.90599999999995</v>
      </c>
      <c r="T27" s="137"/>
      <c r="U27" s="137"/>
      <c r="V27" s="137"/>
      <c r="W27" s="137">
        <v>854.90599999999995</v>
      </c>
      <c r="X27" s="137">
        <v>854.90599999999995</v>
      </c>
      <c r="Y27" s="137">
        <v>854.90599999999995</v>
      </c>
      <c r="Z27" s="137">
        <v>854.90599999999995</v>
      </c>
      <c r="AA27" s="137"/>
      <c r="AB27" s="137"/>
      <c r="AC27" s="118"/>
      <c r="AD27" s="103"/>
      <c r="AE27" s="103"/>
      <c r="AF27" s="103">
        <f t="shared" si="0"/>
        <v>0.11983983049325753</v>
      </c>
      <c r="AG27" s="103"/>
      <c r="AH27" s="103"/>
      <c r="AI27" s="103"/>
      <c r="AJ27" s="103">
        <f t="shared" si="1"/>
        <v>0.11983983049325753</v>
      </c>
      <c r="AK27" s="103">
        <f t="shared" si="2"/>
        <v>0.11983983049325753</v>
      </c>
      <c r="AL27" s="103">
        <f t="shared" si="3"/>
        <v>0.11983983049325753</v>
      </c>
      <c r="AM27" s="103">
        <f t="shared" si="4"/>
        <v>0.11983983049325753</v>
      </c>
      <c r="AN27" s="103"/>
      <c r="AO27" s="119"/>
      <c r="AP27" s="118"/>
      <c r="AQ27" s="103"/>
      <c r="AR27" s="103"/>
      <c r="AS27" s="103">
        <f t="shared" si="5"/>
        <v>6.2001627339300258E-2</v>
      </c>
      <c r="AT27" s="103"/>
      <c r="AU27" s="103"/>
      <c r="AV27" s="103"/>
      <c r="AW27" s="103">
        <f t="shared" si="6"/>
        <v>6.2001627339300258E-2</v>
      </c>
      <c r="AX27" s="103">
        <f t="shared" si="7"/>
        <v>6.2001627339300258E-2</v>
      </c>
      <c r="AY27" s="103">
        <f t="shared" si="8"/>
        <v>6.2001627339300258E-2</v>
      </c>
      <c r="AZ27" s="103">
        <f t="shared" si="9"/>
        <v>6.2001627339300258E-2</v>
      </c>
      <c r="BA27" s="103"/>
      <c r="BB27" s="104"/>
      <c r="BC27" s="97"/>
      <c r="BD27" s="98"/>
      <c r="BE27" s="98"/>
    </row>
    <row r="28" spans="2:57" ht="15" customHeight="1" x14ac:dyDescent="0.2">
      <c r="B28" s="110">
        <v>1971</v>
      </c>
      <c r="C28" s="112"/>
      <c r="D28" s="102"/>
      <c r="E28" s="102"/>
      <c r="F28" s="137">
        <v>139.11699999999999</v>
      </c>
      <c r="G28" s="137"/>
      <c r="H28" s="137"/>
      <c r="I28" s="137"/>
      <c r="J28" s="137">
        <v>139.11699999999999</v>
      </c>
      <c r="K28" s="137">
        <v>139.11699999999999</v>
      </c>
      <c r="L28" s="137">
        <v>139.11699999999999</v>
      </c>
      <c r="M28" s="137">
        <v>139.11699999999999</v>
      </c>
      <c r="N28" s="137"/>
      <c r="O28" s="137"/>
      <c r="P28" s="113"/>
      <c r="Q28" s="102"/>
      <c r="R28" s="102"/>
      <c r="S28" s="137">
        <v>900.16</v>
      </c>
      <c r="T28" s="137"/>
      <c r="U28" s="137"/>
      <c r="V28" s="137"/>
      <c r="W28" s="137">
        <v>900.16</v>
      </c>
      <c r="X28" s="137">
        <v>900.16</v>
      </c>
      <c r="Y28" s="137">
        <v>900.16</v>
      </c>
      <c r="Z28" s="137">
        <v>900.16</v>
      </c>
      <c r="AA28" s="137"/>
      <c r="AB28" s="137"/>
      <c r="AC28" s="118"/>
      <c r="AD28" s="103"/>
      <c r="AE28" s="103"/>
      <c r="AF28" s="103">
        <f t="shared" si="0"/>
        <v>0.11534514551431085</v>
      </c>
      <c r="AG28" s="103"/>
      <c r="AH28" s="103"/>
      <c r="AI28" s="103"/>
      <c r="AJ28" s="103">
        <f t="shared" si="1"/>
        <v>0.11534514551431085</v>
      </c>
      <c r="AK28" s="103">
        <f t="shared" si="2"/>
        <v>0.11534514551431085</v>
      </c>
      <c r="AL28" s="103">
        <f t="shared" si="3"/>
        <v>0.11534514551431085</v>
      </c>
      <c r="AM28" s="103">
        <f t="shared" si="4"/>
        <v>0.11534514551431085</v>
      </c>
      <c r="AN28" s="103"/>
      <c r="AO28" s="119"/>
      <c r="AP28" s="118"/>
      <c r="AQ28" s="103"/>
      <c r="AR28" s="103"/>
      <c r="AS28" s="103">
        <f t="shared" si="5"/>
        <v>5.2934474667390319E-2</v>
      </c>
      <c r="AT28" s="103"/>
      <c r="AU28" s="103"/>
      <c r="AV28" s="103"/>
      <c r="AW28" s="103">
        <f t="shared" si="6"/>
        <v>5.2934474667390319E-2</v>
      </c>
      <c r="AX28" s="103">
        <f t="shared" si="7"/>
        <v>5.2934474667390319E-2</v>
      </c>
      <c r="AY28" s="103">
        <f t="shared" si="8"/>
        <v>5.2934474667390319E-2</v>
      </c>
      <c r="AZ28" s="103">
        <f t="shared" si="9"/>
        <v>5.2934474667390319E-2</v>
      </c>
      <c r="BA28" s="103"/>
      <c r="BB28" s="104"/>
      <c r="BC28" s="97"/>
      <c r="BD28" s="98"/>
      <c r="BE28" s="98"/>
    </row>
    <row r="29" spans="2:57" ht="15" customHeight="1" x14ac:dyDescent="0.2">
      <c r="B29" s="110">
        <v>1972</v>
      </c>
      <c r="C29" s="112"/>
      <c r="D29" s="102"/>
      <c r="E29" s="102"/>
      <c r="F29" s="137">
        <v>155.137</v>
      </c>
      <c r="G29" s="137"/>
      <c r="H29" s="137"/>
      <c r="I29" s="137"/>
      <c r="J29" s="137">
        <v>155.137</v>
      </c>
      <c r="K29" s="137">
        <v>155.137</v>
      </c>
      <c r="L29" s="137">
        <v>155.137</v>
      </c>
      <c r="M29" s="137">
        <v>155.137</v>
      </c>
      <c r="N29" s="137"/>
      <c r="O29" s="137"/>
      <c r="P29" s="113"/>
      <c r="Q29" s="102"/>
      <c r="R29" s="102"/>
      <c r="S29" s="137">
        <v>940.79399999999998</v>
      </c>
      <c r="T29" s="137"/>
      <c r="U29" s="137"/>
      <c r="V29" s="137"/>
      <c r="W29" s="137">
        <v>940.79399999999998</v>
      </c>
      <c r="X29" s="137">
        <v>940.79399999999998</v>
      </c>
      <c r="Y29" s="137">
        <v>940.79399999999998</v>
      </c>
      <c r="Z29" s="137">
        <v>940.79399999999998</v>
      </c>
      <c r="AA29" s="137"/>
      <c r="AB29" s="137"/>
      <c r="AC29" s="118"/>
      <c r="AD29" s="103"/>
      <c r="AE29" s="103"/>
      <c r="AF29" s="103">
        <f t="shared" si="0"/>
        <v>0.11515486964209987</v>
      </c>
      <c r="AG29" s="103"/>
      <c r="AH29" s="103"/>
      <c r="AI29" s="103"/>
      <c r="AJ29" s="103">
        <f t="shared" si="1"/>
        <v>0.11515486964209987</v>
      </c>
      <c r="AK29" s="103">
        <f t="shared" si="2"/>
        <v>0.11515486964209987</v>
      </c>
      <c r="AL29" s="103">
        <f t="shared" si="3"/>
        <v>0.11515486964209987</v>
      </c>
      <c r="AM29" s="103">
        <f t="shared" si="4"/>
        <v>0.11515486964209987</v>
      </c>
      <c r="AN29" s="103"/>
      <c r="AO29" s="119"/>
      <c r="AP29" s="118"/>
      <c r="AQ29" s="103"/>
      <c r="AR29" s="103"/>
      <c r="AS29" s="103">
        <f t="shared" si="5"/>
        <v>4.5140863846427237E-2</v>
      </c>
      <c r="AT29" s="103"/>
      <c r="AU29" s="103"/>
      <c r="AV29" s="103"/>
      <c r="AW29" s="103">
        <f t="shared" si="6"/>
        <v>4.5140863846427237E-2</v>
      </c>
      <c r="AX29" s="103">
        <f t="shared" si="7"/>
        <v>4.5140863846427237E-2</v>
      </c>
      <c r="AY29" s="103">
        <f t="shared" si="8"/>
        <v>4.5140863846427237E-2</v>
      </c>
      <c r="AZ29" s="103">
        <f t="shared" si="9"/>
        <v>4.5140863846427237E-2</v>
      </c>
      <c r="BA29" s="103"/>
      <c r="BB29" s="104"/>
      <c r="BC29" s="97"/>
      <c r="BD29" s="98"/>
      <c r="BE29" s="98"/>
    </row>
    <row r="30" spans="2:57" ht="15" customHeight="1" x14ac:dyDescent="0.2">
      <c r="B30" s="110">
        <v>1973</v>
      </c>
      <c r="C30" s="112"/>
      <c r="D30" s="102"/>
      <c r="E30" s="102"/>
      <c r="F30" s="137">
        <v>177.82599999999999</v>
      </c>
      <c r="G30" s="137"/>
      <c r="H30" s="137"/>
      <c r="I30" s="137"/>
      <c r="J30" s="137">
        <v>177.82599999999999</v>
      </c>
      <c r="K30" s="137">
        <v>177.82599999999999</v>
      </c>
      <c r="L30" s="137">
        <v>177.82599999999999</v>
      </c>
      <c r="M30" s="137">
        <v>177.82599999999999</v>
      </c>
      <c r="N30" s="137"/>
      <c r="O30" s="137"/>
      <c r="P30" s="113"/>
      <c r="Q30" s="102"/>
      <c r="R30" s="102"/>
      <c r="S30" s="137">
        <v>999.07299999999998</v>
      </c>
      <c r="T30" s="137"/>
      <c r="U30" s="137"/>
      <c r="V30" s="137"/>
      <c r="W30" s="137">
        <v>999.07299999999998</v>
      </c>
      <c r="X30" s="137">
        <v>999.07299999999998</v>
      </c>
      <c r="Y30" s="137">
        <v>999.07299999999998</v>
      </c>
      <c r="Z30" s="137">
        <v>999.07299999999998</v>
      </c>
      <c r="AA30" s="137"/>
      <c r="AB30" s="137"/>
      <c r="AC30" s="118"/>
      <c r="AD30" s="103"/>
      <c r="AE30" s="103"/>
      <c r="AF30" s="103">
        <f t="shared" si="0"/>
        <v>0.14625137781444786</v>
      </c>
      <c r="AG30" s="103"/>
      <c r="AH30" s="103"/>
      <c r="AI30" s="103"/>
      <c r="AJ30" s="103">
        <f t="shared" si="1"/>
        <v>0.14625137781444786</v>
      </c>
      <c r="AK30" s="103">
        <f t="shared" si="2"/>
        <v>0.14625137781444786</v>
      </c>
      <c r="AL30" s="103">
        <f t="shared" si="3"/>
        <v>0.14625137781444786</v>
      </c>
      <c r="AM30" s="103">
        <f t="shared" si="4"/>
        <v>0.14625137781444786</v>
      </c>
      <c r="AN30" s="103"/>
      <c r="AO30" s="119"/>
      <c r="AP30" s="118"/>
      <c r="AQ30" s="103"/>
      <c r="AR30" s="103"/>
      <c r="AS30" s="103">
        <f t="shared" si="5"/>
        <v>6.194661105406718E-2</v>
      </c>
      <c r="AT30" s="103"/>
      <c r="AU30" s="103"/>
      <c r="AV30" s="103"/>
      <c r="AW30" s="103">
        <f t="shared" si="6"/>
        <v>6.194661105406718E-2</v>
      </c>
      <c r="AX30" s="103">
        <f t="shared" si="7"/>
        <v>6.194661105406718E-2</v>
      </c>
      <c r="AY30" s="103">
        <f t="shared" si="8"/>
        <v>6.194661105406718E-2</v>
      </c>
      <c r="AZ30" s="103">
        <f t="shared" si="9"/>
        <v>6.194661105406718E-2</v>
      </c>
      <c r="BA30" s="103"/>
      <c r="BB30" s="104"/>
      <c r="BC30" s="97"/>
      <c r="BD30" s="98"/>
      <c r="BE30" s="98"/>
    </row>
    <row r="31" spans="2:57" ht="15" customHeight="1" x14ac:dyDescent="0.2">
      <c r="B31" s="110">
        <v>1974</v>
      </c>
      <c r="C31" s="112"/>
      <c r="D31" s="102"/>
      <c r="E31" s="102"/>
      <c r="F31" s="137">
        <v>207.304</v>
      </c>
      <c r="G31" s="137"/>
      <c r="H31" s="137"/>
      <c r="I31" s="137"/>
      <c r="J31" s="137">
        <v>207.304</v>
      </c>
      <c r="K31" s="137">
        <v>207.304</v>
      </c>
      <c r="L31" s="137">
        <v>207.304</v>
      </c>
      <c r="M31" s="137">
        <v>207.304</v>
      </c>
      <c r="N31" s="137"/>
      <c r="O31" s="137"/>
      <c r="P31" s="113"/>
      <c r="Q31" s="102"/>
      <c r="R31" s="102"/>
      <c r="S31" s="137">
        <v>1043.1790000000001</v>
      </c>
      <c r="T31" s="137"/>
      <c r="U31" s="137"/>
      <c r="V31" s="137"/>
      <c r="W31" s="137">
        <v>1043.1790000000001</v>
      </c>
      <c r="X31" s="137">
        <v>1043.1790000000001</v>
      </c>
      <c r="Y31" s="137">
        <v>1043.1790000000001</v>
      </c>
      <c r="Z31" s="137">
        <v>1043.1790000000001</v>
      </c>
      <c r="AA31" s="137"/>
      <c r="AB31" s="137"/>
      <c r="AC31" s="118"/>
      <c r="AD31" s="103"/>
      <c r="AE31" s="103"/>
      <c r="AF31" s="103">
        <f t="shared" si="0"/>
        <v>0.16576878521701</v>
      </c>
      <c r="AG31" s="103"/>
      <c r="AH31" s="103"/>
      <c r="AI31" s="103"/>
      <c r="AJ31" s="103">
        <f t="shared" si="1"/>
        <v>0.16576878521701</v>
      </c>
      <c r="AK31" s="103">
        <f t="shared" si="2"/>
        <v>0.16576878521701</v>
      </c>
      <c r="AL31" s="103">
        <f t="shared" si="3"/>
        <v>0.16576878521701</v>
      </c>
      <c r="AM31" s="103">
        <f t="shared" si="4"/>
        <v>0.16576878521701</v>
      </c>
      <c r="AN31" s="103"/>
      <c r="AO31" s="119"/>
      <c r="AP31" s="118"/>
      <c r="AQ31" s="103"/>
      <c r="AR31" s="103"/>
      <c r="AS31" s="103">
        <f t="shared" si="5"/>
        <v>4.4146924198732229E-2</v>
      </c>
      <c r="AT31" s="103"/>
      <c r="AU31" s="103"/>
      <c r="AV31" s="103"/>
      <c r="AW31" s="103">
        <f t="shared" si="6"/>
        <v>4.4146924198732229E-2</v>
      </c>
      <c r="AX31" s="103">
        <f t="shared" si="7"/>
        <v>4.4146924198732229E-2</v>
      </c>
      <c r="AY31" s="103">
        <f t="shared" si="8"/>
        <v>4.4146924198732229E-2</v>
      </c>
      <c r="AZ31" s="103">
        <f t="shared" si="9"/>
        <v>4.4146924198732229E-2</v>
      </c>
      <c r="BA31" s="103"/>
      <c r="BB31" s="104"/>
      <c r="BC31" s="97"/>
      <c r="BD31" s="98"/>
      <c r="BE31" s="98"/>
    </row>
    <row r="32" spans="2:57" ht="15" customHeight="1" x14ac:dyDescent="0.2">
      <c r="B32" s="110">
        <v>1975</v>
      </c>
      <c r="C32" s="112"/>
      <c r="D32" s="102"/>
      <c r="E32" s="102"/>
      <c r="F32" s="137">
        <v>233.583</v>
      </c>
      <c r="G32" s="137"/>
      <c r="H32" s="137"/>
      <c r="I32" s="137"/>
      <c r="J32" s="137">
        <v>233.583</v>
      </c>
      <c r="K32" s="137">
        <v>233.583</v>
      </c>
      <c r="L32" s="137">
        <v>233.583</v>
      </c>
      <c r="M32" s="137">
        <v>233.583</v>
      </c>
      <c r="N32" s="137"/>
      <c r="O32" s="137"/>
      <c r="P32" s="113"/>
      <c r="Q32" s="102"/>
      <c r="R32" s="102"/>
      <c r="S32" s="137">
        <v>1033.3150000000001</v>
      </c>
      <c r="T32" s="137"/>
      <c r="U32" s="137"/>
      <c r="V32" s="137"/>
      <c r="W32" s="137">
        <v>1033.3150000000001</v>
      </c>
      <c r="X32" s="137">
        <v>1033.3150000000001</v>
      </c>
      <c r="Y32" s="137">
        <v>1033.3150000000001</v>
      </c>
      <c r="Z32" s="137">
        <v>1033.3150000000001</v>
      </c>
      <c r="AA32" s="137"/>
      <c r="AB32" s="137"/>
      <c r="AC32" s="118"/>
      <c r="AD32" s="103"/>
      <c r="AE32" s="103"/>
      <c r="AF32" s="103">
        <f t="shared" si="0"/>
        <v>0.12676552309651523</v>
      </c>
      <c r="AG32" s="103"/>
      <c r="AH32" s="103"/>
      <c r="AI32" s="103"/>
      <c r="AJ32" s="103">
        <f t="shared" si="1"/>
        <v>0.12676552309651523</v>
      </c>
      <c r="AK32" s="103">
        <f t="shared" si="2"/>
        <v>0.12676552309651523</v>
      </c>
      <c r="AL32" s="103">
        <f t="shared" si="3"/>
        <v>0.12676552309651523</v>
      </c>
      <c r="AM32" s="103">
        <f t="shared" si="4"/>
        <v>0.12676552309651523</v>
      </c>
      <c r="AN32" s="103"/>
      <c r="AO32" s="119"/>
      <c r="AP32" s="118"/>
      <c r="AQ32" s="103"/>
      <c r="AR32" s="103"/>
      <c r="AS32" s="103">
        <f t="shared" si="5"/>
        <v>-9.4557118193522305E-3</v>
      </c>
      <c r="AT32" s="103"/>
      <c r="AU32" s="103"/>
      <c r="AV32" s="103"/>
      <c r="AW32" s="103">
        <f t="shared" si="6"/>
        <v>-9.4557118193522305E-3</v>
      </c>
      <c r="AX32" s="103">
        <f t="shared" si="7"/>
        <v>-9.4557118193522305E-3</v>
      </c>
      <c r="AY32" s="103">
        <f t="shared" si="8"/>
        <v>-9.4557118193522305E-3</v>
      </c>
      <c r="AZ32" s="103">
        <f t="shared" si="9"/>
        <v>-9.4557118193522305E-3</v>
      </c>
      <c r="BA32" s="103"/>
      <c r="BB32" s="104"/>
      <c r="BC32" s="97"/>
      <c r="BD32" s="98"/>
      <c r="BE32" s="98"/>
    </row>
    <row r="33" spans="2:57" ht="15" customHeight="1" x14ac:dyDescent="0.2">
      <c r="B33" s="110">
        <v>1976</v>
      </c>
      <c r="C33" s="112"/>
      <c r="D33" s="102"/>
      <c r="E33" s="102"/>
      <c r="F33" s="137">
        <v>269.71600000000001</v>
      </c>
      <c r="G33" s="137"/>
      <c r="H33" s="137"/>
      <c r="I33" s="137"/>
      <c r="J33" s="137">
        <v>269.71600000000001</v>
      </c>
      <c r="K33" s="137">
        <v>269.71600000000001</v>
      </c>
      <c r="L33" s="137">
        <v>269.71600000000001</v>
      </c>
      <c r="M33" s="137">
        <v>269.71600000000001</v>
      </c>
      <c r="N33" s="137"/>
      <c r="O33" s="137"/>
      <c r="P33" s="113"/>
      <c r="Q33" s="102"/>
      <c r="R33" s="102"/>
      <c r="S33" s="137">
        <v>1078.135</v>
      </c>
      <c r="T33" s="137"/>
      <c r="U33" s="137"/>
      <c r="V33" s="137"/>
      <c r="W33" s="137">
        <v>1078.135</v>
      </c>
      <c r="X33" s="137">
        <v>1078.135</v>
      </c>
      <c r="Y33" s="137">
        <v>1078.135</v>
      </c>
      <c r="Z33" s="137">
        <v>1078.135</v>
      </c>
      <c r="AA33" s="137"/>
      <c r="AB33" s="137"/>
      <c r="AC33" s="118"/>
      <c r="AD33" s="103"/>
      <c r="AE33" s="103"/>
      <c r="AF33" s="103">
        <f t="shared" si="0"/>
        <v>0.15469019577623366</v>
      </c>
      <c r="AG33" s="103"/>
      <c r="AH33" s="103"/>
      <c r="AI33" s="103"/>
      <c r="AJ33" s="103">
        <f t="shared" si="1"/>
        <v>0.15469019577623366</v>
      </c>
      <c r="AK33" s="103">
        <f t="shared" si="2"/>
        <v>0.15469019577623366</v>
      </c>
      <c r="AL33" s="103">
        <f t="shared" si="3"/>
        <v>0.15469019577623366</v>
      </c>
      <c r="AM33" s="103">
        <f t="shared" si="4"/>
        <v>0.15469019577623366</v>
      </c>
      <c r="AN33" s="103"/>
      <c r="AO33" s="119"/>
      <c r="AP33" s="118"/>
      <c r="AQ33" s="103"/>
      <c r="AR33" s="103"/>
      <c r="AS33" s="103">
        <f t="shared" si="5"/>
        <v>4.3374963104183983E-2</v>
      </c>
      <c r="AT33" s="103"/>
      <c r="AU33" s="103"/>
      <c r="AV33" s="103"/>
      <c r="AW33" s="103">
        <f t="shared" si="6"/>
        <v>4.3374963104183983E-2</v>
      </c>
      <c r="AX33" s="103">
        <f t="shared" si="7"/>
        <v>4.3374963104183983E-2</v>
      </c>
      <c r="AY33" s="103">
        <f t="shared" si="8"/>
        <v>4.3374963104183983E-2</v>
      </c>
      <c r="AZ33" s="103">
        <f t="shared" si="9"/>
        <v>4.3374963104183983E-2</v>
      </c>
      <c r="BA33" s="103"/>
      <c r="BB33" s="104"/>
      <c r="BC33" s="97"/>
      <c r="BD33" s="98"/>
      <c r="BE33" s="98"/>
    </row>
    <row r="34" spans="2:57" ht="15" customHeight="1" x14ac:dyDescent="0.2">
      <c r="B34" s="110">
        <v>1977</v>
      </c>
      <c r="C34" s="112"/>
      <c r="D34" s="102"/>
      <c r="E34" s="102"/>
      <c r="F34" s="137">
        <v>303.90699999999998</v>
      </c>
      <c r="G34" s="137"/>
      <c r="H34" s="137"/>
      <c r="I34" s="137"/>
      <c r="J34" s="137">
        <v>303.90699999999998</v>
      </c>
      <c r="K34" s="137">
        <v>303.90699999999998</v>
      </c>
      <c r="L34" s="137">
        <v>303.90699999999998</v>
      </c>
      <c r="M34" s="137">
        <v>303.90699999999998</v>
      </c>
      <c r="N34" s="137"/>
      <c r="O34" s="137"/>
      <c r="P34" s="113"/>
      <c r="Q34" s="102"/>
      <c r="R34" s="102"/>
      <c r="S34" s="137">
        <v>1116.454</v>
      </c>
      <c r="T34" s="137"/>
      <c r="U34" s="137"/>
      <c r="V34" s="137"/>
      <c r="W34" s="137">
        <v>1116.454</v>
      </c>
      <c r="X34" s="137">
        <v>1116.454</v>
      </c>
      <c r="Y34" s="137">
        <v>1116.454</v>
      </c>
      <c r="Z34" s="137">
        <v>1116.454</v>
      </c>
      <c r="AA34" s="137"/>
      <c r="AB34" s="137"/>
      <c r="AC34" s="118"/>
      <c r="AD34" s="103"/>
      <c r="AE34" s="103"/>
      <c r="AF34" s="103">
        <f t="shared" si="0"/>
        <v>0.12676667309317935</v>
      </c>
      <c r="AG34" s="103"/>
      <c r="AH34" s="103"/>
      <c r="AI34" s="103"/>
      <c r="AJ34" s="103">
        <f t="shared" si="1"/>
        <v>0.12676667309317935</v>
      </c>
      <c r="AK34" s="103">
        <f t="shared" si="2"/>
        <v>0.12676667309317935</v>
      </c>
      <c r="AL34" s="103">
        <f t="shared" si="3"/>
        <v>0.12676667309317935</v>
      </c>
      <c r="AM34" s="103">
        <f t="shared" si="4"/>
        <v>0.12676667309317935</v>
      </c>
      <c r="AN34" s="103"/>
      <c r="AO34" s="119"/>
      <c r="AP34" s="118"/>
      <c r="AQ34" s="103"/>
      <c r="AR34" s="103"/>
      <c r="AS34" s="103">
        <f t="shared" si="5"/>
        <v>3.5541931205275823E-2</v>
      </c>
      <c r="AT34" s="103"/>
      <c r="AU34" s="103"/>
      <c r="AV34" s="103"/>
      <c r="AW34" s="103">
        <f t="shared" si="6"/>
        <v>3.5541931205275823E-2</v>
      </c>
      <c r="AX34" s="103">
        <f t="shared" si="7"/>
        <v>3.5541931205275823E-2</v>
      </c>
      <c r="AY34" s="103">
        <f t="shared" si="8"/>
        <v>3.5541931205275823E-2</v>
      </c>
      <c r="AZ34" s="103">
        <f t="shared" si="9"/>
        <v>3.5541931205275823E-2</v>
      </c>
      <c r="BA34" s="103"/>
      <c r="BB34" s="104"/>
      <c r="BC34" s="97"/>
      <c r="BD34" s="98"/>
      <c r="BE34" s="98"/>
    </row>
    <row r="35" spans="2:57" ht="15" customHeight="1" x14ac:dyDescent="0.2">
      <c r="B35" s="110">
        <v>1978</v>
      </c>
      <c r="C35" s="112"/>
      <c r="D35" s="102"/>
      <c r="E35" s="102"/>
      <c r="F35" s="137">
        <v>345.18599999999998</v>
      </c>
      <c r="G35" s="137"/>
      <c r="H35" s="137"/>
      <c r="I35" s="137"/>
      <c r="J35" s="137">
        <v>345.18599999999998</v>
      </c>
      <c r="K35" s="137">
        <v>345.18599999999998</v>
      </c>
      <c r="L35" s="137">
        <v>345.18599999999998</v>
      </c>
      <c r="M35" s="137">
        <v>345.18599999999998</v>
      </c>
      <c r="N35" s="137"/>
      <c r="O35" s="137"/>
      <c r="P35" s="113"/>
      <c r="Q35" s="102"/>
      <c r="R35" s="102"/>
      <c r="S35" s="137">
        <v>1160.547</v>
      </c>
      <c r="T35" s="137"/>
      <c r="U35" s="137"/>
      <c r="V35" s="137"/>
      <c r="W35" s="137">
        <v>1160.547</v>
      </c>
      <c r="X35" s="137">
        <v>1160.547</v>
      </c>
      <c r="Y35" s="137">
        <v>1160.547</v>
      </c>
      <c r="Z35" s="137">
        <v>1160.547</v>
      </c>
      <c r="AA35" s="137"/>
      <c r="AB35" s="137"/>
      <c r="AC35" s="118"/>
      <c r="AD35" s="103"/>
      <c r="AE35" s="103"/>
      <c r="AF35" s="103">
        <f t="shared" si="0"/>
        <v>0.13582773677473692</v>
      </c>
      <c r="AG35" s="103"/>
      <c r="AH35" s="103"/>
      <c r="AI35" s="103"/>
      <c r="AJ35" s="103">
        <f t="shared" si="1"/>
        <v>0.13582773677473692</v>
      </c>
      <c r="AK35" s="103">
        <f t="shared" si="2"/>
        <v>0.13582773677473692</v>
      </c>
      <c r="AL35" s="103">
        <f t="shared" si="3"/>
        <v>0.13582773677473692</v>
      </c>
      <c r="AM35" s="103">
        <f t="shared" si="4"/>
        <v>0.13582773677473692</v>
      </c>
      <c r="AN35" s="103"/>
      <c r="AO35" s="119"/>
      <c r="AP35" s="118"/>
      <c r="AQ35" s="103"/>
      <c r="AR35" s="103"/>
      <c r="AS35" s="103">
        <f t="shared" si="5"/>
        <v>3.9493790160633591E-2</v>
      </c>
      <c r="AT35" s="103"/>
      <c r="AU35" s="103"/>
      <c r="AV35" s="103"/>
      <c r="AW35" s="103">
        <f t="shared" si="6"/>
        <v>3.9493790160633591E-2</v>
      </c>
      <c r="AX35" s="103">
        <f t="shared" si="7"/>
        <v>3.9493790160633591E-2</v>
      </c>
      <c r="AY35" s="103">
        <f t="shared" si="8"/>
        <v>3.9493790160633591E-2</v>
      </c>
      <c r="AZ35" s="103">
        <f t="shared" si="9"/>
        <v>3.9493790160633591E-2</v>
      </c>
      <c r="BA35" s="103"/>
      <c r="BB35" s="104"/>
      <c r="BC35" s="97"/>
      <c r="BD35" s="98"/>
      <c r="BE35" s="98"/>
    </row>
    <row r="36" spans="2:57" ht="15" customHeight="1" x14ac:dyDescent="0.2">
      <c r="B36" s="110">
        <v>1979</v>
      </c>
      <c r="C36" s="112"/>
      <c r="D36" s="102"/>
      <c r="E36" s="102"/>
      <c r="F36" s="137">
        <v>394.49099999999999</v>
      </c>
      <c r="G36" s="137"/>
      <c r="H36" s="137"/>
      <c r="I36" s="137"/>
      <c r="J36" s="137">
        <v>394.49099999999999</v>
      </c>
      <c r="K36" s="137">
        <v>394.49099999999999</v>
      </c>
      <c r="L36" s="137">
        <v>394.49099999999999</v>
      </c>
      <c r="M36" s="137">
        <v>394.49099999999999</v>
      </c>
      <c r="N36" s="137"/>
      <c r="O36" s="137"/>
      <c r="P36" s="113"/>
      <c r="Q36" s="102"/>
      <c r="R36" s="102"/>
      <c r="S36" s="137">
        <v>1203.432</v>
      </c>
      <c r="T36" s="137"/>
      <c r="U36" s="137"/>
      <c r="V36" s="137"/>
      <c r="W36" s="137">
        <v>1203.432</v>
      </c>
      <c r="X36" s="137">
        <v>1203.432</v>
      </c>
      <c r="Y36" s="137">
        <v>1203.432</v>
      </c>
      <c r="Z36" s="137">
        <v>1203.432</v>
      </c>
      <c r="AA36" s="137"/>
      <c r="AB36" s="137"/>
      <c r="AC36" s="118"/>
      <c r="AD36" s="103"/>
      <c r="AE36" s="103"/>
      <c r="AF36" s="103">
        <f t="shared" si="0"/>
        <v>0.14283603622394891</v>
      </c>
      <c r="AG36" s="103"/>
      <c r="AH36" s="103"/>
      <c r="AI36" s="103"/>
      <c r="AJ36" s="103">
        <f t="shared" si="1"/>
        <v>0.14283603622394891</v>
      </c>
      <c r="AK36" s="103">
        <f t="shared" si="2"/>
        <v>0.14283603622394891</v>
      </c>
      <c r="AL36" s="103">
        <f t="shared" si="3"/>
        <v>0.14283603622394891</v>
      </c>
      <c r="AM36" s="103">
        <f t="shared" si="4"/>
        <v>0.14283603622394891</v>
      </c>
      <c r="AN36" s="103"/>
      <c r="AO36" s="119"/>
      <c r="AP36" s="118"/>
      <c r="AQ36" s="103"/>
      <c r="AR36" s="103"/>
      <c r="AS36" s="103">
        <f t="shared" si="5"/>
        <v>3.6952402617041802E-2</v>
      </c>
      <c r="AT36" s="103"/>
      <c r="AU36" s="103"/>
      <c r="AV36" s="103"/>
      <c r="AW36" s="103">
        <f t="shared" si="6"/>
        <v>3.6952402617041802E-2</v>
      </c>
      <c r="AX36" s="103">
        <f t="shared" si="7"/>
        <v>3.6952402617041802E-2</v>
      </c>
      <c r="AY36" s="103">
        <f t="shared" si="8"/>
        <v>3.6952402617041802E-2</v>
      </c>
      <c r="AZ36" s="103">
        <f t="shared" si="9"/>
        <v>3.6952402617041802E-2</v>
      </c>
      <c r="BA36" s="103"/>
      <c r="BB36" s="104"/>
      <c r="BC36" s="97"/>
      <c r="BD36" s="98"/>
      <c r="BE36" s="98"/>
    </row>
    <row r="37" spans="2:57" ht="15" customHeight="1" x14ac:dyDescent="0.2">
      <c r="B37" s="110">
        <v>1980</v>
      </c>
      <c r="C37" s="112"/>
      <c r="D37" s="102"/>
      <c r="E37" s="102"/>
      <c r="F37" s="137">
        <v>447.416</v>
      </c>
      <c r="G37" s="137"/>
      <c r="H37" s="137"/>
      <c r="I37" s="137"/>
      <c r="J37" s="137">
        <v>447.416</v>
      </c>
      <c r="K37" s="137">
        <v>447.416</v>
      </c>
      <c r="L37" s="137">
        <v>447.416</v>
      </c>
      <c r="M37" s="137">
        <v>447.416</v>
      </c>
      <c r="N37" s="137"/>
      <c r="O37" s="137"/>
      <c r="P37" s="113"/>
      <c r="Q37" s="102"/>
      <c r="R37" s="102"/>
      <c r="S37" s="137">
        <v>1223.607</v>
      </c>
      <c r="T37" s="137"/>
      <c r="U37" s="137"/>
      <c r="V37" s="137"/>
      <c r="W37" s="137">
        <v>1223.607</v>
      </c>
      <c r="X37" s="137">
        <v>1223.607</v>
      </c>
      <c r="Y37" s="137">
        <v>1223.607</v>
      </c>
      <c r="Z37" s="137">
        <v>1223.607</v>
      </c>
      <c r="AA37" s="137"/>
      <c r="AB37" s="137"/>
      <c r="AC37" s="118"/>
      <c r="AD37" s="103"/>
      <c r="AE37" s="103"/>
      <c r="AF37" s="103">
        <f t="shared" si="0"/>
        <v>0.13416022165271202</v>
      </c>
      <c r="AG37" s="103"/>
      <c r="AH37" s="103"/>
      <c r="AI37" s="103"/>
      <c r="AJ37" s="103">
        <f t="shared" si="1"/>
        <v>0.13416022165271202</v>
      </c>
      <c r="AK37" s="103">
        <f t="shared" si="2"/>
        <v>0.13416022165271202</v>
      </c>
      <c r="AL37" s="103">
        <f t="shared" si="3"/>
        <v>0.13416022165271202</v>
      </c>
      <c r="AM37" s="103">
        <f t="shared" si="4"/>
        <v>0.13416022165271202</v>
      </c>
      <c r="AN37" s="103"/>
      <c r="AO37" s="119"/>
      <c r="AP37" s="118"/>
      <c r="AQ37" s="103"/>
      <c r="AR37" s="103"/>
      <c r="AS37" s="103">
        <f t="shared" si="5"/>
        <v>1.6764553377340841E-2</v>
      </c>
      <c r="AT37" s="103"/>
      <c r="AU37" s="103"/>
      <c r="AV37" s="103"/>
      <c r="AW37" s="103">
        <f t="shared" si="6"/>
        <v>1.6764553377340841E-2</v>
      </c>
      <c r="AX37" s="103">
        <f t="shared" si="7"/>
        <v>1.6764553377340841E-2</v>
      </c>
      <c r="AY37" s="103">
        <f t="shared" si="8"/>
        <v>1.6764553377340841E-2</v>
      </c>
      <c r="AZ37" s="103">
        <f t="shared" si="9"/>
        <v>1.6764553377340841E-2</v>
      </c>
      <c r="BA37" s="103"/>
      <c r="BB37" s="104"/>
      <c r="BC37" s="97"/>
      <c r="BD37" s="98"/>
      <c r="BE37" s="98"/>
    </row>
    <row r="38" spans="2:57" ht="15" customHeight="1" x14ac:dyDescent="0.2">
      <c r="B38" s="110">
        <v>1981</v>
      </c>
      <c r="C38" s="112"/>
      <c r="D38" s="102"/>
      <c r="E38" s="102"/>
      <c r="F38" s="137">
        <v>504.71</v>
      </c>
      <c r="G38" s="137"/>
      <c r="H38" s="137"/>
      <c r="I38" s="137"/>
      <c r="J38" s="137">
        <v>504.71</v>
      </c>
      <c r="K38" s="137">
        <v>504.71</v>
      </c>
      <c r="L38" s="137">
        <v>504.71</v>
      </c>
      <c r="M38" s="137">
        <v>504.71</v>
      </c>
      <c r="N38" s="137"/>
      <c r="O38" s="137"/>
      <c r="P38" s="113"/>
      <c r="Q38" s="102"/>
      <c r="R38" s="102"/>
      <c r="S38" s="137">
        <v>1238.1469999999999</v>
      </c>
      <c r="T38" s="137"/>
      <c r="U38" s="137"/>
      <c r="V38" s="137"/>
      <c r="W38" s="137">
        <v>1238.1469999999999</v>
      </c>
      <c r="X38" s="137">
        <v>1238.1469999999999</v>
      </c>
      <c r="Y38" s="137">
        <v>1238.1469999999999</v>
      </c>
      <c r="Z38" s="137">
        <v>1238.1469999999999</v>
      </c>
      <c r="AA38" s="137"/>
      <c r="AB38" s="137"/>
      <c r="AC38" s="118"/>
      <c r="AD38" s="103"/>
      <c r="AE38" s="103"/>
      <c r="AF38" s="103">
        <f t="shared" si="0"/>
        <v>0.12805532211633008</v>
      </c>
      <c r="AG38" s="103"/>
      <c r="AH38" s="103"/>
      <c r="AI38" s="103"/>
      <c r="AJ38" s="103">
        <f t="shared" si="1"/>
        <v>0.12805532211633008</v>
      </c>
      <c r="AK38" s="103">
        <f t="shared" si="2"/>
        <v>0.12805532211633008</v>
      </c>
      <c r="AL38" s="103">
        <f t="shared" si="3"/>
        <v>0.12805532211633008</v>
      </c>
      <c r="AM38" s="103">
        <f t="shared" si="4"/>
        <v>0.12805532211633008</v>
      </c>
      <c r="AN38" s="103"/>
      <c r="AO38" s="119"/>
      <c r="AP38" s="118"/>
      <c r="AQ38" s="103"/>
      <c r="AR38" s="103"/>
      <c r="AS38" s="103">
        <f t="shared" si="5"/>
        <v>1.1882900310312028E-2</v>
      </c>
      <c r="AT38" s="103"/>
      <c r="AU38" s="103"/>
      <c r="AV38" s="103"/>
      <c r="AW38" s="103">
        <f t="shared" si="6"/>
        <v>1.1882900310312028E-2</v>
      </c>
      <c r="AX38" s="103">
        <f t="shared" si="7"/>
        <v>1.1882900310312028E-2</v>
      </c>
      <c r="AY38" s="103">
        <f t="shared" si="8"/>
        <v>1.1882900310312028E-2</v>
      </c>
      <c r="AZ38" s="103">
        <f t="shared" si="9"/>
        <v>1.1882900310312028E-2</v>
      </c>
      <c r="BA38" s="103"/>
      <c r="BB38" s="104"/>
      <c r="BC38" s="97"/>
      <c r="BD38" s="98"/>
      <c r="BE38" s="98"/>
    </row>
    <row r="39" spans="2:57" ht="15" customHeight="1" x14ac:dyDescent="0.2">
      <c r="B39" s="110">
        <v>1982</v>
      </c>
      <c r="C39" s="112"/>
      <c r="D39" s="102"/>
      <c r="E39" s="102"/>
      <c r="F39" s="137">
        <v>579.25099999999998</v>
      </c>
      <c r="G39" s="137"/>
      <c r="H39" s="137"/>
      <c r="I39" s="137"/>
      <c r="J39" s="137">
        <v>579.25099999999998</v>
      </c>
      <c r="K39" s="137">
        <v>579.25099999999998</v>
      </c>
      <c r="L39" s="137">
        <v>579.25099999999998</v>
      </c>
      <c r="M39" s="137">
        <v>579.25099999999998</v>
      </c>
      <c r="N39" s="137"/>
      <c r="O39" s="137"/>
      <c r="P39" s="113"/>
      <c r="Q39" s="102"/>
      <c r="R39" s="102"/>
      <c r="S39" s="137">
        <v>1268.3889999999999</v>
      </c>
      <c r="T39" s="137"/>
      <c r="U39" s="137"/>
      <c r="V39" s="137"/>
      <c r="W39" s="137">
        <v>1268.3889999999999</v>
      </c>
      <c r="X39" s="137">
        <v>1268.3889999999999</v>
      </c>
      <c r="Y39" s="137">
        <v>1268.3889999999999</v>
      </c>
      <c r="Z39" s="137">
        <v>1268.3889999999999</v>
      </c>
      <c r="AA39" s="137"/>
      <c r="AB39" s="137"/>
      <c r="AC39" s="118"/>
      <c r="AD39" s="103"/>
      <c r="AE39" s="103"/>
      <c r="AF39" s="103">
        <f t="shared" si="0"/>
        <v>0.14769075310574387</v>
      </c>
      <c r="AG39" s="103"/>
      <c r="AH39" s="103"/>
      <c r="AI39" s="103"/>
      <c r="AJ39" s="103">
        <f t="shared" si="1"/>
        <v>0.14769075310574387</v>
      </c>
      <c r="AK39" s="103">
        <f t="shared" si="2"/>
        <v>0.14769075310574387</v>
      </c>
      <c r="AL39" s="103">
        <f t="shared" si="3"/>
        <v>0.14769075310574387</v>
      </c>
      <c r="AM39" s="103">
        <f t="shared" si="4"/>
        <v>0.14769075310574387</v>
      </c>
      <c r="AN39" s="103"/>
      <c r="AO39" s="119"/>
      <c r="AP39" s="118"/>
      <c r="AQ39" s="103"/>
      <c r="AR39" s="103"/>
      <c r="AS39" s="103">
        <f t="shared" si="5"/>
        <v>2.4425209607582987E-2</v>
      </c>
      <c r="AT39" s="103"/>
      <c r="AU39" s="103"/>
      <c r="AV39" s="103"/>
      <c r="AW39" s="103">
        <f t="shared" si="6"/>
        <v>2.4425209607582987E-2</v>
      </c>
      <c r="AX39" s="103">
        <f t="shared" si="7"/>
        <v>2.4425209607582987E-2</v>
      </c>
      <c r="AY39" s="103">
        <f t="shared" si="8"/>
        <v>2.4425209607582987E-2</v>
      </c>
      <c r="AZ39" s="103">
        <f t="shared" si="9"/>
        <v>2.4425209607582987E-2</v>
      </c>
      <c r="BA39" s="103"/>
      <c r="BB39" s="104"/>
      <c r="BC39" s="97"/>
      <c r="BD39" s="98"/>
      <c r="BE39" s="98"/>
    </row>
    <row r="40" spans="2:57" ht="15" customHeight="1" x14ac:dyDescent="0.2">
      <c r="B40" s="110">
        <v>1983</v>
      </c>
      <c r="C40" s="112"/>
      <c r="D40" s="102"/>
      <c r="E40" s="102"/>
      <c r="F40" s="137">
        <v>642.94500000000005</v>
      </c>
      <c r="G40" s="137"/>
      <c r="H40" s="137"/>
      <c r="I40" s="137"/>
      <c r="J40" s="137">
        <v>642.94500000000005</v>
      </c>
      <c r="K40" s="137">
        <v>642.94500000000005</v>
      </c>
      <c r="L40" s="137">
        <v>642.94500000000005</v>
      </c>
      <c r="M40" s="137">
        <v>642.94500000000005</v>
      </c>
      <c r="N40" s="137"/>
      <c r="O40" s="137"/>
      <c r="P40" s="113"/>
      <c r="Q40" s="102"/>
      <c r="R40" s="102"/>
      <c r="S40" s="137">
        <v>1284.3969999999999</v>
      </c>
      <c r="T40" s="137"/>
      <c r="U40" s="137"/>
      <c r="V40" s="137"/>
      <c r="W40" s="137">
        <v>1284.3969999999999</v>
      </c>
      <c r="X40" s="137">
        <v>1284.3969999999999</v>
      </c>
      <c r="Y40" s="137">
        <v>1284.3969999999999</v>
      </c>
      <c r="Z40" s="137">
        <v>1284.3969999999999</v>
      </c>
      <c r="AA40" s="137"/>
      <c r="AB40" s="137"/>
      <c r="AC40" s="118"/>
      <c r="AD40" s="103"/>
      <c r="AE40" s="103"/>
      <c r="AF40" s="103">
        <f t="shared" si="0"/>
        <v>0.10995924046743144</v>
      </c>
      <c r="AG40" s="103"/>
      <c r="AH40" s="103"/>
      <c r="AI40" s="103"/>
      <c r="AJ40" s="103">
        <f t="shared" si="1"/>
        <v>0.10995924046743144</v>
      </c>
      <c r="AK40" s="103">
        <f t="shared" si="2"/>
        <v>0.10995924046743144</v>
      </c>
      <c r="AL40" s="103">
        <f t="shared" si="3"/>
        <v>0.10995924046743144</v>
      </c>
      <c r="AM40" s="103">
        <f t="shared" si="4"/>
        <v>0.10995924046743144</v>
      </c>
      <c r="AN40" s="103"/>
      <c r="AO40" s="119"/>
      <c r="AP40" s="118"/>
      <c r="AQ40" s="103"/>
      <c r="AR40" s="103"/>
      <c r="AS40" s="103">
        <f t="shared" si="5"/>
        <v>1.2620733860038147E-2</v>
      </c>
      <c r="AT40" s="103"/>
      <c r="AU40" s="103"/>
      <c r="AV40" s="103"/>
      <c r="AW40" s="103">
        <f t="shared" si="6"/>
        <v>1.2620733860038147E-2</v>
      </c>
      <c r="AX40" s="103">
        <f t="shared" si="7"/>
        <v>1.2620733860038147E-2</v>
      </c>
      <c r="AY40" s="103">
        <f t="shared" si="8"/>
        <v>1.2620733860038147E-2</v>
      </c>
      <c r="AZ40" s="103">
        <f t="shared" si="9"/>
        <v>1.2620733860038147E-2</v>
      </c>
      <c r="BA40" s="103"/>
      <c r="BB40" s="104"/>
      <c r="BC40" s="97"/>
      <c r="BD40" s="98"/>
      <c r="BE40" s="98"/>
    </row>
    <row r="41" spans="2:57" ht="15" customHeight="1" x14ac:dyDescent="0.2">
      <c r="B41" s="110">
        <v>1984</v>
      </c>
      <c r="C41" s="112"/>
      <c r="D41" s="102"/>
      <c r="E41" s="102"/>
      <c r="F41" s="137">
        <v>699.50199999999995</v>
      </c>
      <c r="G41" s="137"/>
      <c r="H41" s="137"/>
      <c r="I41" s="137"/>
      <c r="J41" s="137">
        <v>699.50199999999995</v>
      </c>
      <c r="K41" s="137">
        <v>699.50199999999995</v>
      </c>
      <c r="L41" s="137">
        <v>699.50199999999995</v>
      </c>
      <c r="M41" s="137">
        <v>699.50199999999995</v>
      </c>
      <c r="N41" s="137"/>
      <c r="O41" s="137"/>
      <c r="P41" s="113"/>
      <c r="Q41" s="102"/>
      <c r="R41" s="102"/>
      <c r="S41" s="137">
        <v>1305.069</v>
      </c>
      <c r="T41" s="137"/>
      <c r="U41" s="137"/>
      <c r="V41" s="137"/>
      <c r="W41" s="137">
        <v>1305.069</v>
      </c>
      <c r="X41" s="137">
        <v>1305.069</v>
      </c>
      <c r="Y41" s="137">
        <v>1305.069</v>
      </c>
      <c r="Z41" s="137">
        <v>1305.069</v>
      </c>
      <c r="AA41" s="137"/>
      <c r="AB41" s="137"/>
      <c r="AC41" s="118"/>
      <c r="AD41" s="103"/>
      <c r="AE41" s="103"/>
      <c r="AF41" s="103">
        <f t="shared" si="0"/>
        <v>8.7965533599296819E-2</v>
      </c>
      <c r="AG41" s="103"/>
      <c r="AH41" s="103"/>
      <c r="AI41" s="103"/>
      <c r="AJ41" s="103">
        <f t="shared" si="1"/>
        <v>8.7965533599296819E-2</v>
      </c>
      <c r="AK41" s="103">
        <f t="shared" si="2"/>
        <v>8.7965533599296819E-2</v>
      </c>
      <c r="AL41" s="103">
        <f t="shared" si="3"/>
        <v>8.7965533599296819E-2</v>
      </c>
      <c r="AM41" s="103">
        <f t="shared" si="4"/>
        <v>8.7965533599296819E-2</v>
      </c>
      <c r="AN41" s="103"/>
      <c r="AO41" s="119"/>
      <c r="AP41" s="118"/>
      <c r="AQ41" s="103"/>
      <c r="AR41" s="103"/>
      <c r="AS41" s="103">
        <f t="shared" si="5"/>
        <v>1.6094712148969625E-2</v>
      </c>
      <c r="AT41" s="103"/>
      <c r="AU41" s="103"/>
      <c r="AV41" s="103"/>
      <c r="AW41" s="103">
        <f t="shared" si="6"/>
        <v>1.6094712148969625E-2</v>
      </c>
      <c r="AX41" s="103">
        <f t="shared" si="7"/>
        <v>1.6094712148969625E-2</v>
      </c>
      <c r="AY41" s="103">
        <f t="shared" si="8"/>
        <v>1.6094712148969625E-2</v>
      </c>
      <c r="AZ41" s="103">
        <f t="shared" si="9"/>
        <v>1.6094712148969625E-2</v>
      </c>
      <c r="BA41" s="103"/>
      <c r="BB41" s="104"/>
      <c r="BC41" s="97"/>
      <c r="BD41" s="98"/>
      <c r="BE41" s="98"/>
    </row>
    <row r="42" spans="2:57" ht="15" customHeight="1" x14ac:dyDescent="0.2">
      <c r="B42" s="110">
        <v>1985</v>
      </c>
      <c r="C42" s="112"/>
      <c r="D42" s="102"/>
      <c r="E42" s="102"/>
      <c r="F42" s="137">
        <v>749.58299999999997</v>
      </c>
      <c r="G42" s="137"/>
      <c r="H42" s="137"/>
      <c r="I42" s="137"/>
      <c r="J42" s="137">
        <v>749.58299999999997</v>
      </c>
      <c r="K42" s="137">
        <v>749.58299999999997</v>
      </c>
      <c r="L42" s="137">
        <v>749.58299999999997</v>
      </c>
      <c r="M42" s="137">
        <v>749.58299999999997</v>
      </c>
      <c r="N42" s="137"/>
      <c r="O42" s="137"/>
      <c r="P42" s="113"/>
      <c r="Q42" s="102"/>
      <c r="R42" s="102"/>
      <c r="S42" s="137">
        <v>1325.546</v>
      </c>
      <c r="T42" s="137"/>
      <c r="U42" s="137"/>
      <c r="V42" s="137"/>
      <c r="W42" s="137">
        <v>1325.546</v>
      </c>
      <c r="X42" s="137">
        <v>1325.546</v>
      </c>
      <c r="Y42" s="137">
        <v>1325.546</v>
      </c>
      <c r="Z42" s="137">
        <v>1325.546</v>
      </c>
      <c r="AA42" s="137"/>
      <c r="AB42" s="137"/>
      <c r="AC42" s="118"/>
      <c r="AD42" s="103"/>
      <c r="AE42" s="103"/>
      <c r="AF42" s="103">
        <f t="shared" si="0"/>
        <v>7.1595220599798282E-2</v>
      </c>
      <c r="AG42" s="103"/>
      <c r="AH42" s="103"/>
      <c r="AI42" s="103"/>
      <c r="AJ42" s="103">
        <f t="shared" si="1"/>
        <v>7.1595220599798282E-2</v>
      </c>
      <c r="AK42" s="103">
        <f t="shared" si="2"/>
        <v>7.1595220599798282E-2</v>
      </c>
      <c r="AL42" s="103">
        <f t="shared" si="3"/>
        <v>7.1595220599798282E-2</v>
      </c>
      <c r="AM42" s="103">
        <f t="shared" si="4"/>
        <v>7.1595220599798282E-2</v>
      </c>
      <c r="AN42" s="103"/>
      <c r="AO42" s="119"/>
      <c r="AP42" s="118"/>
      <c r="AQ42" s="103"/>
      <c r="AR42" s="103"/>
      <c r="AS42" s="103">
        <f t="shared" si="5"/>
        <v>1.5690358134320848E-2</v>
      </c>
      <c r="AT42" s="103"/>
      <c r="AU42" s="103"/>
      <c r="AV42" s="103"/>
      <c r="AW42" s="103">
        <f t="shared" si="6"/>
        <v>1.5690358134320848E-2</v>
      </c>
      <c r="AX42" s="103">
        <f t="shared" si="7"/>
        <v>1.5690358134320848E-2</v>
      </c>
      <c r="AY42" s="103">
        <f t="shared" si="8"/>
        <v>1.5690358134320848E-2</v>
      </c>
      <c r="AZ42" s="103">
        <f t="shared" si="9"/>
        <v>1.5690358134320848E-2</v>
      </c>
      <c r="BA42" s="103"/>
      <c r="BB42" s="104"/>
      <c r="BC42" s="97"/>
      <c r="BD42" s="98"/>
      <c r="BE42" s="98"/>
    </row>
    <row r="43" spans="2:57" ht="15" customHeight="1" x14ac:dyDescent="0.2">
      <c r="B43" s="110">
        <v>1986</v>
      </c>
      <c r="C43" s="112"/>
      <c r="D43" s="102"/>
      <c r="E43" s="102"/>
      <c r="F43" s="137">
        <v>807.70699999999999</v>
      </c>
      <c r="G43" s="137"/>
      <c r="H43" s="137"/>
      <c r="I43" s="137"/>
      <c r="J43" s="137">
        <v>807.70699999999999</v>
      </c>
      <c r="K43" s="137">
        <v>807.70699999999999</v>
      </c>
      <c r="L43" s="137">
        <v>807.70699999999999</v>
      </c>
      <c r="M43" s="137">
        <v>807.70699999999999</v>
      </c>
      <c r="N43" s="137"/>
      <c r="O43" s="137"/>
      <c r="P43" s="113"/>
      <c r="Q43" s="102"/>
      <c r="R43" s="102"/>
      <c r="S43" s="137">
        <v>1357.221</v>
      </c>
      <c r="T43" s="137"/>
      <c r="U43" s="137"/>
      <c r="V43" s="137"/>
      <c r="W43" s="137">
        <v>1357.221</v>
      </c>
      <c r="X43" s="137">
        <v>1357.221</v>
      </c>
      <c r="Y43" s="137">
        <v>1357.221</v>
      </c>
      <c r="Z43" s="137">
        <v>1357.221</v>
      </c>
      <c r="AA43" s="137"/>
      <c r="AB43" s="137"/>
      <c r="AC43" s="118"/>
      <c r="AD43" s="103"/>
      <c r="AE43" s="103"/>
      <c r="AF43" s="103">
        <f t="shared" si="0"/>
        <v>7.7541779896288965E-2</v>
      </c>
      <c r="AG43" s="103"/>
      <c r="AH43" s="103"/>
      <c r="AI43" s="103"/>
      <c r="AJ43" s="103">
        <f t="shared" si="1"/>
        <v>7.7541779896288965E-2</v>
      </c>
      <c r="AK43" s="103">
        <f t="shared" si="2"/>
        <v>7.7541779896288965E-2</v>
      </c>
      <c r="AL43" s="103">
        <f t="shared" si="3"/>
        <v>7.7541779896288965E-2</v>
      </c>
      <c r="AM43" s="103">
        <f t="shared" si="4"/>
        <v>7.7541779896288965E-2</v>
      </c>
      <c r="AN43" s="103"/>
      <c r="AO43" s="119"/>
      <c r="AP43" s="118"/>
      <c r="AQ43" s="103"/>
      <c r="AR43" s="103"/>
      <c r="AS43" s="103">
        <f t="shared" si="5"/>
        <v>2.389581349873926E-2</v>
      </c>
      <c r="AT43" s="103"/>
      <c r="AU43" s="103"/>
      <c r="AV43" s="103"/>
      <c r="AW43" s="103">
        <f t="shared" si="6"/>
        <v>2.389581349873926E-2</v>
      </c>
      <c r="AX43" s="103">
        <f t="shared" si="7"/>
        <v>2.389581349873926E-2</v>
      </c>
      <c r="AY43" s="103">
        <f t="shared" si="8"/>
        <v>2.389581349873926E-2</v>
      </c>
      <c r="AZ43" s="103">
        <f t="shared" si="9"/>
        <v>2.389581349873926E-2</v>
      </c>
      <c r="BA43" s="103"/>
      <c r="BB43" s="104"/>
      <c r="BC43" s="97"/>
      <c r="BD43" s="98"/>
      <c r="BE43" s="98"/>
    </row>
    <row r="44" spans="2:57" ht="15" customHeight="1" x14ac:dyDescent="0.2">
      <c r="B44" s="110">
        <v>1987</v>
      </c>
      <c r="C44" s="112"/>
      <c r="D44" s="102"/>
      <c r="E44" s="102"/>
      <c r="F44" s="137">
        <v>848.78800000000001</v>
      </c>
      <c r="G44" s="137"/>
      <c r="H44" s="137"/>
      <c r="I44" s="137"/>
      <c r="J44" s="137">
        <v>848.78800000000001</v>
      </c>
      <c r="K44" s="137">
        <v>848.78800000000001</v>
      </c>
      <c r="L44" s="137">
        <v>848.78800000000001</v>
      </c>
      <c r="M44" s="137">
        <v>848.78800000000001</v>
      </c>
      <c r="N44" s="137"/>
      <c r="O44" s="137"/>
      <c r="P44" s="113"/>
      <c r="Q44" s="102"/>
      <c r="R44" s="102"/>
      <c r="S44" s="137">
        <v>1391.867</v>
      </c>
      <c r="T44" s="137"/>
      <c r="U44" s="137"/>
      <c r="V44" s="137"/>
      <c r="W44" s="137">
        <v>1391.867</v>
      </c>
      <c r="X44" s="137">
        <v>1391.867</v>
      </c>
      <c r="Y44" s="137">
        <v>1391.867</v>
      </c>
      <c r="Z44" s="137">
        <v>1391.867</v>
      </c>
      <c r="AA44" s="137"/>
      <c r="AB44" s="137"/>
      <c r="AC44" s="118"/>
      <c r="AD44" s="103"/>
      <c r="AE44" s="103"/>
      <c r="AF44" s="103">
        <f t="shared" si="0"/>
        <v>5.0861265285555346E-2</v>
      </c>
      <c r="AG44" s="103"/>
      <c r="AH44" s="103"/>
      <c r="AI44" s="103"/>
      <c r="AJ44" s="103">
        <f t="shared" si="1"/>
        <v>5.0861265285555346E-2</v>
      </c>
      <c r="AK44" s="103">
        <f t="shared" si="2"/>
        <v>5.0861265285555346E-2</v>
      </c>
      <c r="AL44" s="103">
        <f t="shared" si="3"/>
        <v>5.0861265285555346E-2</v>
      </c>
      <c r="AM44" s="103">
        <f t="shared" si="4"/>
        <v>5.0861265285555346E-2</v>
      </c>
      <c r="AN44" s="103"/>
      <c r="AO44" s="119"/>
      <c r="AP44" s="118"/>
      <c r="AQ44" s="103"/>
      <c r="AR44" s="103"/>
      <c r="AS44" s="103">
        <f t="shared" si="5"/>
        <v>2.552716175184444E-2</v>
      </c>
      <c r="AT44" s="103"/>
      <c r="AU44" s="103"/>
      <c r="AV44" s="103"/>
      <c r="AW44" s="103">
        <f t="shared" si="6"/>
        <v>2.552716175184444E-2</v>
      </c>
      <c r="AX44" s="103">
        <f t="shared" si="7"/>
        <v>2.552716175184444E-2</v>
      </c>
      <c r="AY44" s="103">
        <f t="shared" si="8"/>
        <v>2.552716175184444E-2</v>
      </c>
      <c r="AZ44" s="103">
        <f t="shared" si="9"/>
        <v>2.552716175184444E-2</v>
      </c>
      <c r="BA44" s="103"/>
      <c r="BB44" s="104"/>
      <c r="BC44" s="97"/>
      <c r="BD44" s="98"/>
      <c r="BE44" s="98"/>
    </row>
    <row r="45" spans="2:57" ht="15" customHeight="1" x14ac:dyDescent="0.2">
      <c r="B45" s="110">
        <v>1988</v>
      </c>
      <c r="C45" s="112"/>
      <c r="D45" s="102"/>
      <c r="E45" s="102"/>
      <c r="F45" s="137">
        <v>917.93299999999999</v>
      </c>
      <c r="G45" s="137"/>
      <c r="H45" s="137"/>
      <c r="I45" s="137"/>
      <c r="J45" s="137">
        <v>917.93299999999999</v>
      </c>
      <c r="K45" s="137">
        <v>917.93299999999999</v>
      </c>
      <c r="L45" s="137">
        <v>917.93299999999999</v>
      </c>
      <c r="M45" s="137">
        <v>917.93299999999999</v>
      </c>
      <c r="N45" s="137"/>
      <c r="O45" s="137"/>
      <c r="P45" s="113"/>
      <c r="Q45" s="102"/>
      <c r="R45" s="102"/>
      <c r="S45" s="137">
        <v>1458.875</v>
      </c>
      <c r="T45" s="137"/>
      <c r="U45" s="137"/>
      <c r="V45" s="137"/>
      <c r="W45" s="137">
        <v>1458.875</v>
      </c>
      <c r="X45" s="137">
        <v>1458.875</v>
      </c>
      <c r="Y45" s="137">
        <v>1458.875</v>
      </c>
      <c r="Z45" s="137">
        <v>1458.875</v>
      </c>
      <c r="AA45" s="137"/>
      <c r="AB45" s="137"/>
      <c r="AC45" s="118"/>
      <c r="AD45" s="103"/>
      <c r="AE45" s="103"/>
      <c r="AF45" s="103">
        <f t="shared" si="0"/>
        <v>8.1463215785331444E-2</v>
      </c>
      <c r="AG45" s="103"/>
      <c r="AH45" s="103"/>
      <c r="AI45" s="103"/>
      <c r="AJ45" s="103">
        <f t="shared" si="1"/>
        <v>8.1463215785331444E-2</v>
      </c>
      <c r="AK45" s="103">
        <f t="shared" si="2"/>
        <v>8.1463215785331444E-2</v>
      </c>
      <c r="AL45" s="103">
        <f t="shared" si="3"/>
        <v>8.1463215785331444E-2</v>
      </c>
      <c r="AM45" s="103">
        <f t="shared" si="4"/>
        <v>8.1463215785331444E-2</v>
      </c>
      <c r="AN45" s="103"/>
      <c r="AO45" s="119"/>
      <c r="AP45" s="118"/>
      <c r="AQ45" s="103"/>
      <c r="AR45" s="103"/>
      <c r="AS45" s="103">
        <f t="shared" si="5"/>
        <v>4.8142530859629495E-2</v>
      </c>
      <c r="AT45" s="103"/>
      <c r="AU45" s="103"/>
      <c r="AV45" s="103"/>
      <c r="AW45" s="103">
        <f t="shared" si="6"/>
        <v>4.8142530859629495E-2</v>
      </c>
      <c r="AX45" s="103">
        <f t="shared" si="7"/>
        <v>4.8142530859629495E-2</v>
      </c>
      <c r="AY45" s="103">
        <f t="shared" si="8"/>
        <v>4.8142530859629495E-2</v>
      </c>
      <c r="AZ45" s="103">
        <f t="shared" si="9"/>
        <v>4.8142530859629495E-2</v>
      </c>
      <c r="BA45" s="103"/>
      <c r="BB45" s="104"/>
      <c r="BC45" s="97"/>
      <c r="BD45" s="98"/>
      <c r="BE45" s="98"/>
    </row>
    <row r="46" spans="2:57" ht="15" customHeight="1" x14ac:dyDescent="0.2">
      <c r="B46" s="110">
        <v>1989</v>
      </c>
      <c r="C46" s="112"/>
      <c r="D46" s="102"/>
      <c r="E46" s="102"/>
      <c r="F46" s="137">
        <v>988.88400000000001</v>
      </c>
      <c r="G46" s="137"/>
      <c r="H46" s="137"/>
      <c r="I46" s="137"/>
      <c r="J46" s="137">
        <v>988.88400000000001</v>
      </c>
      <c r="K46" s="137">
        <v>988.88400000000001</v>
      </c>
      <c r="L46" s="137">
        <v>988.88400000000001</v>
      </c>
      <c r="M46" s="137">
        <v>988.88400000000001</v>
      </c>
      <c r="N46" s="137"/>
      <c r="O46" s="137"/>
      <c r="P46" s="113"/>
      <c r="Q46" s="102"/>
      <c r="R46" s="102"/>
      <c r="S46" s="137">
        <v>1523.1410000000001</v>
      </c>
      <c r="T46" s="137"/>
      <c r="U46" s="137"/>
      <c r="V46" s="137"/>
      <c r="W46" s="137">
        <v>1523.1410000000001</v>
      </c>
      <c r="X46" s="137">
        <v>1523.1410000000001</v>
      </c>
      <c r="Y46" s="137">
        <v>1523.1410000000001</v>
      </c>
      <c r="Z46" s="137">
        <v>1523.1410000000001</v>
      </c>
      <c r="AA46" s="137"/>
      <c r="AB46" s="137"/>
      <c r="AC46" s="118"/>
      <c r="AD46" s="103"/>
      <c r="AE46" s="103"/>
      <c r="AF46" s="103">
        <f t="shared" si="0"/>
        <v>7.729431232998496E-2</v>
      </c>
      <c r="AG46" s="103"/>
      <c r="AH46" s="103"/>
      <c r="AI46" s="103"/>
      <c r="AJ46" s="103">
        <f t="shared" si="1"/>
        <v>7.729431232998496E-2</v>
      </c>
      <c r="AK46" s="103">
        <f t="shared" si="2"/>
        <v>7.729431232998496E-2</v>
      </c>
      <c r="AL46" s="103">
        <f t="shared" si="3"/>
        <v>7.729431232998496E-2</v>
      </c>
      <c r="AM46" s="103">
        <f t="shared" si="4"/>
        <v>7.729431232998496E-2</v>
      </c>
      <c r="AN46" s="103"/>
      <c r="AO46" s="119"/>
      <c r="AP46" s="118"/>
      <c r="AQ46" s="103"/>
      <c r="AR46" s="103"/>
      <c r="AS46" s="103">
        <f t="shared" si="5"/>
        <v>4.4051752206323513E-2</v>
      </c>
      <c r="AT46" s="103"/>
      <c r="AU46" s="103"/>
      <c r="AV46" s="103"/>
      <c r="AW46" s="103">
        <f t="shared" si="6"/>
        <v>4.4051752206323513E-2</v>
      </c>
      <c r="AX46" s="103">
        <f t="shared" si="7"/>
        <v>4.4051752206323513E-2</v>
      </c>
      <c r="AY46" s="103">
        <f t="shared" si="8"/>
        <v>4.4051752206323513E-2</v>
      </c>
      <c r="AZ46" s="103">
        <f t="shared" si="9"/>
        <v>4.4051752206323513E-2</v>
      </c>
      <c r="BA46" s="103"/>
      <c r="BB46" s="104"/>
      <c r="BC46" s="97"/>
      <c r="BD46" s="98"/>
      <c r="BE46" s="98"/>
    </row>
    <row r="47" spans="2:57" ht="15" customHeight="1" x14ac:dyDescent="0.2">
      <c r="B47" s="110">
        <v>1990</v>
      </c>
      <c r="C47" s="112"/>
      <c r="D47" s="102"/>
      <c r="E47" s="102"/>
      <c r="F47" s="137">
        <v>1043.9749999999999</v>
      </c>
      <c r="G47" s="137"/>
      <c r="H47" s="137"/>
      <c r="I47" s="137"/>
      <c r="J47" s="137">
        <v>1043.9749999999999</v>
      </c>
      <c r="K47" s="137">
        <v>1043.9749999999999</v>
      </c>
      <c r="L47" s="137">
        <v>1043.9749999999999</v>
      </c>
      <c r="M47" s="137">
        <v>1043.9749999999999</v>
      </c>
      <c r="N47" s="137"/>
      <c r="O47" s="137"/>
      <c r="P47" s="113"/>
      <c r="Q47" s="102"/>
      <c r="R47" s="102"/>
      <c r="S47" s="137">
        <v>1566.24</v>
      </c>
      <c r="T47" s="137"/>
      <c r="U47" s="137"/>
      <c r="V47" s="137"/>
      <c r="W47" s="137">
        <v>1566.24</v>
      </c>
      <c r="X47" s="137">
        <v>1566.24</v>
      </c>
      <c r="Y47" s="137">
        <v>1566.24</v>
      </c>
      <c r="Z47" s="137">
        <v>1566.24</v>
      </c>
      <c r="AA47" s="137"/>
      <c r="AB47" s="137"/>
      <c r="AC47" s="118"/>
      <c r="AD47" s="103"/>
      <c r="AE47" s="103"/>
      <c r="AF47" s="103">
        <f t="shared" si="0"/>
        <v>5.5710275421586353E-2</v>
      </c>
      <c r="AG47" s="103"/>
      <c r="AH47" s="103"/>
      <c r="AI47" s="103"/>
      <c r="AJ47" s="103">
        <f t="shared" si="1"/>
        <v>5.5710275421586353E-2</v>
      </c>
      <c r="AK47" s="103">
        <f t="shared" si="2"/>
        <v>5.5710275421586353E-2</v>
      </c>
      <c r="AL47" s="103">
        <f t="shared" si="3"/>
        <v>5.5710275421586353E-2</v>
      </c>
      <c r="AM47" s="103">
        <f t="shared" si="4"/>
        <v>5.5710275421586353E-2</v>
      </c>
      <c r="AN47" s="103"/>
      <c r="AO47" s="119"/>
      <c r="AP47" s="118"/>
      <c r="AQ47" s="103"/>
      <c r="AR47" s="103"/>
      <c r="AS47" s="103">
        <f t="shared" si="5"/>
        <v>2.8296132794009221E-2</v>
      </c>
      <c r="AT47" s="103"/>
      <c r="AU47" s="103"/>
      <c r="AV47" s="103"/>
      <c r="AW47" s="103">
        <f t="shared" si="6"/>
        <v>2.8296132794009221E-2</v>
      </c>
      <c r="AX47" s="103">
        <f t="shared" si="7"/>
        <v>2.8296132794009221E-2</v>
      </c>
      <c r="AY47" s="103">
        <f t="shared" si="8"/>
        <v>2.8296132794009221E-2</v>
      </c>
      <c r="AZ47" s="103">
        <f t="shared" si="9"/>
        <v>2.8296132794009221E-2</v>
      </c>
      <c r="BA47" s="103"/>
      <c r="BB47" s="104"/>
      <c r="BC47" s="97"/>
      <c r="BD47" s="98"/>
      <c r="BE47" s="98"/>
    </row>
    <row r="48" spans="2:57" ht="15" customHeight="1" x14ac:dyDescent="0.2">
      <c r="B48" s="110">
        <v>1991</v>
      </c>
      <c r="C48" s="112"/>
      <c r="D48" s="102"/>
      <c r="E48" s="102"/>
      <c r="F48" s="137">
        <v>1082.8330000000001</v>
      </c>
      <c r="G48" s="137"/>
      <c r="H48" s="137"/>
      <c r="I48" s="137"/>
      <c r="J48" s="137">
        <v>1082.8330000000001</v>
      </c>
      <c r="K48" s="137">
        <v>1082.8330000000001</v>
      </c>
      <c r="L48" s="137">
        <v>1082.8330000000001</v>
      </c>
      <c r="M48" s="137">
        <v>1082.8330000000001</v>
      </c>
      <c r="N48" s="137"/>
      <c r="O48" s="137"/>
      <c r="P48" s="113"/>
      <c r="Q48" s="102"/>
      <c r="R48" s="102"/>
      <c r="S48" s="137">
        <v>1585.6089999999999</v>
      </c>
      <c r="T48" s="137"/>
      <c r="U48" s="137"/>
      <c r="V48" s="137"/>
      <c r="W48" s="137">
        <v>1585.6089999999999</v>
      </c>
      <c r="X48" s="137">
        <v>1585.6089999999999</v>
      </c>
      <c r="Y48" s="137">
        <v>1585.6089999999999</v>
      </c>
      <c r="Z48" s="137">
        <v>1585.6089999999999</v>
      </c>
      <c r="AA48" s="137"/>
      <c r="AB48" s="137"/>
      <c r="AC48" s="118"/>
      <c r="AD48" s="103"/>
      <c r="AE48" s="103"/>
      <c r="AF48" s="103">
        <f t="shared" si="0"/>
        <v>3.7221197825618502E-2</v>
      </c>
      <c r="AG48" s="103"/>
      <c r="AH48" s="103"/>
      <c r="AI48" s="103"/>
      <c r="AJ48" s="103">
        <f t="shared" si="1"/>
        <v>3.7221197825618502E-2</v>
      </c>
      <c r="AK48" s="103">
        <f t="shared" si="2"/>
        <v>3.7221197825618502E-2</v>
      </c>
      <c r="AL48" s="103">
        <f t="shared" si="3"/>
        <v>3.7221197825618502E-2</v>
      </c>
      <c r="AM48" s="103">
        <f t="shared" si="4"/>
        <v>3.7221197825618502E-2</v>
      </c>
      <c r="AN48" s="103"/>
      <c r="AO48" s="119"/>
      <c r="AP48" s="118"/>
      <c r="AQ48" s="103"/>
      <c r="AR48" s="103"/>
      <c r="AS48" s="103">
        <f t="shared" si="5"/>
        <v>1.2366559403411914E-2</v>
      </c>
      <c r="AT48" s="103"/>
      <c r="AU48" s="103"/>
      <c r="AV48" s="103"/>
      <c r="AW48" s="103">
        <f t="shared" si="6"/>
        <v>1.2366559403411914E-2</v>
      </c>
      <c r="AX48" s="103">
        <f t="shared" si="7"/>
        <v>1.2366559403411914E-2</v>
      </c>
      <c r="AY48" s="103">
        <f t="shared" si="8"/>
        <v>1.2366559403411914E-2</v>
      </c>
      <c r="AZ48" s="103">
        <f t="shared" si="9"/>
        <v>1.2366559403411914E-2</v>
      </c>
      <c r="BA48" s="103"/>
      <c r="BB48" s="104"/>
      <c r="BC48" s="97"/>
      <c r="BD48" s="98"/>
      <c r="BE48" s="98"/>
    </row>
    <row r="49" spans="2:57" ht="15" customHeight="1" x14ac:dyDescent="0.2">
      <c r="B49" s="110">
        <v>1992</v>
      </c>
      <c r="C49" s="112"/>
      <c r="D49" s="102"/>
      <c r="E49" s="102"/>
      <c r="F49" s="137">
        <v>1121.4580000000001</v>
      </c>
      <c r="G49" s="137"/>
      <c r="H49" s="137"/>
      <c r="I49" s="137"/>
      <c r="J49" s="137">
        <v>1121.4580000000001</v>
      </c>
      <c r="K49" s="137">
        <v>1121.4580000000001</v>
      </c>
      <c r="L49" s="137">
        <v>1121.4580000000001</v>
      </c>
      <c r="M49" s="137">
        <v>1121.4580000000001</v>
      </c>
      <c r="N49" s="137"/>
      <c r="O49" s="137"/>
      <c r="P49" s="113"/>
      <c r="Q49" s="102"/>
      <c r="R49" s="102"/>
      <c r="S49" s="137">
        <v>1609.6479999999999</v>
      </c>
      <c r="T49" s="137"/>
      <c r="U49" s="137"/>
      <c r="V49" s="137"/>
      <c r="W49" s="137">
        <v>1609.6479999999999</v>
      </c>
      <c r="X49" s="137">
        <v>1609.6479999999999</v>
      </c>
      <c r="Y49" s="137">
        <v>1609.6479999999999</v>
      </c>
      <c r="Z49" s="137">
        <v>1609.6479999999999</v>
      </c>
      <c r="AA49" s="137"/>
      <c r="AB49" s="137"/>
      <c r="AC49" s="118"/>
      <c r="AD49" s="103"/>
      <c r="AE49" s="103"/>
      <c r="AF49" s="103">
        <f t="shared" si="0"/>
        <v>3.567032035410822E-2</v>
      </c>
      <c r="AG49" s="103"/>
      <c r="AH49" s="103"/>
      <c r="AI49" s="103"/>
      <c r="AJ49" s="103">
        <f t="shared" si="1"/>
        <v>3.567032035410822E-2</v>
      </c>
      <c r="AK49" s="103">
        <f t="shared" si="2"/>
        <v>3.567032035410822E-2</v>
      </c>
      <c r="AL49" s="103">
        <f t="shared" si="3"/>
        <v>3.567032035410822E-2</v>
      </c>
      <c r="AM49" s="103">
        <f t="shared" si="4"/>
        <v>3.567032035410822E-2</v>
      </c>
      <c r="AN49" s="103"/>
      <c r="AO49" s="119"/>
      <c r="AP49" s="118"/>
      <c r="AQ49" s="103"/>
      <c r="AR49" s="103"/>
      <c r="AS49" s="103">
        <f t="shared" si="5"/>
        <v>1.5160736347989978E-2</v>
      </c>
      <c r="AT49" s="103"/>
      <c r="AU49" s="103"/>
      <c r="AV49" s="103"/>
      <c r="AW49" s="103">
        <f t="shared" si="6"/>
        <v>1.5160736347989978E-2</v>
      </c>
      <c r="AX49" s="103">
        <f t="shared" si="7"/>
        <v>1.5160736347989978E-2</v>
      </c>
      <c r="AY49" s="103">
        <f t="shared" si="8"/>
        <v>1.5160736347989978E-2</v>
      </c>
      <c r="AZ49" s="103">
        <f t="shared" si="9"/>
        <v>1.5160736347989978E-2</v>
      </c>
      <c r="BA49" s="103"/>
      <c r="BB49" s="104"/>
      <c r="BC49" s="97"/>
      <c r="BD49" s="98"/>
      <c r="BE49" s="98"/>
    </row>
    <row r="50" spans="2:57" ht="15" customHeight="1" x14ac:dyDescent="0.2">
      <c r="B50" s="110">
        <v>1993</v>
      </c>
      <c r="C50" s="112"/>
      <c r="D50" s="102"/>
      <c r="E50" s="102"/>
      <c r="F50" s="137">
        <v>1134.8389999999999</v>
      </c>
      <c r="G50" s="137"/>
      <c r="H50" s="137"/>
      <c r="I50" s="137"/>
      <c r="J50" s="137">
        <v>1134.8389999999999</v>
      </c>
      <c r="K50" s="137">
        <v>1134.8389999999999</v>
      </c>
      <c r="L50" s="137">
        <v>1134.8389999999999</v>
      </c>
      <c r="M50" s="137">
        <v>1134.8389999999999</v>
      </c>
      <c r="N50" s="137"/>
      <c r="O50" s="137"/>
      <c r="P50" s="113"/>
      <c r="Q50" s="102"/>
      <c r="R50" s="102"/>
      <c r="S50" s="137">
        <v>1603.8689999999999</v>
      </c>
      <c r="T50" s="137"/>
      <c r="U50" s="137"/>
      <c r="V50" s="137"/>
      <c r="W50" s="137">
        <v>1603.8689999999999</v>
      </c>
      <c r="X50" s="137">
        <v>1603.8689999999999</v>
      </c>
      <c r="Y50" s="137">
        <v>1603.8689999999999</v>
      </c>
      <c r="Z50" s="137">
        <v>1603.8689999999999</v>
      </c>
      <c r="AA50" s="137"/>
      <c r="AB50" s="137"/>
      <c r="AC50" s="118"/>
      <c r="AD50" s="103"/>
      <c r="AE50" s="103"/>
      <c r="AF50" s="103">
        <f t="shared" si="0"/>
        <v>1.1931788796370357E-2</v>
      </c>
      <c r="AG50" s="103"/>
      <c r="AH50" s="103"/>
      <c r="AI50" s="103"/>
      <c r="AJ50" s="103">
        <f t="shared" si="1"/>
        <v>1.1931788796370357E-2</v>
      </c>
      <c r="AK50" s="103">
        <f t="shared" si="2"/>
        <v>1.1931788796370357E-2</v>
      </c>
      <c r="AL50" s="103">
        <f t="shared" si="3"/>
        <v>1.1931788796370357E-2</v>
      </c>
      <c r="AM50" s="103">
        <f t="shared" si="4"/>
        <v>1.1931788796370357E-2</v>
      </c>
      <c r="AN50" s="103"/>
      <c r="AO50" s="119"/>
      <c r="AP50" s="118"/>
      <c r="AQ50" s="103"/>
      <c r="AR50" s="103"/>
      <c r="AS50" s="103">
        <f t="shared" si="5"/>
        <v>-3.5902259375962808E-3</v>
      </c>
      <c r="AT50" s="103"/>
      <c r="AU50" s="103"/>
      <c r="AV50" s="103"/>
      <c r="AW50" s="103">
        <f t="shared" si="6"/>
        <v>-3.5902259375962808E-3</v>
      </c>
      <c r="AX50" s="103">
        <f t="shared" si="7"/>
        <v>-3.5902259375962808E-3</v>
      </c>
      <c r="AY50" s="103">
        <f t="shared" si="8"/>
        <v>-3.5902259375962808E-3</v>
      </c>
      <c r="AZ50" s="103">
        <f t="shared" si="9"/>
        <v>-3.5902259375962808E-3</v>
      </c>
      <c r="BA50" s="103"/>
      <c r="BB50" s="104"/>
      <c r="BC50" s="97"/>
      <c r="BD50" s="98"/>
      <c r="BE50" s="98"/>
    </row>
    <row r="51" spans="2:57" ht="15" customHeight="1" x14ac:dyDescent="0.2">
      <c r="B51" s="110">
        <v>1994</v>
      </c>
      <c r="C51" s="112"/>
      <c r="D51" s="102"/>
      <c r="E51" s="102"/>
      <c r="F51" s="137">
        <v>1172.96</v>
      </c>
      <c r="G51" s="137"/>
      <c r="H51" s="137"/>
      <c r="I51" s="137"/>
      <c r="J51" s="137">
        <v>1172.96</v>
      </c>
      <c r="K51" s="137">
        <v>1172.96</v>
      </c>
      <c r="L51" s="137">
        <v>1172.96</v>
      </c>
      <c r="M51" s="137">
        <v>1172.96</v>
      </c>
      <c r="N51" s="137"/>
      <c r="O51" s="137"/>
      <c r="P51" s="113"/>
      <c r="Q51" s="102"/>
      <c r="R51" s="102"/>
      <c r="S51" s="137">
        <v>1642.1</v>
      </c>
      <c r="T51" s="137"/>
      <c r="U51" s="137"/>
      <c r="V51" s="137"/>
      <c r="W51" s="137">
        <v>1642.1</v>
      </c>
      <c r="X51" s="137">
        <v>1642.1</v>
      </c>
      <c r="Y51" s="137">
        <v>1642.1</v>
      </c>
      <c r="Z51" s="137">
        <v>1642.1</v>
      </c>
      <c r="AA51" s="137"/>
      <c r="AB51" s="137"/>
      <c r="AC51" s="118"/>
      <c r="AD51" s="103"/>
      <c r="AE51" s="103"/>
      <c r="AF51" s="103">
        <f t="shared" si="0"/>
        <v>3.3591549109609486E-2</v>
      </c>
      <c r="AG51" s="103"/>
      <c r="AH51" s="103"/>
      <c r="AI51" s="103"/>
      <c r="AJ51" s="103">
        <f t="shared" si="1"/>
        <v>3.3591549109609486E-2</v>
      </c>
      <c r="AK51" s="103">
        <f t="shared" si="2"/>
        <v>3.3591549109609486E-2</v>
      </c>
      <c r="AL51" s="103">
        <f t="shared" si="3"/>
        <v>3.3591549109609486E-2</v>
      </c>
      <c r="AM51" s="103">
        <f t="shared" si="4"/>
        <v>3.3591549109609486E-2</v>
      </c>
      <c r="AN51" s="103"/>
      <c r="AO51" s="119"/>
      <c r="AP51" s="118"/>
      <c r="AQ51" s="103"/>
      <c r="AR51" s="103"/>
      <c r="AS51" s="103">
        <f t="shared" si="5"/>
        <v>2.3836734795672276E-2</v>
      </c>
      <c r="AT51" s="103"/>
      <c r="AU51" s="103"/>
      <c r="AV51" s="103"/>
      <c r="AW51" s="103">
        <f t="shared" si="6"/>
        <v>2.3836734795672276E-2</v>
      </c>
      <c r="AX51" s="103">
        <f t="shared" si="7"/>
        <v>2.3836734795672276E-2</v>
      </c>
      <c r="AY51" s="103">
        <f t="shared" si="8"/>
        <v>2.3836734795672276E-2</v>
      </c>
      <c r="AZ51" s="103">
        <f t="shared" si="9"/>
        <v>2.3836734795672276E-2</v>
      </c>
      <c r="BA51" s="103"/>
      <c r="BB51" s="104"/>
      <c r="BC51" s="97"/>
      <c r="BD51" s="98"/>
      <c r="BE51" s="98"/>
    </row>
    <row r="52" spans="2:57" ht="15" customHeight="1" x14ac:dyDescent="0.2">
      <c r="B52" s="110">
        <v>1995</v>
      </c>
      <c r="C52" s="112"/>
      <c r="D52" s="102"/>
      <c r="E52" s="102"/>
      <c r="F52" s="137">
        <v>1213.8019999999999</v>
      </c>
      <c r="G52" s="137"/>
      <c r="H52" s="137"/>
      <c r="I52" s="137"/>
      <c r="J52" s="137">
        <v>1213.8019999999999</v>
      </c>
      <c r="K52" s="137">
        <v>1213.8019999999999</v>
      </c>
      <c r="L52" s="137">
        <v>1213.8019999999999</v>
      </c>
      <c r="M52" s="137">
        <v>1213.8019999999999</v>
      </c>
      <c r="N52" s="137"/>
      <c r="O52" s="137"/>
      <c r="P52" s="113"/>
      <c r="Q52" s="102"/>
      <c r="R52" s="102"/>
      <c r="S52" s="137">
        <v>1679.9469999999999</v>
      </c>
      <c r="T52" s="137"/>
      <c r="U52" s="137"/>
      <c r="V52" s="137"/>
      <c r="W52" s="137">
        <v>1679.9469999999999</v>
      </c>
      <c r="X52" s="137">
        <v>1679.9469999999999</v>
      </c>
      <c r="Y52" s="137">
        <v>1679.9469999999999</v>
      </c>
      <c r="Z52" s="137">
        <v>1679.9469999999999</v>
      </c>
      <c r="AA52" s="137"/>
      <c r="AB52" s="137"/>
      <c r="AC52" s="118"/>
      <c r="AD52" s="103"/>
      <c r="AE52" s="103"/>
      <c r="AF52" s="103">
        <f t="shared" si="0"/>
        <v>3.4819601691447266E-2</v>
      </c>
      <c r="AG52" s="103"/>
      <c r="AH52" s="103"/>
      <c r="AI52" s="103"/>
      <c r="AJ52" s="103">
        <f t="shared" si="1"/>
        <v>3.4819601691447266E-2</v>
      </c>
      <c r="AK52" s="103">
        <f t="shared" si="2"/>
        <v>3.4819601691447266E-2</v>
      </c>
      <c r="AL52" s="103">
        <f t="shared" si="3"/>
        <v>3.4819601691447266E-2</v>
      </c>
      <c r="AM52" s="103">
        <f t="shared" si="4"/>
        <v>3.4819601691447266E-2</v>
      </c>
      <c r="AN52" s="103"/>
      <c r="AO52" s="119"/>
      <c r="AP52" s="118"/>
      <c r="AQ52" s="103"/>
      <c r="AR52" s="103"/>
      <c r="AS52" s="103">
        <f t="shared" si="5"/>
        <v>2.3047926435661559E-2</v>
      </c>
      <c r="AT52" s="103"/>
      <c r="AU52" s="103"/>
      <c r="AV52" s="103"/>
      <c r="AW52" s="103">
        <f t="shared" si="6"/>
        <v>2.3047926435661559E-2</v>
      </c>
      <c r="AX52" s="103">
        <f t="shared" si="7"/>
        <v>2.3047926435661559E-2</v>
      </c>
      <c r="AY52" s="103">
        <f t="shared" si="8"/>
        <v>2.3047926435661559E-2</v>
      </c>
      <c r="AZ52" s="103">
        <f t="shared" si="9"/>
        <v>2.3047926435661559E-2</v>
      </c>
      <c r="BA52" s="103"/>
      <c r="BB52" s="104"/>
      <c r="BC52" s="97"/>
      <c r="BD52" s="98"/>
      <c r="BE52" s="98"/>
    </row>
    <row r="53" spans="2:57" ht="15" customHeight="1" x14ac:dyDescent="0.2">
      <c r="B53" s="110">
        <v>1996</v>
      </c>
      <c r="C53" s="112"/>
      <c r="D53" s="102"/>
      <c r="E53" s="102"/>
      <c r="F53" s="137">
        <v>1246.9739999999999</v>
      </c>
      <c r="G53" s="137"/>
      <c r="H53" s="137"/>
      <c r="I53" s="137"/>
      <c r="J53" s="137">
        <v>1246.9739999999999</v>
      </c>
      <c r="K53" s="137">
        <v>1246.9739999999999</v>
      </c>
      <c r="L53" s="137">
        <v>1246.9739999999999</v>
      </c>
      <c r="M53" s="137">
        <v>1246.9739999999999</v>
      </c>
      <c r="N53" s="137"/>
      <c r="O53" s="137"/>
      <c r="P53" s="113"/>
      <c r="Q53" s="102"/>
      <c r="R53" s="102"/>
      <c r="S53" s="137">
        <v>1703.4169999999999</v>
      </c>
      <c r="T53" s="137"/>
      <c r="U53" s="137"/>
      <c r="V53" s="137"/>
      <c r="W53" s="137">
        <v>1703.4169999999999</v>
      </c>
      <c r="X53" s="137">
        <v>1703.4169999999999</v>
      </c>
      <c r="Y53" s="137">
        <v>1703.4169999999999</v>
      </c>
      <c r="Z53" s="137">
        <v>1703.4169999999999</v>
      </c>
      <c r="AA53" s="137"/>
      <c r="AB53" s="137"/>
      <c r="AC53" s="118"/>
      <c r="AD53" s="103"/>
      <c r="AE53" s="103"/>
      <c r="AF53" s="103">
        <f t="shared" si="0"/>
        <v>2.7329004236275711E-2</v>
      </c>
      <c r="AG53" s="103"/>
      <c r="AH53" s="103"/>
      <c r="AI53" s="103"/>
      <c r="AJ53" s="103">
        <f t="shared" si="1"/>
        <v>2.7329004236275711E-2</v>
      </c>
      <c r="AK53" s="103">
        <f t="shared" si="2"/>
        <v>2.7329004236275711E-2</v>
      </c>
      <c r="AL53" s="103">
        <f t="shared" si="3"/>
        <v>2.7329004236275711E-2</v>
      </c>
      <c r="AM53" s="103">
        <f t="shared" si="4"/>
        <v>2.7329004236275711E-2</v>
      </c>
      <c r="AN53" s="103"/>
      <c r="AO53" s="119"/>
      <c r="AP53" s="118"/>
      <c r="AQ53" s="103"/>
      <c r="AR53" s="103"/>
      <c r="AS53" s="103">
        <f t="shared" si="5"/>
        <v>1.3970678836891848E-2</v>
      </c>
      <c r="AT53" s="103"/>
      <c r="AU53" s="103"/>
      <c r="AV53" s="103"/>
      <c r="AW53" s="103">
        <f t="shared" si="6"/>
        <v>1.3970678836891848E-2</v>
      </c>
      <c r="AX53" s="103">
        <f t="shared" si="7"/>
        <v>1.3970678836891848E-2</v>
      </c>
      <c r="AY53" s="103">
        <f t="shared" si="8"/>
        <v>1.3970678836891848E-2</v>
      </c>
      <c r="AZ53" s="103">
        <f t="shared" si="9"/>
        <v>1.3970678836891848E-2</v>
      </c>
      <c r="BA53" s="103"/>
      <c r="BB53" s="104"/>
      <c r="BC53" s="97"/>
      <c r="BD53" s="98"/>
      <c r="BE53" s="98"/>
    </row>
    <row r="54" spans="2:57" ht="15" customHeight="1" x14ac:dyDescent="0.2">
      <c r="B54" s="110">
        <v>1997</v>
      </c>
      <c r="C54" s="112"/>
      <c r="D54" s="102"/>
      <c r="E54" s="102"/>
      <c r="F54" s="137">
        <v>1289.6690000000001</v>
      </c>
      <c r="G54" s="137"/>
      <c r="H54" s="137"/>
      <c r="I54" s="137"/>
      <c r="J54" s="137">
        <v>1289.6690000000001</v>
      </c>
      <c r="K54" s="137">
        <v>1289.6690000000001</v>
      </c>
      <c r="L54" s="137">
        <v>1289.6690000000001</v>
      </c>
      <c r="M54" s="137">
        <v>1289.6690000000001</v>
      </c>
      <c r="N54" s="137"/>
      <c r="O54" s="137"/>
      <c r="P54" s="113"/>
      <c r="Q54" s="102"/>
      <c r="R54" s="102"/>
      <c r="S54" s="137">
        <v>1746.4639999999999</v>
      </c>
      <c r="T54" s="137"/>
      <c r="U54" s="137"/>
      <c r="V54" s="137"/>
      <c r="W54" s="137">
        <v>1746.4639999999999</v>
      </c>
      <c r="X54" s="137">
        <v>1746.4639999999999</v>
      </c>
      <c r="Y54" s="137">
        <v>1746.4639999999999</v>
      </c>
      <c r="Z54" s="137">
        <v>1746.4639999999999</v>
      </c>
      <c r="AA54" s="137"/>
      <c r="AB54" s="137"/>
      <c r="AC54" s="118"/>
      <c r="AD54" s="103"/>
      <c r="AE54" s="103"/>
      <c r="AF54" s="103">
        <f t="shared" si="0"/>
        <v>3.4238885494004112E-2</v>
      </c>
      <c r="AG54" s="103"/>
      <c r="AH54" s="103"/>
      <c r="AI54" s="103"/>
      <c r="AJ54" s="103">
        <f t="shared" si="1"/>
        <v>3.4238885494004112E-2</v>
      </c>
      <c r="AK54" s="103">
        <f t="shared" si="2"/>
        <v>3.4238885494004112E-2</v>
      </c>
      <c r="AL54" s="103">
        <f t="shared" si="3"/>
        <v>3.4238885494004112E-2</v>
      </c>
      <c r="AM54" s="103">
        <f t="shared" si="4"/>
        <v>3.4238885494004112E-2</v>
      </c>
      <c r="AN54" s="103"/>
      <c r="AO54" s="119"/>
      <c r="AP54" s="118"/>
      <c r="AQ54" s="103"/>
      <c r="AR54" s="103"/>
      <c r="AS54" s="103">
        <f t="shared" si="5"/>
        <v>2.5270970056069597E-2</v>
      </c>
      <c r="AT54" s="103"/>
      <c r="AU54" s="103"/>
      <c r="AV54" s="103"/>
      <c r="AW54" s="103">
        <f t="shared" si="6"/>
        <v>2.5270970056069597E-2</v>
      </c>
      <c r="AX54" s="103">
        <f t="shared" si="7"/>
        <v>2.5270970056069597E-2</v>
      </c>
      <c r="AY54" s="103">
        <f t="shared" si="8"/>
        <v>2.5270970056069597E-2</v>
      </c>
      <c r="AZ54" s="103">
        <f t="shared" si="9"/>
        <v>2.5270970056069597E-2</v>
      </c>
      <c r="BA54" s="103"/>
      <c r="BB54" s="104"/>
      <c r="BC54" s="97"/>
      <c r="BD54" s="98"/>
      <c r="BE54" s="98"/>
    </row>
    <row r="55" spans="2:57" ht="15" customHeight="1" x14ac:dyDescent="0.2">
      <c r="B55" s="110">
        <v>1998</v>
      </c>
      <c r="C55" s="112"/>
      <c r="D55" s="102"/>
      <c r="E55" s="102"/>
      <c r="F55" s="137">
        <v>1346.318</v>
      </c>
      <c r="G55" s="137"/>
      <c r="H55" s="137"/>
      <c r="I55" s="137"/>
      <c r="J55" s="137">
        <v>1346.318</v>
      </c>
      <c r="K55" s="137">
        <v>1346.318</v>
      </c>
      <c r="L55" s="137">
        <v>1346.318</v>
      </c>
      <c r="M55" s="137">
        <v>1346.318</v>
      </c>
      <c r="N55" s="137"/>
      <c r="O55" s="137"/>
      <c r="P55" s="113"/>
      <c r="Q55" s="102"/>
      <c r="R55" s="102"/>
      <c r="S55" s="137">
        <v>1806.7619999999999</v>
      </c>
      <c r="T55" s="137"/>
      <c r="U55" s="137"/>
      <c r="V55" s="137"/>
      <c r="W55" s="137">
        <v>1806.7619999999999</v>
      </c>
      <c r="X55" s="137">
        <v>1806.7619999999999</v>
      </c>
      <c r="Y55" s="137">
        <v>1806.7619999999999</v>
      </c>
      <c r="Z55" s="137">
        <v>1806.7619999999999</v>
      </c>
      <c r="AA55" s="137"/>
      <c r="AB55" s="137"/>
      <c r="AC55" s="118"/>
      <c r="AD55" s="103"/>
      <c r="AE55" s="103"/>
      <c r="AF55" s="103">
        <f t="shared" si="0"/>
        <v>4.3925224224200088E-2</v>
      </c>
      <c r="AG55" s="103"/>
      <c r="AH55" s="103"/>
      <c r="AI55" s="103"/>
      <c r="AJ55" s="103">
        <f t="shared" si="1"/>
        <v>4.3925224224200088E-2</v>
      </c>
      <c r="AK55" s="103">
        <f t="shared" si="2"/>
        <v>4.3925224224200088E-2</v>
      </c>
      <c r="AL55" s="103">
        <f t="shared" si="3"/>
        <v>4.3925224224200088E-2</v>
      </c>
      <c r="AM55" s="103">
        <f t="shared" si="4"/>
        <v>4.3925224224200088E-2</v>
      </c>
      <c r="AN55" s="103"/>
      <c r="AO55" s="119"/>
      <c r="AP55" s="118"/>
      <c r="AQ55" s="103"/>
      <c r="AR55" s="103"/>
      <c r="AS55" s="103">
        <f t="shared" si="5"/>
        <v>3.4525761767777663E-2</v>
      </c>
      <c r="AT55" s="103"/>
      <c r="AU55" s="103"/>
      <c r="AV55" s="103"/>
      <c r="AW55" s="103">
        <f t="shared" si="6"/>
        <v>3.4525761767777663E-2</v>
      </c>
      <c r="AX55" s="103">
        <f t="shared" si="7"/>
        <v>3.4525761767777663E-2</v>
      </c>
      <c r="AY55" s="103">
        <f t="shared" si="8"/>
        <v>3.4525761767777663E-2</v>
      </c>
      <c r="AZ55" s="103">
        <f t="shared" si="9"/>
        <v>3.4525761767777663E-2</v>
      </c>
      <c r="BA55" s="103"/>
      <c r="BB55" s="104"/>
      <c r="BC55" s="97"/>
      <c r="BD55" s="98"/>
      <c r="BE55" s="98"/>
    </row>
    <row r="56" spans="2:57" ht="15" customHeight="1" x14ac:dyDescent="0.2">
      <c r="B56" s="110">
        <v>1999</v>
      </c>
      <c r="C56" s="112"/>
      <c r="D56" s="102"/>
      <c r="E56" s="102"/>
      <c r="F56" s="137">
        <v>1395.1479999999999</v>
      </c>
      <c r="G56" s="137"/>
      <c r="H56" s="137"/>
      <c r="I56" s="137"/>
      <c r="J56" s="137">
        <v>1395.1479999999999</v>
      </c>
      <c r="K56" s="137">
        <v>1395.1479999999999</v>
      </c>
      <c r="L56" s="137">
        <v>1395.1479999999999</v>
      </c>
      <c r="M56" s="137">
        <v>1395.1479999999999</v>
      </c>
      <c r="N56" s="137"/>
      <c r="O56" s="137"/>
      <c r="P56" s="113"/>
      <c r="Q56" s="102"/>
      <c r="R56" s="102"/>
      <c r="S56" s="137">
        <v>1868.1790000000001</v>
      </c>
      <c r="T56" s="137"/>
      <c r="U56" s="137"/>
      <c r="V56" s="137"/>
      <c r="W56" s="137">
        <v>1868.1790000000001</v>
      </c>
      <c r="X56" s="137">
        <v>1868.1790000000001</v>
      </c>
      <c r="Y56" s="137">
        <v>1868.1790000000001</v>
      </c>
      <c r="Z56" s="137">
        <v>1868.1790000000001</v>
      </c>
      <c r="AA56" s="137"/>
      <c r="AB56" s="137"/>
      <c r="AC56" s="118"/>
      <c r="AD56" s="103"/>
      <c r="AE56" s="103"/>
      <c r="AF56" s="103">
        <f t="shared" si="0"/>
        <v>3.6269291504681611E-2</v>
      </c>
      <c r="AG56" s="103"/>
      <c r="AH56" s="103"/>
      <c r="AI56" s="103"/>
      <c r="AJ56" s="103">
        <f t="shared" si="1"/>
        <v>3.6269291504681611E-2</v>
      </c>
      <c r="AK56" s="103">
        <f t="shared" si="2"/>
        <v>3.6269291504681611E-2</v>
      </c>
      <c r="AL56" s="103">
        <f t="shared" si="3"/>
        <v>3.6269291504681611E-2</v>
      </c>
      <c r="AM56" s="103">
        <f t="shared" si="4"/>
        <v>3.6269291504681611E-2</v>
      </c>
      <c r="AN56" s="103"/>
      <c r="AO56" s="119"/>
      <c r="AP56" s="118"/>
      <c r="AQ56" s="103"/>
      <c r="AR56" s="103"/>
      <c r="AS56" s="103">
        <f t="shared" si="5"/>
        <v>3.3992855727539073E-2</v>
      </c>
      <c r="AT56" s="103"/>
      <c r="AU56" s="103"/>
      <c r="AV56" s="103"/>
      <c r="AW56" s="103">
        <f t="shared" si="6"/>
        <v>3.3992855727539073E-2</v>
      </c>
      <c r="AX56" s="103">
        <f t="shared" si="7"/>
        <v>3.3992855727539073E-2</v>
      </c>
      <c r="AY56" s="103">
        <f t="shared" si="8"/>
        <v>3.3992855727539073E-2</v>
      </c>
      <c r="AZ56" s="103">
        <f t="shared" si="9"/>
        <v>3.3992855727539073E-2</v>
      </c>
      <c r="BA56" s="103"/>
      <c r="BB56" s="104"/>
      <c r="BC56" s="97"/>
      <c r="BD56" s="98"/>
      <c r="BE56" s="98"/>
    </row>
    <row r="57" spans="2:57" ht="15" customHeight="1" x14ac:dyDescent="0.2">
      <c r="B57" s="110">
        <v>2000</v>
      </c>
      <c r="C57" s="112"/>
      <c r="D57" s="102"/>
      <c r="E57" s="102"/>
      <c r="F57" s="137">
        <v>1473.5170000000001</v>
      </c>
      <c r="G57" s="137"/>
      <c r="H57" s="137"/>
      <c r="I57" s="137"/>
      <c r="J57" s="137">
        <v>1473.5170000000001</v>
      </c>
      <c r="K57" s="137">
        <v>1473.5170000000001</v>
      </c>
      <c r="L57" s="137">
        <v>1473.5170000000001</v>
      </c>
      <c r="M57" s="137">
        <v>1473.5170000000001</v>
      </c>
      <c r="N57" s="137"/>
      <c r="O57" s="137"/>
      <c r="P57" s="113"/>
      <c r="Q57" s="102"/>
      <c r="R57" s="102"/>
      <c r="S57" s="137">
        <v>1945.5409999999999</v>
      </c>
      <c r="T57" s="137"/>
      <c r="U57" s="137"/>
      <c r="V57" s="137"/>
      <c r="W57" s="137">
        <v>1945.5409999999999</v>
      </c>
      <c r="X57" s="137">
        <v>1945.5409999999999</v>
      </c>
      <c r="Y57" s="137">
        <v>1945.5409999999999</v>
      </c>
      <c r="Z57" s="137">
        <v>1945.5409999999999</v>
      </c>
      <c r="AA57" s="137"/>
      <c r="AB57" s="137"/>
      <c r="AC57" s="118"/>
      <c r="AD57" s="103"/>
      <c r="AE57" s="103"/>
      <c r="AF57" s="103">
        <f t="shared" si="0"/>
        <v>5.6172535100218912E-2</v>
      </c>
      <c r="AG57" s="103"/>
      <c r="AH57" s="103"/>
      <c r="AI57" s="103"/>
      <c r="AJ57" s="103">
        <f t="shared" si="1"/>
        <v>5.6172535100218912E-2</v>
      </c>
      <c r="AK57" s="103">
        <f t="shared" si="2"/>
        <v>5.6172535100218912E-2</v>
      </c>
      <c r="AL57" s="103">
        <f t="shared" si="3"/>
        <v>5.6172535100218912E-2</v>
      </c>
      <c r="AM57" s="103">
        <f t="shared" si="4"/>
        <v>5.6172535100218912E-2</v>
      </c>
      <c r="AN57" s="103"/>
      <c r="AO57" s="119"/>
      <c r="AP57" s="118"/>
      <c r="AQ57" s="103"/>
      <c r="AR57" s="103"/>
      <c r="AS57" s="103">
        <f t="shared" si="5"/>
        <v>4.1410378769914269E-2</v>
      </c>
      <c r="AT57" s="103"/>
      <c r="AU57" s="103"/>
      <c r="AV57" s="103"/>
      <c r="AW57" s="103">
        <f t="shared" si="6"/>
        <v>4.1410378769914269E-2</v>
      </c>
      <c r="AX57" s="103">
        <f t="shared" si="7"/>
        <v>4.1410378769914269E-2</v>
      </c>
      <c r="AY57" s="103">
        <f t="shared" si="8"/>
        <v>4.1410378769914269E-2</v>
      </c>
      <c r="AZ57" s="103">
        <f t="shared" si="9"/>
        <v>4.1410378769914269E-2</v>
      </c>
      <c r="BA57" s="103"/>
      <c r="BB57" s="104"/>
      <c r="BC57" s="97"/>
      <c r="BD57" s="98"/>
      <c r="BE57" s="98"/>
    </row>
    <row r="58" spans="2:57" ht="15" customHeight="1" x14ac:dyDescent="0.2">
      <c r="B58" s="110">
        <v>2001</v>
      </c>
      <c r="C58" s="112"/>
      <c r="D58" s="102"/>
      <c r="E58" s="102"/>
      <c r="F58" s="137">
        <v>1530.0709999999999</v>
      </c>
      <c r="G58" s="137"/>
      <c r="H58" s="137"/>
      <c r="I58" s="137"/>
      <c r="J58" s="137">
        <v>1530.0709999999999</v>
      </c>
      <c r="K58" s="137">
        <v>1530.0709999999999</v>
      </c>
      <c r="L58" s="137">
        <v>1530.0709999999999</v>
      </c>
      <c r="M58" s="137">
        <v>1530.0709999999999</v>
      </c>
      <c r="N58" s="137"/>
      <c r="O58" s="137"/>
      <c r="P58" s="113"/>
      <c r="Q58" s="102"/>
      <c r="R58" s="102"/>
      <c r="S58" s="137">
        <v>1982.4949999999999</v>
      </c>
      <c r="T58" s="137"/>
      <c r="U58" s="137"/>
      <c r="V58" s="137"/>
      <c r="W58" s="137">
        <v>1982.4949999999999</v>
      </c>
      <c r="X58" s="137">
        <v>1982.4949999999999</v>
      </c>
      <c r="Y58" s="137">
        <v>1982.4949999999999</v>
      </c>
      <c r="Z58" s="137">
        <v>1982.4949999999999</v>
      </c>
      <c r="AA58" s="137"/>
      <c r="AB58" s="137"/>
      <c r="AC58" s="118"/>
      <c r="AD58" s="103"/>
      <c r="AE58" s="103"/>
      <c r="AF58" s="103">
        <f t="shared" si="0"/>
        <v>3.8380283362865697E-2</v>
      </c>
      <c r="AG58" s="103"/>
      <c r="AH58" s="103"/>
      <c r="AI58" s="103"/>
      <c r="AJ58" s="103">
        <f t="shared" si="1"/>
        <v>3.8380283362865697E-2</v>
      </c>
      <c r="AK58" s="103">
        <f t="shared" si="2"/>
        <v>3.8380283362865697E-2</v>
      </c>
      <c r="AL58" s="103">
        <f t="shared" si="3"/>
        <v>3.8380283362865697E-2</v>
      </c>
      <c r="AM58" s="103">
        <f t="shared" si="4"/>
        <v>3.8380283362865697E-2</v>
      </c>
      <c r="AN58" s="103"/>
      <c r="AO58" s="119"/>
      <c r="AP58" s="118"/>
      <c r="AQ58" s="103"/>
      <c r="AR58" s="103"/>
      <c r="AS58" s="103">
        <f t="shared" si="5"/>
        <v>1.8994202640807867E-2</v>
      </c>
      <c r="AT58" s="103"/>
      <c r="AU58" s="103"/>
      <c r="AV58" s="103"/>
      <c r="AW58" s="103">
        <f t="shared" si="6"/>
        <v>1.8994202640807867E-2</v>
      </c>
      <c r="AX58" s="103">
        <f t="shared" si="7"/>
        <v>1.8994202640807867E-2</v>
      </c>
      <c r="AY58" s="103">
        <f t="shared" si="8"/>
        <v>1.8994202640807867E-2</v>
      </c>
      <c r="AZ58" s="103">
        <f t="shared" si="9"/>
        <v>1.8994202640807867E-2</v>
      </c>
      <c r="BA58" s="103"/>
      <c r="BB58" s="104"/>
      <c r="BC58" s="97"/>
      <c r="BD58" s="98"/>
      <c r="BE58" s="98"/>
    </row>
    <row r="59" spans="2:57" ht="15" customHeight="1" x14ac:dyDescent="0.2">
      <c r="B59" s="110">
        <v>2002</v>
      </c>
      <c r="C59" s="112"/>
      <c r="D59" s="102"/>
      <c r="E59" s="102"/>
      <c r="F59" s="137">
        <v>1578.33</v>
      </c>
      <c r="G59" s="137"/>
      <c r="H59" s="137"/>
      <c r="I59" s="137"/>
      <c r="J59" s="137">
        <v>1578.33</v>
      </c>
      <c r="K59" s="137">
        <v>1578.33</v>
      </c>
      <c r="L59" s="137">
        <v>1578.33</v>
      </c>
      <c r="M59" s="137">
        <v>1578.33</v>
      </c>
      <c r="N59" s="137"/>
      <c r="O59" s="137"/>
      <c r="P59" s="113"/>
      <c r="Q59" s="102"/>
      <c r="R59" s="102"/>
      <c r="S59" s="137">
        <v>2003.664</v>
      </c>
      <c r="T59" s="137"/>
      <c r="U59" s="137"/>
      <c r="V59" s="137"/>
      <c r="W59" s="137">
        <v>2003.664</v>
      </c>
      <c r="X59" s="137">
        <v>2003.664</v>
      </c>
      <c r="Y59" s="137">
        <v>2003.664</v>
      </c>
      <c r="Z59" s="137">
        <v>2003.664</v>
      </c>
      <c r="AA59" s="137"/>
      <c r="AB59" s="137"/>
      <c r="AC59" s="118"/>
      <c r="AD59" s="103"/>
      <c r="AE59" s="103"/>
      <c r="AF59" s="103">
        <f t="shared" si="0"/>
        <v>3.1540366427440292E-2</v>
      </c>
      <c r="AG59" s="103"/>
      <c r="AH59" s="103"/>
      <c r="AI59" s="103"/>
      <c r="AJ59" s="103">
        <f t="shared" si="1"/>
        <v>3.1540366427440292E-2</v>
      </c>
      <c r="AK59" s="103">
        <f t="shared" si="2"/>
        <v>3.1540366427440292E-2</v>
      </c>
      <c r="AL59" s="103">
        <f t="shared" si="3"/>
        <v>3.1540366427440292E-2</v>
      </c>
      <c r="AM59" s="103">
        <f t="shared" si="4"/>
        <v>3.1540366427440292E-2</v>
      </c>
      <c r="AN59" s="103"/>
      <c r="AO59" s="119"/>
      <c r="AP59" s="118"/>
      <c r="AQ59" s="103"/>
      <c r="AR59" s="103"/>
      <c r="AS59" s="103">
        <f t="shared" si="5"/>
        <v>1.0677958834700796E-2</v>
      </c>
      <c r="AT59" s="103"/>
      <c r="AU59" s="103"/>
      <c r="AV59" s="103"/>
      <c r="AW59" s="103">
        <f t="shared" si="6"/>
        <v>1.0677958834700796E-2</v>
      </c>
      <c r="AX59" s="103">
        <f t="shared" si="7"/>
        <v>1.0677958834700796E-2</v>
      </c>
      <c r="AY59" s="103">
        <f t="shared" si="8"/>
        <v>1.0677958834700796E-2</v>
      </c>
      <c r="AZ59" s="103">
        <f t="shared" si="9"/>
        <v>1.0677958834700796E-2</v>
      </c>
      <c r="BA59" s="103"/>
      <c r="BB59" s="104"/>
      <c r="BC59" s="97"/>
      <c r="BD59" s="98"/>
      <c r="BE59" s="98"/>
    </row>
    <row r="60" spans="2:57" ht="15" customHeight="1" x14ac:dyDescent="0.2">
      <c r="B60" s="110">
        <v>2003</v>
      </c>
      <c r="C60" s="112"/>
      <c r="D60" s="102"/>
      <c r="E60" s="102"/>
      <c r="F60" s="137">
        <v>1622.3130000000001</v>
      </c>
      <c r="G60" s="137"/>
      <c r="H60" s="137"/>
      <c r="I60" s="137"/>
      <c r="J60" s="137">
        <v>1622.3130000000001</v>
      </c>
      <c r="K60" s="137">
        <v>1622.3130000000001</v>
      </c>
      <c r="L60" s="137">
        <v>1622.3130000000001</v>
      </c>
      <c r="M60" s="137">
        <v>1622.3130000000001</v>
      </c>
      <c r="N60" s="137"/>
      <c r="O60" s="137"/>
      <c r="P60" s="113"/>
      <c r="Q60" s="102"/>
      <c r="R60" s="102"/>
      <c r="S60" s="137">
        <v>2023.056</v>
      </c>
      <c r="T60" s="137"/>
      <c r="U60" s="137"/>
      <c r="V60" s="137"/>
      <c r="W60" s="137">
        <v>2023.056</v>
      </c>
      <c r="X60" s="137">
        <v>2023.056</v>
      </c>
      <c r="Y60" s="137">
        <v>2023.056</v>
      </c>
      <c r="Z60" s="137">
        <v>2023.056</v>
      </c>
      <c r="AA60" s="137"/>
      <c r="AB60" s="137"/>
      <c r="AC60" s="118"/>
      <c r="AD60" s="103"/>
      <c r="AE60" s="103"/>
      <c r="AF60" s="103">
        <f t="shared" si="0"/>
        <v>2.7866795917203646E-2</v>
      </c>
      <c r="AG60" s="103"/>
      <c r="AH60" s="103"/>
      <c r="AI60" s="103"/>
      <c r="AJ60" s="103">
        <f t="shared" si="1"/>
        <v>2.7866795917203646E-2</v>
      </c>
      <c r="AK60" s="103">
        <f t="shared" si="2"/>
        <v>2.7866795917203646E-2</v>
      </c>
      <c r="AL60" s="103">
        <f t="shared" si="3"/>
        <v>2.7866795917203646E-2</v>
      </c>
      <c r="AM60" s="103">
        <f t="shared" si="4"/>
        <v>2.7866795917203646E-2</v>
      </c>
      <c r="AN60" s="103"/>
      <c r="AO60" s="119"/>
      <c r="AP60" s="118"/>
      <c r="AQ60" s="103"/>
      <c r="AR60" s="103"/>
      <c r="AS60" s="103">
        <f t="shared" si="5"/>
        <v>9.6782694104400324E-3</v>
      </c>
      <c r="AT60" s="103"/>
      <c r="AU60" s="103"/>
      <c r="AV60" s="103"/>
      <c r="AW60" s="103">
        <f t="shared" si="6"/>
        <v>9.6782694104400324E-3</v>
      </c>
      <c r="AX60" s="103">
        <f t="shared" si="7"/>
        <v>9.6782694104400324E-3</v>
      </c>
      <c r="AY60" s="103">
        <f t="shared" si="8"/>
        <v>9.6782694104400324E-3</v>
      </c>
      <c r="AZ60" s="103">
        <f t="shared" si="9"/>
        <v>9.6782694104400324E-3</v>
      </c>
      <c r="BA60" s="103"/>
      <c r="BB60" s="104"/>
      <c r="BC60" s="97"/>
      <c r="BD60" s="98"/>
      <c r="BE60" s="98"/>
    </row>
    <row r="61" spans="2:57" ht="15" customHeight="1" x14ac:dyDescent="0.2">
      <c r="B61" s="110">
        <v>2004</v>
      </c>
      <c r="C61" s="112"/>
      <c r="D61" s="102"/>
      <c r="E61" s="102"/>
      <c r="F61" s="137">
        <v>1696.1079999999999</v>
      </c>
      <c r="G61" s="137"/>
      <c r="H61" s="137"/>
      <c r="I61" s="137"/>
      <c r="J61" s="137">
        <v>1696.1079999999999</v>
      </c>
      <c r="K61" s="137">
        <v>1696.1079999999999</v>
      </c>
      <c r="L61" s="137">
        <v>1696.1079999999999</v>
      </c>
      <c r="M61" s="137">
        <v>1696.1079999999999</v>
      </c>
      <c r="N61" s="137"/>
      <c r="O61" s="137"/>
      <c r="P61" s="113"/>
      <c r="Q61" s="102"/>
      <c r="R61" s="102"/>
      <c r="S61" s="137">
        <v>2081.0819999999999</v>
      </c>
      <c r="T61" s="137"/>
      <c r="U61" s="137"/>
      <c r="V61" s="137"/>
      <c r="W61" s="137">
        <v>2081.0819999999999</v>
      </c>
      <c r="X61" s="137">
        <v>2081.0819999999999</v>
      </c>
      <c r="Y61" s="137">
        <v>2081.0819999999999</v>
      </c>
      <c r="Z61" s="137">
        <v>2081.0819999999999</v>
      </c>
      <c r="AA61" s="137"/>
      <c r="AB61" s="137"/>
      <c r="AC61" s="118"/>
      <c r="AD61" s="103"/>
      <c r="AE61" s="103"/>
      <c r="AF61" s="103">
        <f t="shared" si="0"/>
        <v>4.5487523061209512E-2</v>
      </c>
      <c r="AG61" s="103"/>
      <c r="AH61" s="103"/>
      <c r="AI61" s="103"/>
      <c r="AJ61" s="103">
        <f t="shared" si="1"/>
        <v>4.5487523061209512E-2</v>
      </c>
      <c r="AK61" s="103">
        <f t="shared" si="2"/>
        <v>4.5487523061209512E-2</v>
      </c>
      <c r="AL61" s="103">
        <f t="shared" si="3"/>
        <v>4.5487523061209512E-2</v>
      </c>
      <c r="AM61" s="103">
        <f t="shared" si="4"/>
        <v>4.5487523061209512E-2</v>
      </c>
      <c r="AN61" s="103"/>
      <c r="AO61" s="119"/>
      <c r="AP61" s="118"/>
      <c r="AQ61" s="103"/>
      <c r="AR61" s="103"/>
      <c r="AS61" s="103">
        <f t="shared" si="5"/>
        <v>2.8682349870690516E-2</v>
      </c>
      <c r="AT61" s="103"/>
      <c r="AU61" s="103"/>
      <c r="AV61" s="103"/>
      <c r="AW61" s="103">
        <f t="shared" si="6"/>
        <v>2.8682349870690516E-2</v>
      </c>
      <c r="AX61" s="103">
        <f t="shared" si="7"/>
        <v>2.8682349870690516E-2</v>
      </c>
      <c r="AY61" s="103">
        <f t="shared" si="8"/>
        <v>2.8682349870690516E-2</v>
      </c>
      <c r="AZ61" s="103">
        <f t="shared" si="9"/>
        <v>2.8682349870690516E-2</v>
      </c>
      <c r="BA61" s="103"/>
      <c r="BB61" s="104"/>
      <c r="BC61" s="97"/>
      <c r="BD61" s="98"/>
      <c r="BE61" s="98"/>
    </row>
    <row r="62" spans="2:57" ht="15" customHeight="1" x14ac:dyDescent="0.2">
      <c r="B62" s="110">
        <v>2005</v>
      </c>
      <c r="C62" s="112"/>
      <c r="D62" s="102"/>
      <c r="E62" s="102"/>
      <c r="F62" s="137">
        <v>1762.048</v>
      </c>
      <c r="G62" s="137"/>
      <c r="H62" s="137"/>
      <c r="I62" s="137"/>
      <c r="J62" s="137">
        <v>1762.048</v>
      </c>
      <c r="K62" s="137">
        <v>1762.048</v>
      </c>
      <c r="L62" s="137">
        <v>1762.048</v>
      </c>
      <c r="M62" s="137">
        <v>1762.048</v>
      </c>
      <c r="N62" s="137"/>
      <c r="O62" s="137"/>
      <c r="P62" s="113"/>
      <c r="Q62" s="102"/>
      <c r="R62" s="102"/>
      <c r="S62" s="137">
        <v>2120.384</v>
      </c>
      <c r="T62" s="137"/>
      <c r="U62" s="137"/>
      <c r="V62" s="137"/>
      <c r="W62" s="137">
        <v>2120.384</v>
      </c>
      <c r="X62" s="137">
        <v>2120.384</v>
      </c>
      <c r="Y62" s="137">
        <v>2120.384</v>
      </c>
      <c r="Z62" s="137">
        <v>2120.384</v>
      </c>
      <c r="AA62" s="137"/>
      <c r="AB62" s="137"/>
      <c r="AC62" s="118"/>
      <c r="AD62" s="103"/>
      <c r="AE62" s="103"/>
      <c r="AF62" s="103">
        <f t="shared" si="0"/>
        <v>3.8877241307746946E-2</v>
      </c>
      <c r="AG62" s="103"/>
      <c r="AH62" s="103"/>
      <c r="AI62" s="103"/>
      <c r="AJ62" s="103">
        <f t="shared" si="1"/>
        <v>3.8877241307746946E-2</v>
      </c>
      <c r="AK62" s="103">
        <f t="shared" si="2"/>
        <v>3.8877241307746946E-2</v>
      </c>
      <c r="AL62" s="103">
        <f t="shared" si="3"/>
        <v>3.8877241307746946E-2</v>
      </c>
      <c r="AM62" s="103">
        <f t="shared" si="4"/>
        <v>3.8877241307746946E-2</v>
      </c>
      <c r="AN62" s="103"/>
      <c r="AO62" s="119"/>
      <c r="AP62" s="118"/>
      <c r="AQ62" s="103"/>
      <c r="AR62" s="103"/>
      <c r="AS62" s="103">
        <f t="shared" si="5"/>
        <v>1.8885368284382809E-2</v>
      </c>
      <c r="AT62" s="103"/>
      <c r="AU62" s="103"/>
      <c r="AV62" s="103"/>
      <c r="AW62" s="103">
        <f t="shared" si="6"/>
        <v>1.8885368284382809E-2</v>
      </c>
      <c r="AX62" s="103">
        <f t="shared" si="7"/>
        <v>1.8885368284382809E-2</v>
      </c>
      <c r="AY62" s="103">
        <f t="shared" si="8"/>
        <v>1.8885368284382809E-2</v>
      </c>
      <c r="AZ62" s="103">
        <f t="shared" si="9"/>
        <v>1.8885368284382809E-2</v>
      </c>
      <c r="BA62" s="103"/>
      <c r="BB62" s="104"/>
      <c r="BC62" s="97"/>
      <c r="BD62" s="98"/>
      <c r="BE62" s="98"/>
    </row>
    <row r="63" spans="2:57" ht="15" customHeight="1" x14ac:dyDescent="0.2">
      <c r="B63" s="110">
        <v>2006</v>
      </c>
      <c r="C63" s="112"/>
      <c r="D63" s="102"/>
      <c r="E63" s="102"/>
      <c r="F63" s="137">
        <v>1846.021</v>
      </c>
      <c r="G63" s="137"/>
      <c r="H63" s="137"/>
      <c r="I63" s="137"/>
      <c r="J63" s="137">
        <v>1846.021</v>
      </c>
      <c r="K63" s="137">
        <v>1846.021</v>
      </c>
      <c r="L63" s="137">
        <v>1846.021</v>
      </c>
      <c r="M63" s="137">
        <v>1846.021</v>
      </c>
      <c r="N63" s="137"/>
      <c r="O63" s="137"/>
      <c r="P63" s="113"/>
      <c r="Q63" s="102"/>
      <c r="R63" s="102"/>
      <c r="S63" s="137">
        <v>2177.933</v>
      </c>
      <c r="T63" s="137"/>
      <c r="U63" s="137"/>
      <c r="V63" s="137"/>
      <c r="W63" s="137">
        <v>2177.933</v>
      </c>
      <c r="X63" s="137">
        <v>2177.933</v>
      </c>
      <c r="Y63" s="137">
        <v>2177.933</v>
      </c>
      <c r="Z63" s="137">
        <v>2177.933</v>
      </c>
      <c r="AA63" s="137"/>
      <c r="AB63" s="137"/>
      <c r="AC63" s="118"/>
      <c r="AD63" s="103"/>
      <c r="AE63" s="103"/>
      <c r="AF63" s="103">
        <f t="shared" si="0"/>
        <v>4.7656477008571896E-2</v>
      </c>
      <c r="AG63" s="103"/>
      <c r="AH63" s="103"/>
      <c r="AI63" s="103"/>
      <c r="AJ63" s="103">
        <f t="shared" si="1"/>
        <v>4.7656477008571896E-2</v>
      </c>
      <c r="AK63" s="103">
        <f t="shared" si="2"/>
        <v>4.7656477008571896E-2</v>
      </c>
      <c r="AL63" s="103">
        <f t="shared" si="3"/>
        <v>4.7656477008571896E-2</v>
      </c>
      <c r="AM63" s="103">
        <f t="shared" si="4"/>
        <v>4.7656477008571896E-2</v>
      </c>
      <c r="AN63" s="103"/>
      <c r="AO63" s="119"/>
      <c r="AP63" s="118"/>
      <c r="AQ63" s="103"/>
      <c r="AR63" s="103"/>
      <c r="AS63" s="103">
        <f t="shared" si="5"/>
        <v>2.714083864054806E-2</v>
      </c>
      <c r="AT63" s="103"/>
      <c r="AU63" s="103"/>
      <c r="AV63" s="103"/>
      <c r="AW63" s="103">
        <f t="shared" si="6"/>
        <v>2.714083864054806E-2</v>
      </c>
      <c r="AX63" s="103">
        <f t="shared" si="7"/>
        <v>2.714083864054806E-2</v>
      </c>
      <c r="AY63" s="103">
        <f t="shared" si="8"/>
        <v>2.714083864054806E-2</v>
      </c>
      <c r="AZ63" s="103">
        <f t="shared" si="9"/>
        <v>2.714083864054806E-2</v>
      </c>
      <c r="BA63" s="103"/>
      <c r="BB63" s="104"/>
      <c r="BC63" s="97"/>
      <c r="BD63" s="98"/>
      <c r="BE63" s="98"/>
    </row>
    <row r="64" spans="2:57" ht="15" customHeight="1" x14ac:dyDescent="0.2">
      <c r="B64" s="110">
        <v>2007</v>
      </c>
      <c r="C64" s="112"/>
      <c r="D64" s="102"/>
      <c r="E64" s="102"/>
      <c r="F64" s="137">
        <v>1937.876</v>
      </c>
      <c r="G64" s="137"/>
      <c r="H64" s="137"/>
      <c r="I64" s="137"/>
      <c r="J64" s="137">
        <v>1937.876</v>
      </c>
      <c r="K64" s="137">
        <v>1937.876</v>
      </c>
      <c r="L64" s="137">
        <v>1937.876</v>
      </c>
      <c r="M64" s="137">
        <v>1937.876</v>
      </c>
      <c r="N64" s="137"/>
      <c r="O64" s="137"/>
      <c r="P64" s="113"/>
      <c r="Q64" s="102"/>
      <c r="R64" s="102"/>
      <c r="S64" s="137">
        <v>2233.0450000000001</v>
      </c>
      <c r="T64" s="137"/>
      <c r="U64" s="137"/>
      <c r="V64" s="137"/>
      <c r="W64" s="137">
        <v>2233.0450000000001</v>
      </c>
      <c r="X64" s="137">
        <v>2233.0450000000001</v>
      </c>
      <c r="Y64" s="137">
        <v>2233.0450000000001</v>
      </c>
      <c r="Z64" s="137">
        <v>2233.0450000000001</v>
      </c>
      <c r="AA64" s="137"/>
      <c r="AB64" s="137"/>
      <c r="AC64" s="118"/>
      <c r="AD64" s="103"/>
      <c r="AE64" s="103"/>
      <c r="AF64" s="103">
        <f t="shared" si="0"/>
        <v>4.9758372196199385E-2</v>
      </c>
      <c r="AG64" s="103"/>
      <c r="AH64" s="103"/>
      <c r="AI64" s="103"/>
      <c r="AJ64" s="103">
        <f t="shared" si="1"/>
        <v>4.9758372196199385E-2</v>
      </c>
      <c r="AK64" s="103">
        <f t="shared" si="2"/>
        <v>4.9758372196199385E-2</v>
      </c>
      <c r="AL64" s="103">
        <f t="shared" si="3"/>
        <v>4.9758372196199385E-2</v>
      </c>
      <c r="AM64" s="103">
        <f t="shared" si="4"/>
        <v>4.9758372196199385E-2</v>
      </c>
      <c r="AN64" s="103"/>
      <c r="AO64" s="119"/>
      <c r="AP64" s="118"/>
      <c r="AQ64" s="103"/>
      <c r="AR64" s="103"/>
      <c r="AS64" s="103">
        <f t="shared" si="5"/>
        <v>2.5304727004917149E-2</v>
      </c>
      <c r="AT64" s="103"/>
      <c r="AU64" s="103"/>
      <c r="AV64" s="103"/>
      <c r="AW64" s="103">
        <f t="shared" si="6"/>
        <v>2.5304727004917149E-2</v>
      </c>
      <c r="AX64" s="103">
        <f t="shared" si="7"/>
        <v>2.5304727004917149E-2</v>
      </c>
      <c r="AY64" s="103">
        <f t="shared" si="8"/>
        <v>2.5304727004917149E-2</v>
      </c>
      <c r="AZ64" s="103">
        <f t="shared" si="9"/>
        <v>2.5304727004917149E-2</v>
      </c>
      <c r="BA64" s="103"/>
      <c r="BB64" s="104"/>
      <c r="BC64" s="97"/>
      <c r="BD64" s="98"/>
      <c r="BE64" s="98"/>
    </row>
    <row r="65" spans="2:57" ht="15" customHeight="1" x14ac:dyDescent="0.2">
      <c r="B65" s="110">
        <v>2008</v>
      </c>
      <c r="C65" s="112"/>
      <c r="D65" s="102"/>
      <c r="E65" s="102"/>
      <c r="F65" s="137">
        <v>1990</v>
      </c>
      <c r="G65" s="137"/>
      <c r="H65" s="137"/>
      <c r="I65" s="137"/>
      <c r="J65" s="137">
        <v>1990</v>
      </c>
      <c r="K65" s="137">
        <v>1990</v>
      </c>
      <c r="L65" s="137">
        <v>1990</v>
      </c>
      <c r="M65" s="137">
        <v>1990</v>
      </c>
      <c r="N65" s="137"/>
      <c r="O65" s="137"/>
      <c r="P65" s="113"/>
      <c r="Q65" s="102"/>
      <c r="R65" s="102"/>
      <c r="S65" s="137">
        <v>2241.5349999999999</v>
      </c>
      <c r="T65" s="137"/>
      <c r="U65" s="137"/>
      <c r="V65" s="137"/>
      <c r="W65" s="137">
        <v>2241.5349999999999</v>
      </c>
      <c r="X65" s="137">
        <v>2241.5349999999999</v>
      </c>
      <c r="Y65" s="137">
        <v>2241.5349999999999</v>
      </c>
      <c r="Z65" s="137">
        <v>2241.5349999999999</v>
      </c>
      <c r="AA65" s="137"/>
      <c r="AB65" s="137"/>
      <c r="AC65" s="118"/>
      <c r="AD65" s="103"/>
      <c r="AE65" s="103"/>
      <c r="AF65" s="103">
        <f t="shared" si="0"/>
        <v>2.6897489829070587E-2</v>
      </c>
      <c r="AG65" s="103"/>
      <c r="AH65" s="103"/>
      <c r="AI65" s="103"/>
      <c r="AJ65" s="103">
        <f t="shared" si="1"/>
        <v>2.6897489829070587E-2</v>
      </c>
      <c r="AK65" s="103">
        <f t="shared" si="2"/>
        <v>2.6897489829070587E-2</v>
      </c>
      <c r="AL65" s="103">
        <f t="shared" si="3"/>
        <v>2.6897489829070587E-2</v>
      </c>
      <c r="AM65" s="103">
        <f t="shared" si="4"/>
        <v>2.6897489829070587E-2</v>
      </c>
      <c r="AN65" s="103"/>
      <c r="AO65" s="119"/>
      <c r="AP65" s="118"/>
      <c r="AQ65" s="103"/>
      <c r="AR65" s="103"/>
      <c r="AS65" s="103">
        <f t="shared" si="5"/>
        <v>3.8019833903928379E-3</v>
      </c>
      <c r="AT65" s="103"/>
      <c r="AU65" s="103"/>
      <c r="AV65" s="103"/>
      <c r="AW65" s="103">
        <f t="shared" si="6"/>
        <v>3.8019833903928379E-3</v>
      </c>
      <c r="AX65" s="103">
        <f t="shared" si="7"/>
        <v>3.8019833903928379E-3</v>
      </c>
      <c r="AY65" s="103">
        <f t="shared" si="8"/>
        <v>3.8019833903928379E-3</v>
      </c>
      <c r="AZ65" s="103">
        <f t="shared" si="9"/>
        <v>3.8019833903928379E-3</v>
      </c>
      <c r="BA65" s="103"/>
      <c r="BB65" s="104"/>
      <c r="BC65" s="97"/>
      <c r="BD65" s="99"/>
      <c r="BE65" s="98"/>
    </row>
    <row r="66" spans="2:57" ht="15" customHeight="1" x14ac:dyDescent="0.2">
      <c r="B66" s="110">
        <v>2009</v>
      </c>
      <c r="C66" s="112"/>
      <c r="D66" s="102"/>
      <c r="E66" s="102"/>
      <c r="F66" s="137">
        <v>1935.84</v>
      </c>
      <c r="G66" s="137"/>
      <c r="H66" s="137"/>
      <c r="I66" s="137"/>
      <c r="J66" s="137">
        <v>1935.84</v>
      </c>
      <c r="K66" s="137">
        <v>1935.84</v>
      </c>
      <c r="L66" s="137">
        <v>1935.84</v>
      </c>
      <c r="M66" s="137">
        <v>1935.84</v>
      </c>
      <c r="N66" s="137"/>
      <c r="O66" s="137"/>
      <c r="P66" s="113"/>
      <c r="Q66" s="102"/>
      <c r="R66" s="102"/>
      <c r="S66" s="137">
        <v>2178.221</v>
      </c>
      <c r="T66" s="137"/>
      <c r="U66" s="137"/>
      <c r="V66" s="137"/>
      <c r="W66" s="137">
        <v>2178.221</v>
      </c>
      <c r="X66" s="137">
        <v>2178.221</v>
      </c>
      <c r="Y66" s="137">
        <v>2178.221</v>
      </c>
      <c r="Z66" s="137">
        <v>2178.221</v>
      </c>
      <c r="AA66" s="137"/>
      <c r="AB66" s="137"/>
      <c r="AC66" s="118"/>
      <c r="AD66" s="103"/>
      <c r="AE66" s="103"/>
      <c r="AF66" s="103">
        <f t="shared" si="0"/>
        <v>-2.7216080402010068E-2</v>
      </c>
      <c r="AG66" s="103"/>
      <c r="AH66" s="103"/>
      <c r="AI66" s="103"/>
      <c r="AJ66" s="103">
        <f t="shared" si="1"/>
        <v>-2.7216080402010068E-2</v>
      </c>
      <c r="AK66" s="103">
        <f t="shared" si="2"/>
        <v>-2.7216080402010068E-2</v>
      </c>
      <c r="AL66" s="103">
        <f t="shared" si="3"/>
        <v>-2.7216080402010068E-2</v>
      </c>
      <c r="AM66" s="103">
        <f t="shared" si="4"/>
        <v>-2.7216080402010068E-2</v>
      </c>
      <c r="AN66" s="103"/>
      <c r="AO66" s="119"/>
      <c r="AP66" s="118"/>
      <c r="AQ66" s="103"/>
      <c r="AR66" s="103"/>
      <c r="AS66" s="103">
        <f t="shared" si="5"/>
        <v>-2.824582261709041E-2</v>
      </c>
      <c r="AT66" s="103"/>
      <c r="AU66" s="103"/>
      <c r="AV66" s="103"/>
      <c r="AW66" s="103">
        <f t="shared" si="6"/>
        <v>-2.824582261709041E-2</v>
      </c>
      <c r="AX66" s="103">
        <f t="shared" si="7"/>
        <v>-2.824582261709041E-2</v>
      </c>
      <c r="AY66" s="103">
        <f t="shared" si="8"/>
        <v>-2.824582261709041E-2</v>
      </c>
      <c r="AZ66" s="103">
        <f t="shared" si="9"/>
        <v>-2.824582261709041E-2</v>
      </c>
      <c r="BA66" s="103"/>
      <c r="BB66" s="104"/>
      <c r="BC66" s="97"/>
      <c r="BD66" s="99"/>
      <c r="BE66" s="98"/>
    </row>
    <row r="67" spans="2:57" ht="15" customHeight="1" x14ac:dyDescent="0.2">
      <c r="B67" s="110">
        <v>2010</v>
      </c>
      <c r="C67" s="112"/>
      <c r="D67" s="102"/>
      <c r="E67" s="102"/>
      <c r="F67" s="137">
        <v>1996.075</v>
      </c>
      <c r="G67" s="137"/>
      <c r="H67" s="137"/>
      <c r="I67" s="137"/>
      <c r="J67" s="137">
        <v>1996.075</v>
      </c>
      <c r="K67" s="137">
        <v>1996.075</v>
      </c>
      <c r="L67" s="137">
        <v>1996.075</v>
      </c>
      <c r="M67" s="137">
        <v>1996.075</v>
      </c>
      <c r="N67" s="137"/>
      <c r="O67" s="137"/>
      <c r="P67" s="113"/>
      <c r="Q67" s="102"/>
      <c r="R67" s="102"/>
      <c r="S67" s="137">
        <v>2221.7930000000001</v>
      </c>
      <c r="T67" s="137"/>
      <c r="U67" s="137"/>
      <c r="V67" s="137"/>
      <c r="W67" s="137">
        <v>2221.7930000000001</v>
      </c>
      <c r="X67" s="137">
        <v>2221.7930000000001</v>
      </c>
      <c r="Y67" s="137">
        <v>2221.7930000000001</v>
      </c>
      <c r="Z67" s="137">
        <v>2221.7930000000001</v>
      </c>
      <c r="AA67" s="137"/>
      <c r="AB67" s="137"/>
      <c r="AC67" s="118"/>
      <c r="AD67" s="103"/>
      <c r="AE67" s="103"/>
      <c r="AF67" s="103">
        <f t="shared" si="0"/>
        <v>3.1115691379453025E-2</v>
      </c>
      <c r="AG67" s="103"/>
      <c r="AH67" s="103"/>
      <c r="AI67" s="103"/>
      <c r="AJ67" s="103">
        <f t="shared" si="1"/>
        <v>3.1115691379453025E-2</v>
      </c>
      <c r="AK67" s="103">
        <f t="shared" si="2"/>
        <v>3.1115691379453025E-2</v>
      </c>
      <c r="AL67" s="103">
        <f t="shared" si="3"/>
        <v>3.1115691379453025E-2</v>
      </c>
      <c r="AM67" s="103">
        <f t="shared" si="4"/>
        <v>3.1115691379453025E-2</v>
      </c>
      <c r="AN67" s="103"/>
      <c r="AO67" s="119"/>
      <c r="AP67" s="118"/>
      <c r="AQ67" s="103"/>
      <c r="AR67" s="103"/>
      <c r="AS67" s="103">
        <f t="shared" si="5"/>
        <v>2.000347990401341E-2</v>
      </c>
      <c r="AT67" s="103"/>
      <c r="AU67" s="103"/>
      <c r="AV67" s="103"/>
      <c r="AW67" s="103">
        <f t="shared" si="6"/>
        <v>2.000347990401341E-2</v>
      </c>
      <c r="AX67" s="103">
        <f t="shared" si="7"/>
        <v>2.000347990401341E-2</v>
      </c>
      <c r="AY67" s="103">
        <f t="shared" si="8"/>
        <v>2.000347990401341E-2</v>
      </c>
      <c r="AZ67" s="103">
        <f t="shared" si="9"/>
        <v>2.000347990401341E-2</v>
      </c>
      <c r="BA67" s="103"/>
      <c r="BB67" s="104"/>
      <c r="BC67" s="97"/>
      <c r="BD67" s="99"/>
      <c r="BE67" s="98"/>
    </row>
    <row r="68" spans="2:57" ht="15" customHeight="1" x14ac:dyDescent="0.2">
      <c r="B68" s="110">
        <v>2011</v>
      </c>
      <c r="C68" s="112"/>
      <c r="D68" s="102"/>
      <c r="E68" s="102"/>
      <c r="F68" s="137">
        <v>2062.1410000000001</v>
      </c>
      <c r="G68" s="137"/>
      <c r="H68" s="137"/>
      <c r="I68" s="137"/>
      <c r="J68" s="137">
        <v>2062.1410000000001</v>
      </c>
      <c r="K68" s="137">
        <v>2062.1410000000001</v>
      </c>
      <c r="L68" s="137">
        <v>2062.1410000000001</v>
      </c>
      <c r="M68" s="137">
        <v>2062.1410000000001</v>
      </c>
      <c r="N68" s="137"/>
      <c r="O68" s="137"/>
      <c r="P68" s="113"/>
      <c r="Q68" s="102"/>
      <c r="R68" s="102"/>
      <c r="S68" s="137">
        <v>2275.951</v>
      </c>
      <c r="T68" s="137"/>
      <c r="U68" s="137"/>
      <c r="V68" s="137"/>
      <c r="W68" s="137">
        <v>2275.951</v>
      </c>
      <c r="X68" s="137">
        <v>2275.951</v>
      </c>
      <c r="Y68" s="137">
        <v>2275.951</v>
      </c>
      <c r="Z68" s="137">
        <v>2275.951</v>
      </c>
      <c r="AA68" s="137"/>
      <c r="AB68" s="137"/>
      <c r="AC68" s="118"/>
      <c r="AD68" s="103"/>
      <c r="AE68" s="103"/>
      <c r="AF68" s="103">
        <f t="shared" si="0"/>
        <v>3.3097954736169832E-2</v>
      </c>
      <c r="AG68" s="103"/>
      <c r="AH68" s="103"/>
      <c r="AI68" s="103"/>
      <c r="AJ68" s="103">
        <f t="shared" si="1"/>
        <v>3.3097954736169832E-2</v>
      </c>
      <c r="AK68" s="103">
        <f t="shared" si="2"/>
        <v>3.3097954736169832E-2</v>
      </c>
      <c r="AL68" s="103">
        <f t="shared" si="3"/>
        <v>3.3097954736169832E-2</v>
      </c>
      <c r="AM68" s="103">
        <f t="shared" si="4"/>
        <v>3.3097954736169832E-2</v>
      </c>
      <c r="AN68" s="103"/>
      <c r="AO68" s="119"/>
      <c r="AP68" s="118"/>
      <c r="AQ68" s="103"/>
      <c r="AR68" s="103"/>
      <c r="AS68" s="103">
        <f t="shared" si="5"/>
        <v>2.43758081873513E-2</v>
      </c>
      <c r="AT68" s="103"/>
      <c r="AU68" s="103"/>
      <c r="AV68" s="103"/>
      <c r="AW68" s="103">
        <f t="shared" si="6"/>
        <v>2.43758081873513E-2</v>
      </c>
      <c r="AX68" s="103">
        <f t="shared" si="7"/>
        <v>2.43758081873513E-2</v>
      </c>
      <c r="AY68" s="103">
        <f t="shared" si="8"/>
        <v>2.43758081873513E-2</v>
      </c>
      <c r="AZ68" s="103">
        <f t="shared" si="9"/>
        <v>2.43758081873513E-2</v>
      </c>
      <c r="BA68" s="103"/>
      <c r="BB68" s="104"/>
      <c r="BC68" s="97"/>
      <c r="BD68" s="99"/>
      <c r="BE68" s="98"/>
    </row>
    <row r="69" spans="2:57" ht="15" customHeight="1" x14ac:dyDescent="0.2">
      <c r="B69" s="110">
        <v>2012</v>
      </c>
      <c r="C69" s="112"/>
      <c r="D69" s="102"/>
      <c r="E69" s="102"/>
      <c r="F69" s="137">
        <v>2088.2869999999998</v>
      </c>
      <c r="G69" s="137"/>
      <c r="H69" s="137"/>
      <c r="I69" s="137"/>
      <c r="J69" s="137">
        <v>2088.2869999999998</v>
      </c>
      <c r="K69" s="137">
        <v>2088.2869999999998</v>
      </c>
      <c r="L69" s="137">
        <v>2088.2869999999998</v>
      </c>
      <c r="M69" s="137">
        <v>2088.2869999999998</v>
      </c>
      <c r="N69" s="137"/>
      <c r="O69" s="137"/>
      <c r="P69" s="113"/>
      <c r="Q69" s="102"/>
      <c r="R69" s="102"/>
      <c r="S69" s="137">
        <v>2280.1350000000002</v>
      </c>
      <c r="T69" s="137"/>
      <c r="U69" s="137"/>
      <c r="V69" s="137"/>
      <c r="W69" s="137">
        <v>2280.1350000000002</v>
      </c>
      <c r="X69" s="137">
        <v>2280.1350000000002</v>
      </c>
      <c r="Y69" s="137">
        <v>2280.1350000000002</v>
      </c>
      <c r="Z69" s="137">
        <v>2280.1350000000002</v>
      </c>
      <c r="AA69" s="137"/>
      <c r="AB69" s="137"/>
      <c r="AC69" s="118"/>
      <c r="AD69" s="103"/>
      <c r="AE69" s="103"/>
      <c r="AF69" s="103">
        <f t="shared" si="0"/>
        <v>1.2679055408917117E-2</v>
      </c>
      <c r="AG69" s="103"/>
      <c r="AH69" s="103"/>
      <c r="AI69" s="103"/>
      <c r="AJ69" s="103">
        <f t="shared" si="1"/>
        <v>1.2679055408917117E-2</v>
      </c>
      <c r="AK69" s="103">
        <f t="shared" si="2"/>
        <v>1.2679055408917117E-2</v>
      </c>
      <c r="AL69" s="103">
        <f t="shared" si="3"/>
        <v>1.2679055408917117E-2</v>
      </c>
      <c r="AM69" s="103">
        <f t="shared" si="4"/>
        <v>1.2679055408917117E-2</v>
      </c>
      <c r="AN69" s="103"/>
      <c r="AO69" s="119"/>
      <c r="AP69" s="118"/>
      <c r="AQ69" s="103"/>
      <c r="AR69" s="103"/>
      <c r="AS69" s="103">
        <f t="shared" si="5"/>
        <v>1.8383524074112589E-3</v>
      </c>
      <c r="AT69" s="103"/>
      <c r="AU69" s="103"/>
      <c r="AV69" s="103"/>
      <c r="AW69" s="103">
        <f t="shared" si="6"/>
        <v>1.8383524074112589E-3</v>
      </c>
      <c r="AX69" s="103">
        <f t="shared" si="7"/>
        <v>1.8383524074112589E-3</v>
      </c>
      <c r="AY69" s="103">
        <f t="shared" si="8"/>
        <v>1.8383524074112589E-3</v>
      </c>
      <c r="AZ69" s="103">
        <f t="shared" si="9"/>
        <v>1.8383524074112589E-3</v>
      </c>
      <c r="BA69" s="103"/>
      <c r="BB69" s="104"/>
      <c r="BC69" s="97"/>
      <c r="BD69" s="99"/>
      <c r="BE69" s="98"/>
    </row>
    <row r="70" spans="2:57" ht="15" customHeight="1" x14ac:dyDescent="0.2">
      <c r="B70" s="110">
        <v>2013</v>
      </c>
      <c r="C70" s="112"/>
      <c r="D70" s="102"/>
      <c r="E70" s="102"/>
      <c r="F70" s="137">
        <v>2120.3519999999999</v>
      </c>
      <c r="G70" s="137"/>
      <c r="H70" s="137"/>
      <c r="I70" s="137"/>
      <c r="J70" s="137">
        <v>2120.3519999999999</v>
      </c>
      <c r="K70" s="137">
        <v>2120.3519999999999</v>
      </c>
      <c r="L70" s="137">
        <v>2120.3519999999999</v>
      </c>
      <c r="M70" s="137">
        <v>2120.3519999999999</v>
      </c>
      <c r="N70" s="137"/>
      <c r="O70" s="137"/>
      <c r="P70" s="113"/>
      <c r="Q70" s="102"/>
      <c r="R70" s="102"/>
      <c r="S70" s="137">
        <v>2297.96</v>
      </c>
      <c r="T70" s="137"/>
      <c r="U70" s="137"/>
      <c r="V70" s="137"/>
      <c r="W70" s="137">
        <v>2297.96</v>
      </c>
      <c r="X70" s="137">
        <v>2297.96</v>
      </c>
      <c r="Y70" s="137">
        <v>2297.96</v>
      </c>
      <c r="Z70" s="137">
        <v>2297.96</v>
      </c>
      <c r="AA70" s="137"/>
      <c r="AB70" s="137"/>
      <c r="AC70" s="118"/>
      <c r="AD70" s="103"/>
      <c r="AE70" s="103"/>
      <c r="AF70" s="103">
        <f t="shared" si="0"/>
        <v>1.5354690231754509E-2</v>
      </c>
      <c r="AG70" s="103"/>
      <c r="AH70" s="103"/>
      <c r="AI70" s="103"/>
      <c r="AJ70" s="103">
        <f t="shared" si="1"/>
        <v>1.5354690231754509E-2</v>
      </c>
      <c r="AK70" s="103">
        <f t="shared" si="2"/>
        <v>1.5354690231754509E-2</v>
      </c>
      <c r="AL70" s="103">
        <f t="shared" si="3"/>
        <v>1.5354690231754509E-2</v>
      </c>
      <c r="AM70" s="103">
        <f t="shared" si="4"/>
        <v>1.5354690231754509E-2</v>
      </c>
      <c r="AN70" s="103"/>
      <c r="AO70" s="119"/>
      <c r="AP70" s="118"/>
      <c r="AQ70" s="103"/>
      <c r="AR70" s="103"/>
      <c r="AS70" s="103">
        <f t="shared" si="5"/>
        <v>7.8175195766916339E-3</v>
      </c>
      <c r="AT70" s="103"/>
      <c r="AU70" s="103"/>
      <c r="AV70" s="103"/>
      <c r="AW70" s="103">
        <f t="shared" si="6"/>
        <v>7.8175195766916339E-3</v>
      </c>
      <c r="AX70" s="103">
        <f t="shared" si="7"/>
        <v>7.8175195766916339E-3</v>
      </c>
      <c r="AY70" s="103">
        <f t="shared" si="8"/>
        <v>7.8175195766916339E-3</v>
      </c>
      <c r="AZ70" s="103">
        <f t="shared" si="9"/>
        <v>7.8175195766916339E-3</v>
      </c>
      <c r="BA70" s="103"/>
      <c r="BB70" s="104"/>
      <c r="BC70" s="97"/>
      <c r="BD70" s="99"/>
      <c r="BE70" s="98"/>
    </row>
    <row r="71" spans="2:57" ht="15" customHeight="1" x14ac:dyDescent="0.2">
      <c r="B71" s="110">
        <v>2014</v>
      </c>
      <c r="C71" s="112"/>
      <c r="D71" s="102"/>
      <c r="E71" s="102"/>
      <c r="F71" s="137">
        <v>2153.7330000000002</v>
      </c>
      <c r="G71" s="137"/>
      <c r="H71" s="137"/>
      <c r="I71" s="137"/>
      <c r="J71" s="137">
        <v>2153.7330000000002</v>
      </c>
      <c r="K71" s="137">
        <v>2153.7330000000002</v>
      </c>
      <c r="L71" s="137">
        <v>2153.7330000000002</v>
      </c>
      <c r="M71" s="137">
        <v>2153.7330000000002</v>
      </c>
      <c r="N71" s="137"/>
      <c r="O71" s="137"/>
      <c r="P71" s="113"/>
      <c r="Q71" s="102"/>
      <c r="R71" s="102"/>
      <c r="S71" s="137">
        <v>2320.89</v>
      </c>
      <c r="T71" s="137"/>
      <c r="U71" s="137"/>
      <c r="V71" s="137"/>
      <c r="W71" s="137">
        <v>2320.89</v>
      </c>
      <c r="X71" s="137">
        <v>2320.89</v>
      </c>
      <c r="Y71" s="137">
        <v>2320.89</v>
      </c>
      <c r="Z71" s="137">
        <v>2320.89</v>
      </c>
      <c r="AA71" s="137"/>
      <c r="AB71" s="137"/>
      <c r="AC71" s="118"/>
      <c r="AD71" s="103"/>
      <c r="AE71" s="103"/>
      <c r="AF71" s="103">
        <f t="shared" ref="AF71:AF126" si="10">F71/F70-1</f>
        <v>1.5743140761534047E-2</v>
      </c>
      <c r="AG71" s="103"/>
      <c r="AH71" s="103"/>
      <c r="AI71" s="103"/>
      <c r="AJ71" s="103">
        <f t="shared" ref="AJ71:AJ126" si="11">J71/J70-1</f>
        <v>1.5743140761534047E-2</v>
      </c>
      <c r="AK71" s="103">
        <f t="shared" ref="AK71:AK126" si="12">K71/K70-1</f>
        <v>1.5743140761534047E-2</v>
      </c>
      <c r="AL71" s="103">
        <f t="shared" ref="AL71:AL126" si="13">L71/L70-1</f>
        <v>1.5743140761534047E-2</v>
      </c>
      <c r="AM71" s="103">
        <f t="shared" ref="AM71:AM126" si="14">M71/M70-1</f>
        <v>1.5743140761534047E-2</v>
      </c>
      <c r="AN71" s="103"/>
      <c r="AO71" s="119"/>
      <c r="AP71" s="118"/>
      <c r="AQ71" s="103"/>
      <c r="AR71" s="103"/>
      <c r="AS71" s="103">
        <f t="shared" ref="AS71:AS126" si="15">S71/S70-1</f>
        <v>9.9784156382181077E-3</v>
      </c>
      <c r="AT71" s="103"/>
      <c r="AU71" s="103"/>
      <c r="AV71" s="103"/>
      <c r="AW71" s="103">
        <f t="shared" ref="AW71:AW126" si="16">W71/W70-1</f>
        <v>9.9784156382181077E-3</v>
      </c>
      <c r="AX71" s="103">
        <f t="shared" ref="AX71:AX126" si="17">X71/X70-1</f>
        <v>9.9784156382181077E-3</v>
      </c>
      <c r="AY71" s="103">
        <f t="shared" ref="AY71:AY126" si="18">Y71/Y70-1</f>
        <v>9.9784156382181077E-3</v>
      </c>
      <c r="AZ71" s="103">
        <f t="shared" ref="AZ71:AZ126" si="19">Z71/Z70-1</f>
        <v>9.9784156382181077E-3</v>
      </c>
      <c r="BA71" s="103"/>
      <c r="BB71" s="104"/>
      <c r="BC71" s="97"/>
      <c r="BD71" s="99"/>
      <c r="BE71" s="98"/>
    </row>
    <row r="72" spans="2:57" ht="15" customHeight="1" x14ac:dyDescent="0.2">
      <c r="B72" s="110">
        <v>2015</v>
      </c>
      <c r="C72" s="112"/>
      <c r="D72" s="102"/>
      <c r="E72" s="102"/>
      <c r="F72" s="137">
        <v>2201.402</v>
      </c>
      <c r="G72" s="137"/>
      <c r="H72" s="137"/>
      <c r="I72" s="137"/>
      <c r="J72" s="137">
        <v>2201.402</v>
      </c>
      <c r="K72" s="137">
        <v>2201.402</v>
      </c>
      <c r="L72" s="137">
        <v>2201.402</v>
      </c>
      <c r="M72" s="137">
        <v>2201.402</v>
      </c>
      <c r="N72" s="137"/>
      <c r="O72" s="137"/>
      <c r="P72" s="113"/>
      <c r="Q72" s="102"/>
      <c r="R72" s="102"/>
      <c r="S72" s="137">
        <v>2345.6480000000001</v>
      </c>
      <c r="T72" s="137"/>
      <c r="U72" s="137"/>
      <c r="V72" s="137"/>
      <c r="W72" s="137">
        <v>2345.6480000000001</v>
      </c>
      <c r="X72" s="137">
        <v>2345.6480000000001</v>
      </c>
      <c r="Y72" s="137">
        <v>2345.6480000000001</v>
      </c>
      <c r="Z72" s="137">
        <v>2345.6480000000001</v>
      </c>
      <c r="AA72" s="137"/>
      <c r="AB72" s="137"/>
      <c r="AC72" s="118"/>
      <c r="AD72" s="103"/>
      <c r="AE72" s="103"/>
      <c r="AF72" s="103">
        <f t="shared" si="10"/>
        <v>2.2133198497678253E-2</v>
      </c>
      <c r="AG72" s="103"/>
      <c r="AH72" s="103"/>
      <c r="AI72" s="103"/>
      <c r="AJ72" s="103">
        <f t="shared" si="11"/>
        <v>2.2133198497678253E-2</v>
      </c>
      <c r="AK72" s="103">
        <f t="shared" si="12"/>
        <v>2.2133198497678253E-2</v>
      </c>
      <c r="AL72" s="103">
        <f t="shared" si="13"/>
        <v>2.2133198497678253E-2</v>
      </c>
      <c r="AM72" s="103">
        <f t="shared" si="14"/>
        <v>2.2133198497678253E-2</v>
      </c>
      <c r="AN72" s="103"/>
      <c r="AO72" s="119"/>
      <c r="AP72" s="118"/>
      <c r="AQ72" s="103"/>
      <c r="AR72" s="103"/>
      <c r="AS72" s="103">
        <f t="shared" si="15"/>
        <v>1.06674594659808E-2</v>
      </c>
      <c r="AT72" s="103"/>
      <c r="AU72" s="103"/>
      <c r="AV72" s="103"/>
      <c r="AW72" s="103">
        <f t="shared" si="16"/>
        <v>1.06674594659808E-2</v>
      </c>
      <c r="AX72" s="103">
        <f t="shared" si="17"/>
        <v>1.06674594659808E-2</v>
      </c>
      <c r="AY72" s="103">
        <f t="shared" si="18"/>
        <v>1.06674594659808E-2</v>
      </c>
      <c r="AZ72" s="103">
        <f t="shared" si="19"/>
        <v>1.06674594659808E-2</v>
      </c>
      <c r="BA72" s="103"/>
      <c r="BB72" s="104"/>
      <c r="BC72" s="97"/>
      <c r="BD72" s="99"/>
      <c r="BE72" s="98"/>
    </row>
    <row r="73" spans="2:57" ht="15" customHeight="1" x14ac:dyDescent="0.2">
      <c r="B73" s="172">
        <v>2016</v>
      </c>
      <c r="C73" s="173"/>
      <c r="D73" s="102"/>
      <c r="E73" s="102"/>
      <c r="F73" s="137">
        <v>2231.819</v>
      </c>
      <c r="G73" s="137"/>
      <c r="H73" s="137"/>
      <c r="I73" s="137"/>
      <c r="J73" s="137">
        <v>2231.819</v>
      </c>
      <c r="K73" s="137">
        <v>2231.819</v>
      </c>
      <c r="L73" s="137">
        <v>2231.819</v>
      </c>
      <c r="M73" s="137">
        <v>2231.819</v>
      </c>
      <c r="N73" s="137"/>
      <c r="O73" s="137"/>
      <c r="P73" s="173"/>
      <c r="Q73" s="102"/>
      <c r="R73" s="102"/>
      <c r="S73" s="137">
        <v>2365.8209999999999</v>
      </c>
      <c r="T73" s="137"/>
      <c r="U73" s="137"/>
      <c r="V73" s="137"/>
      <c r="W73" s="137">
        <v>2365.8209999999999</v>
      </c>
      <c r="X73" s="137">
        <v>2365.8209999999999</v>
      </c>
      <c r="Y73" s="137">
        <v>2365.8209999999999</v>
      </c>
      <c r="Z73" s="137">
        <v>2365.8209999999999</v>
      </c>
      <c r="AA73" s="137"/>
      <c r="AB73" s="137"/>
      <c r="AC73" s="176"/>
      <c r="AD73" s="177"/>
      <c r="AE73" s="177"/>
      <c r="AF73" s="177">
        <f t="shared" si="10"/>
        <v>1.3817103827469923E-2</v>
      </c>
      <c r="AG73" s="177"/>
      <c r="AH73" s="177"/>
      <c r="AI73" s="177"/>
      <c r="AJ73" s="177">
        <f t="shared" si="11"/>
        <v>1.3817103827469923E-2</v>
      </c>
      <c r="AK73" s="177">
        <f t="shared" si="12"/>
        <v>1.3817103827469923E-2</v>
      </c>
      <c r="AL73" s="177">
        <f t="shared" si="13"/>
        <v>1.3817103827469923E-2</v>
      </c>
      <c r="AM73" s="177">
        <f t="shared" si="14"/>
        <v>1.3817103827469923E-2</v>
      </c>
      <c r="AN73" s="177"/>
      <c r="AO73" s="178"/>
      <c r="AP73" s="176"/>
      <c r="AQ73" s="177"/>
      <c r="AR73" s="177"/>
      <c r="AS73" s="177">
        <f t="shared" si="15"/>
        <v>8.6001821245129673E-3</v>
      </c>
      <c r="AT73" s="177"/>
      <c r="AU73" s="177"/>
      <c r="AV73" s="177"/>
      <c r="AW73" s="177">
        <f t="shared" si="16"/>
        <v>8.6001821245129673E-3</v>
      </c>
      <c r="AX73" s="177">
        <f t="shared" si="17"/>
        <v>8.6001821245129673E-3</v>
      </c>
      <c r="AY73" s="177">
        <f t="shared" si="18"/>
        <v>8.6001821245129673E-3</v>
      </c>
      <c r="AZ73" s="177">
        <f t="shared" si="19"/>
        <v>8.6001821245129673E-3</v>
      </c>
      <c r="BA73" s="177"/>
      <c r="BB73" s="179"/>
      <c r="BC73" s="100"/>
      <c r="BD73" s="99"/>
      <c r="BE73" s="98"/>
    </row>
    <row r="74" spans="2:57" ht="15" customHeight="1" x14ac:dyDescent="0.2">
      <c r="B74" s="172">
        <v>2017</v>
      </c>
      <c r="C74" s="173"/>
      <c r="D74" s="102"/>
      <c r="E74" s="102"/>
      <c r="F74" s="137">
        <v>2291.681</v>
      </c>
      <c r="G74" s="137"/>
      <c r="H74" s="137"/>
      <c r="I74" s="137"/>
      <c r="J74" s="137">
        <v>2291.681</v>
      </c>
      <c r="K74" s="137">
        <v>2291.681</v>
      </c>
      <c r="L74" s="137">
        <v>2291.681</v>
      </c>
      <c r="M74" s="137">
        <v>2291.681</v>
      </c>
      <c r="N74" s="137"/>
      <c r="O74" s="137"/>
      <c r="P74" s="173"/>
      <c r="Q74" s="102"/>
      <c r="R74" s="102"/>
      <c r="S74" s="137">
        <v>2415.116</v>
      </c>
      <c r="T74" s="137"/>
      <c r="U74" s="137"/>
      <c r="V74" s="137"/>
      <c r="W74" s="137">
        <v>2415.116</v>
      </c>
      <c r="X74" s="137">
        <v>2415.116</v>
      </c>
      <c r="Y74" s="137">
        <v>2415.116</v>
      </c>
      <c r="Z74" s="137">
        <v>2415.116</v>
      </c>
      <c r="AA74" s="137"/>
      <c r="AB74" s="137"/>
      <c r="AC74" s="176"/>
      <c r="AD74" s="177"/>
      <c r="AE74" s="177"/>
      <c r="AF74" s="177">
        <f t="shared" si="10"/>
        <v>2.6822067560138274E-2</v>
      </c>
      <c r="AG74" s="177"/>
      <c r="AH74" s="177"/>
      <c r="AI74" s="177"/>
      <c r="AJ74" s="177">
        <f t="shared" si="11"/>
        <v>2.6822067560138274E-2</v>
      </c>
      <c r="AK74" s="177">
        <f t="shared" si="12"/>
        <v>2.6822067560138274E-2</v>
      </c>
      <c r="AL74" s="177">
        <f t="shared" si="13"/>
        <v>2.6822067560138274E-2</v>
      </c>
      <c r="AM74" s="177">
        <f t="shared" si="14"/>
        <v>2.6822067560138274E-2</v>
      </c>
      <c r="AN74" s="177"/>
      <c r="AO74" s="178"/>
      <c r="AP74" s="176"/>
      <c r="AQ74" s="177"/>
      <c r="AR74" s="177"/>
      <c r="AS74" s="177">
        <f t="shared" si="15"/>
        <v>2.0836318554954047E-2</v>
      </c>
      <c r="AT74" s="177"/>
      <c r="AU74" s="177"/>
      <c r="AV74" s="177"/>
      <c r="AW74" s="177">
        <f t="shared" si="16"/>
        <v>2.0836318554954047E-2</v>
      </c>
      <c r="AX74" s="177">
        <f t="shared" si="17"/>
        <v>2.0836318554954047E-2</v>
      </c>
      <c r="AY74" s="177">
        <f t="shared" si="18"/>
        <v>2.0836318554954047E-2</v>
      </c>
      <c r="AZ74" s="177">
        <f t="shared" si="19"/>
        <v>2.0836318554954047E-2</v>
      </c>
      <c r="BA74" s="177"/>
      <c r="BB74" s="179"/>
      <c r="BC74" s="100"/>
      <c r="BD74" s="99"/>
      <c r="BE74" s="98"/>
    </row>
    <row r="75" spans="2:57" ht="15" customHeight="1" x14ac:dyDescent="0.2">
      <c r="B75" s="172">
        <v>2018</v>
      </c>
      <c r="C75" s="173"/>
      <c r="D75" s="102"/>
      <c r="E75" s="102"/>
      <c r="F75" s="137">
        <v>2355.3629999999998</v>
      </c>
      <c r="G75" s="137"/>
      <c r="H75" s="137"/>
      <c r="I75" s="137"/>
      <c r="J75" s="137">
        <v>2355.3629999999998</v>
      </c>
      <c r="K75" s="137">
        <v>2355.3629999999998</v>
      </c>
      <c r="L75" s="137">
        <v>2355.3629999999998</v>
      </c>
      <c r="M75" s="137">
        <v>2355.3629999999998</v>
      </c>
      <c r="N75" s="137"/>
      <c r="O75" s="137"/>
      <c r="P75" s="173"/>
      <c r="Q75" s="102"/>
      <c r="R75" s="102"/>
      <c r="S75" s="137">
        <v>2454.866</v>
      </c>
      <c r="T75" s="137"/>
      <c r="U75" s="137"/>
      <c r="V75" s="137"/>
      <c r="W75" s="137">
        <v>2454.866</v>
      </c>
      <c r="X75" s="137">
        <v>2454.866</v>
      </c>
      <c r="Y75" s="137">
        <v>2454.866</v>
      </c>
      <c r="Z75" s="137">
        <v>2454.866</v>
      </c>
      <c r="AA75" s="137"/>
      <c r="AB75" s="137"/>
      <c r="AC75" s="176"/>
      <c r="AD75" s="177"/>
      <c r="AE75" s="177"/>
      <c r="AF75" s="177">
        <f t="shared" si="10"/>
        <v>2.7788335287502797E-2</v>
      </c>
      <c r="AG75" s="177"/>
      <c r="AH75" s="177"/>
      <c r="AI75" s="177"/>
      <c r="AJ75" s="177">
        <f t="shared" si="11"/>
        <v>2.7788335287502797E-2</v>
      </c>
      <c r="AK75" s="177">
        <f t="shared" si="12"/>
        <v>2.7788335287502797E-2</v>
      </c>
      <c r="AL75" s="177">
        <f t="shared" si="13"/>
        <v>2.7788335287502797E-2</v>
      </c>
      <c r="AM75" s="177">
        <f t="shared" si="14"/>
        <v>2.7788335287502797E-2</v>
      </c>
      <c r="AN75" s="177"/>
      <c r="AO75" s="178"/>
      <c r="AP75" s="176"/>
      <c r="AQ75" s="177"/>
      <c r="AR75" s="177"/>
      <c r="AS75" s="177">
        <f t="shared" si="15"/>
        <v>1.6458836759807749E-2</v>
      </c>
      <c r="AT75" s="177"/>
      <c r="AU75" s="177"/>
      <c r="AV75" s="177"/>
      <c r="AW75" s="177">
        <f t="shared" si="16"/>
        <v>1.6458836759807749E-2</v>
      </c>
      <c r="AX75" s="177">
        <f t="shared" si="17"/>
        <v>1.6458836759807749E-2</v>
      </c>
      <c r="AY75" s="177">
        <f t="shared" si="18"/>
        <v>1.6458836759807749E-2</v>
      </c>
      <c r="AZ75" s="177">
        <f t="shared" si="19"/>
        <v>1.6458836759807749E-2</v>
      </c>
      <c r="BA75" s="177"/>
      <c r="BB75" s="179"/>
      <c r="BC75" s="100"/>
      <c r="BD75" s="99"/>
      <c r="BE75" s="98"/>
    </row>
    <row r="76" spans="2:57" ht="15" customHeight="1" x14ac:dyDescent="0.2">
      <c r="B76" s="172">
        <v>2019</v>
      </c>
      <c r="C76" s="173"/>
      <c r="D76" s="174"/>
      <c r="E76" s="174"/>
      <c r="F76" s="175">
        <v>2432.2069999999999</v>
      </c>
      <c r="G76" s="175"/>
      <c r="H76" s="175"/>
      <c r="I76" s="175"/>
      <c r="J76" s="175">
        <v>2432.2069999999999</v>
      </c>
      <c r="K76" s="175">
        <v>2432.2069999999999</v>
      </c>
      <c r="L76" s="175">
        <v>2432.2069999999999</v>
      </c>
      <c r="M76" s="175">
        <v>2432.2069999999999</v>
      </c>
      <c r="N76" s="175"/>
      <c r="O76" s="175"/>
      <c r="P76" s="173"/>
      <c r="Q76" s="102"/>
      <c r="R76" s="102"/>
      <c r="S76" s="137">
        <v>2504.6370000000002</v>
      </c>
      <c r="T76" s="137"/>
      <c r="U76" s="137"/>
      <c r="V76" s="137"/>
      <c r="W76" s="137">
        <v>2504.6370000000002</v>
      </c>
      <c r="X76" s="137">
        <v>2504.6370000000002</v>
      </c>
      <c r="Y76" s="137">
        <v>2504.6370000000002</v>
      </c>
      <c r="Z76" s="137">
        <v>2504.6370000000002</v>
      </c>
      <c r="AA76" s="137"/>
      <c r="AB76" s="137"/>
      <c r="AC76" s="176"/>
      <c r="AD76" s="177"/>
      <c r="AE76" s="177"/>
      <c r="AF76" s="177">
        <f t="shared" si="10"/>
        <v>3.2625119779838618E-2</v>
      </c>
      <c r="AG76" s="177"/>
      <c r="AH76" s="177"/>
      <c r="AI76" s="177"/>
      <c r="AJ76" s="177">
        <f t="shared" si="11"/>
        <v>3.2625119779838618E-2</v>
      </c>
      <c r="AK76" s="177">
        <f t="shared" si="12"/>
        <v>3.2625119779838618E-2</v>
      </c>
      <c r="AL76" s="177">
        <f t="shared" si="13"/>
        <v>3.2625119779838618E-2</v>
      </c>
      <c r="AM76" s="177">
        <f t="shared" si="14"/>
        <v>3.2625119779838618E-2</v>
      </c>
      <c r="AN76" s="177"/>
      <c r="AO76" s="178"/>
      <c r="AP76" s="176"/>
      <c r="AQ76" s="177"/>
      <c r="AR76" s="177"/>
      <c r="AS76" s="177">
        <f t="shared" si="15"/>
        <v>2.0274426384169209E-2</v>
      </c>
      <c r="AT76" s="177"/>
      <c r="AU76" s="177"/>
      <c r="AV76" s="177"/>
      <c r="AW76" s="177">
        <f t="shared" si="16"/>
        <v>2.0274426384169209E-2</v>
      </c>
      <c r="AX76" s="177">
        <f t="shared" si="17"/>
        <v>2.0274426384169209E-2</v>
      </c>
      <c r="AY76" s="177">
        <f t="shared" si="18"/>
        <v>2.0274426384169209E-2</v>
      </c>
      <c r="AZ76" s="177">
        <f t="shared" si="19"/>
        <v>2.0274426384169209E-2</v>
      </c>
      <c r="BA76" s="177"/>
      <c r="BB76" s="179"/>
      <c r="BC76" s="100"/>
      <c r="BD76" s="99"/>
      <c r="BE76" s="98"/>
    </row>
    <row r="77" spans="2:57" ht="15" customHeight="1" x14ac:dyDescent="0.2">
      <c r="B77" s="172">
        <v>2020</v>
      </c>
      <c r="C77" s="173"/>
      <c r="D77" s="174"/>
      <c r="E77" s="174"/>
      <c r="F77" s="175">
        <v>2318.2759999999998</v>
      </c>
      <c r="G77" s="175"/>
      <c r="H77" s="175"/>
      <c r="I77" s="175"/>
      <c r="J77" s="175">
        <v>2318.2759999999998</v>
      </c>
      <c r="K77" s="175">
        <v>2318.2759999999998</v>
      </c>
      <c r="L77" s="175">
        <v>2318.2759999999998</v>
      </c>
      <c r="M77" s="175">
        <v>2318.2759999999998</v>
      </c>
      <c r="N77" s="175"/>
      <c r="O77" s="175"/>
      <c r="P77" s="173"/>
      <c r="Q77" s="174"/>
      <c r="R77" s="174"/>
      <c r="S77" s="174">
        <v>2318.2759999999998</v>
      </c>
      <c r="T77" s="174"/>
      <c r="U77" s="174"/>
      <c r="V77" s="174"/>
      <c r="W77" s="174">
        <v>2318.2759999999998</v>
      </c>
      <c r="X77" s="174">
        <v>2318.2759999999998</v>
      </c>
      <c r="Y77" s="174">
        <v>2318.2759999999998</v>
      </c>
      <c r="Z77" s="174">
        <v>2318.2759999999998</v>
      </c>
      <c r="AA77" s="174"/>
      <c r="AB77" s="174"/>
      <c r="AC77" s="176"/>
      <c r="AD77" s="177"/>
      <c r="AE77" s="177"/>
      <c r="AF77" s="177">
        <f t="shared" si="10"/>
        <v>-4.68426412718983E-2</v>
      </c>
      <c r="AG77" s="177"/>
      <c r="AH77" s="177"/>
      <c r="AI77" s="177"/>
      <c r="AJ77" s="177">
        <f t="shared" si="11"/>
        <v>-4.68426412718983E-2</v>
      </c>
      <c r="AK77" s="177">
        <f t="shared" si="12"/>
        <v>-4.68426412718983E-2</v>
      </c>
      <c r="AL77" s="177">
        <f t="shared" si="13"/>
        <v>-4.68426412718983E-2</v>
      </c>
      <c r="AM77" s="177">
        <f t="shared" si="14"/>
        <v>-4.68426412718983E-2</v>
      </c>
      <c r="AN77" s="177"/>
      <c r="AO77" s="178"/>
      <c r="AP77" s="176"/>
      <c r="AQ77" s="177"/>
      <c r="AR77" s="177"/>
      <c r="AS77" s="177">
        <f t="shared" si="15"/>
        <v>-7.4406391025925278E-2</v>
      </c>
      <c r="AT77" s="177"/>
      <c r="AU77" s="177"/>
      <c r="AV77" s="177"/>
      <c r="AW77" s="177">
        <f t="shared" si="16"/>
        <v>-7.4406391025925278E-2</v>
      </c>
      <c r="AX77" s="177">
        <f t="shared" si="17"/>
        <v>-7.4406391025925278E-2</v>
      </c>
      <c r="AY77" s="177">
        <f t="shared" si="18"/>
        <v>-7.4406391025925278E-2</v>
      </c>
      <c r="AZ77" s="177">
        <f t="shared" si="19"/>
        <v>-7.4406391025925278E-2</v>
      </c>
      <c r="BA77" s="177"/>
      <c r="BB77" s="179"/>
      <c r="BC77" s="100"/>
      <c r="BD77" s="99"/>
      <c r="BE77" s="98"/>
    </row>
    <row r="78" spans="2:57" ht="15" customHeight="1" x14ac:dyDescent="0.2">
      <c r="B78" s="172">
        <v>2021</v>
      </c>
      <c r="C78" s="173"/>
      <c r="D78" s="174"/>
      <c r="E78" s="174"/>
      <c r="F78" s="175">
        <v>2508.1019999999999</v>
      </c>
      <c r="G78" s="175"/>
      <c r="H78" s="175"/>
      <c r="I78" s="175"/>
      <c r="J78" s="175">
        <v>2508.1019999999999</v>
      </c>
      <c r="K78" s="175">
        <v>2508.1019999999999</v>
      </c>
      <c r="L78" s="175">
        <v>2508.1019999999999</v>
      </c>
      <c r="M78" s="175">
        <v>2508.1019999999999</v>
      </c>
      <c r="N78" s="175"/>
      <c r="O78" s="175"/>
      <c r="P78" s="173"/>
      <c r="Q78" s="174"/>
      <c r="R78" s="174"/>
      <c r="S78" s="174">
        <v>2477.828</v>
      </c>
      <c r="T78" s="174"/>
      <c r="U78" s="174"/>
      <c r="V78" s="174"/>
      <c r="W78" s="174">
        <v>2477.828</v>
      </c>
      <c r="X78" s="174">
        <v>2477.828</v>
      </c>
      <c r="Y78" s="174">
        <v>2477.828</v>
      </c>
      <c r="Z78" s="174">
        <v>2477.828</v>
      </c>
      <c r="AA78" s="174"/>
      <c r="AB78" s="174"/>
      <c r="AC78" s="176"/>
      <c r="AD78" s="177"/>
      <c r="AE78" s="177"/>
      <c r="AF78" s="177">
        <f t="shared" si="10"/>
        <v>8.188239881705206E-2</v>
      </c>
      <c r="AG78" s="177"/>
      <c r="AH78" s="177"/>
      <c r="AI78" s="177"/>
      <c r="AJ78" s="177">
        <f t="shared" si="11"/>
        <v>8.188239881705206E-2</v>
      </c>
      <c r="AK78" s="177">
        <f t="shared" si="12"/>
        <v>8.188239881705206E-2</v>
      </c>
      <c r="AL78" s="177">
        <f t="shared" si="13"/>
        <v>8.188239881705206E-2</v>
      </c>
      <c r="AM78" s="177">
        <f t="shared" si="14"/>
        <v>8.188239881705206E-2</v>
      </c>
      <c r="AN78" s="177"/>
      <c r="AO78" s="178"/>
      <c r="AP78" s="176"/>
      <c r="AQ78" s="177"/>
      <c r="AR78" s="177"/>
      <c r="AS78" s="177">
        <f t="shared" si="15"/>
        <v>6.882355681549579E-2</v>
      </c>
      <c r="AT78" s="177"/>
      <c r="AU78" s="177"/>
      <c r="AV78" s="177"/>
      <c r="AW78" s="177">
        <f t="shared" si="16"/>
        <v>6.882355681549579E-2</v>
      </c>
      <c r="AX78" s="177">
        <f t="shared" si="17"/>
        <v>6.882355681549579E-2</v>
      </c>
      <c r="AY78" s="177">
        <f t="shared" si="18"/>
        <v>6.882355681549579E-2</v>
      </c>
      <c r="AZ78" s="177">
        <f t="shared" si="19"/>
        <v>6.882355681549579E-2</v>
      </c>
      <c r="BA78" s="177"/>
      <c r="BB78" s="179"/>
      <c r="BC78" s="100"/>
      <c r="BD78" s="99"/>
      <c r="BE78" s="98"/>
    </row>
    <row r="79" spans="2:57" s="294" customFormat="1" ht="15" customHeight="1" x14ac:dyDescent="0.2">
      <c r="B79" s="172">
        <v>2022</v>
      </c>
      <c r="C79" s="173"/>
      <c r="D79" s="174"/>
      <c r="E79" s="174"/>
      <c r="F79" s="175">
        <v>2655.4349999999999</v>
      </c>
      <c r="G79" s="175"/>
      <c r="H79" s="175"/>
      <c r="I79" s="175"/>
      <c r="J79" s="175">
        <v>2655.4349999999999</v>
      </c>
      <c r="K79" s="175">
        <v>2655.4349999999999</v>
      </c>
      <c r="L79" s="175">
        <v>2655.4349999999999</v>
      </c>
      <c r="M79" s="175">
        <v>2655.4349999999999</v>
      </c>
      <c r="N79" s="175"/>
      <c r="O79" s="175"/>
      <c r="P79" s="173"/>
      <c r="Q79" s="174"/>
      <c r="R79" s="174"/>
      <c r="S79" s="174">
        <v>2541.529</v>
      </c>
      <c r="T79" s="174"/>
      <c r="U79" s="174"/>
      <c r="V79" s="174"/>
      <c r="W79" s="174">
        <v>2541.529</v>
      </c>
      <c r="X79" s="174">
        <v>2541.529</v>
      </c>
      <c r="Y79" s="174">
        <v>2541.529</v>
      </c>
      <c r="Z79" s="174">
        <v>2541.529</v>
      </c>
      <c r="AA79" s="174"/>
      <c r="AB79" s="174"/>
      <c r="AC79" s="176"/>
      <c r="AD79" s="177"/>
      <c r="AE79" s="177"/>
      <c r="AF79" s="177">
        <f t="shared" si="10"/>
        <v>5.8742826248693314E-2</v>
      </c>
      <c r="AG79" s="177"/>
      <c r="AH79" s="177"/>
      <c r="AI79" s="177"/>
      <c r="AJ79" s="177">
        <f t="shared" si="11"/>
        <v>5.8742826248693314E-2</v>
      </c>
      <c r="AK79" s="177">
        <f t="shared" si="12"/>
        <v>5.8742826248693314E-2</v>
      </c>
      <c r="AL79" s="177">
        <f t="shared" si="13"/>
        <v>5.8742826248693314E-2</v>
      </c>
      <c r="AM79" s="177">
        <f t="shared" si="14"/>
        <v>5.8742826248693314E-2</v>
      </c>
      <c r="AN79" s="177"/>
      <c r="AO79" s="178"/>
      <c r="AP79" s="176"/>
      <c r="AQ79" s="177"/>
      <c r="AR79" s="177"/>
      <c r="AS79" s="177">
        <f t="shared" si="15"/>
        <v>2.5708402681703602E-2</v>
      </c>
      <c r="AT79" s="177"/>
      <c r="AU79" s="177"/>
      <c r="AV79" s="177"/>
      <c r="AW79" s="177">
        <f t="shared" si="16"/>
        <v>2.5708402681703602E-2</v>
      </c>
      <c r="AX79" s="177">
        <f t="shared" si="17"/>
        <v>2.5708402681703602E-2</v>
      </c>
      <c r="AY79" s="177">
        <f t="shared" si="18"/>
        <v>2.5708402681703602E-2</v>
      </c>
      <c r="AZ79" s="177">
        <f t="shared" si="19"/>
        <v>2.5708402681703602E-2</v>
      </c>
      <c r="BA79" s="177"/>
      <c r="BB79" s="179"/>
      <c r="BC79" s="293"/>
    </row>
    <row r="80" spans="2:57" ht="15" customHeight="1" x14ac:dyDescent="0.2">
      <c r="B80" s="120">
        <v>2023</v>
      </c>
      <c r="C80" s="121"/>
      <c r="D80" s="122"/>
      <c r="E80" s="122"/>
      <c r="F80" s="138">
        <v>2822.4549999999999</v>
      </c>
      <c r="G80" s="138"/>
      <c r="H80" s="138"/>
      <c r="I80" s="138"/>
      <c r="J80" s="138">
        <v>2822.4549999999999</v>
      </c>
      <c r="K80" s="138">
        <v>2822.4549999999999</v>
      </c>
      <c r="L80" s="138">
        <v>2822.4549999999999</v>
      </c>
      <c r="M80" s="138">
        <v>2822.4549999999999</v>
      </c>
      <c r="N80" s="138"/>
      <c r="O80" s="138"/>
      <c r="P80" s="121"/>
      <c r="Q80" s="122"/>
      <c r="R80" s="122"/>
      <c r="S80" s="122">
        <v>2565.33</v>
      </c>
      <c r="T80" s="122"/>
      <c r="U80" s="122"/>
      <c r="V80" s="122"/>
      <c r="W80" s="122">
        <v>2565.33</v>
      </c>
      <c r="X80" s="122">
        <v>2565.33</v>
      </c>
      <c r="Y80" s="122">
        <v>2565.33</v>
      </c>
      <c r="Z80" s="122">
        <v>2565.33</v>
      </c>
      <c r="AA80" s="122"/>
      <c r="AB80" s="122"/>
      <c r="AC80" s="123"/>
      <c r="AD80" s="124"/>
      <c r="AE80" s="124"/>
      <c r="AF80" s="124">
        <f t="shared" si="10"/>
        <v>6.2897416054243482E-2</v>
      </c>
      <c r="AG80" s="124"/>
      <c r="AH80" s="124"/>
      <c r="AI80" s="124"/>
      <c r="AJ80" s="124">
        <f t="shared" si="11"/>
        <v>6.2897416054243482E-2</v>
      </c>
      <c r="AK80" s="124">
        <f t="shared" si="12"/>
        <v>6.2897416054243482E-2</v>
      </c>
      <c r="AL80" s="124">
        <f t="shared" si="13"/>
        <v>6.2897416054243482E-2</v>
      </c>
      <c r="AM80" s="124">
        <f t="shared" si="14"/>
        <v>6.2897416054243482E-2</v>
      </c>
      <c r="AN80" s="124"/>
      <c r="AO80" s="125"/>
      <c r="AP80" s="123"/>
      <c r="AQ80" s="124"/>
      <c r="AR80" s="124"/>
      <c r="AS80" s="124">
        <f t="shared" si="15"/>
        <v>9.3648351051669465E-3</v>
      </c>
      <c r="AT80" s="124"/>
      <c r="AU80" s="124"/>
      <c r="AV80" s="124"/>
      <c r="AW80" s="124">
        <f t="shared" si="16"/>
        <v>9.3648351051669465E-3</v>
      </c>
      <c r="AX80" s="124">
        <f t="shared" si="17"/>
        <v>9.3648351051669465E-3</v>
      </c>
      <c r="AY80" s="124">
        <f t="shared" si="18"/>
        <v>9.3648351051669465E-3</v>
      </c>
      <c r="AZ80" s="124">
        <f t="shared" si="19"/>
        <v>9.3648351051669465E-3</v>
      </c>
      <c r="BA80" s="124"/>
      <c r="BB80" s="127"/>
      <c r="BC80" s="100"/>
      <c r="BD80" s="98"/>
      <c r="BE80" s="98"/>
    </row>
    <row r="81" spans="2:57" ht="15" customHeight="1" x14ac:dyDescent="0.2">
      <c r="B81" s="120">
        <v>2024</v>
      </c>
      <c r="C81" s="121"/>
      <c r="D81" s="122"/>
      <c r="E81" s="122"/>
      <c r="F81" s="138">
        <v>2918.2663396754997</v>
      </c>
      <c r="G81" s="138"/>
      <c r="H81" s="138"/>
      <c r="I81" s="138"/>
      <c r="J81" s="138">
        <v>2918.2663396754997</v>
      </c>
      <c r="K81" s="138">
        <v>2918.2663396754997</v>
      </c>
      <c r="L81" s="138">
        <v>2918.2663396754997</v>
      </c>
      <c r="M81" s="138">
        <v>2918.2663396754997</v>
      </c>
      <c r="N81" s="138"/>
      <c r="O81" s="138"/>
      <c r="P81" s="121"/>
      <c r="Q81" s="122"/>
      <c r="R81" s="122"/>
      <c r="S81" s="122">
        <v>2592.7790309999996</v>
      </c>
      <c r="T81" s="122"/>
      <c r="U81" s="122"/>
      <c r="V81" s="122"/>
      <c r="W81" s="122">
        <v>2592.7790309999996</v>
      </c>
      <c r="X81" s="122">
        <v>2592.7790309999996</v>
      </c>
      <c r="Y81" s="122">
        <v>2592.7790309999996</v>
      </c>
      <c r="Z81" s="122">
        <v>2592.7790309999996</v>
      </c>
      <c r="AA81" s="122"/>
      <c r="AB81" s="122"/>
      <c r="AC81" s="123"/>
      <c r="AD81" s="124"/>
      <c r="AE81" s="124"/>
      <c r="AF81" s="124">
        <f t="shared" si="10"/>
        <v>3.3946099999999868E-2</v>
      </c>
      <c r="AG81" s="124"/>
      <c r="AH81" s="124"/>
      <c r="AI81" s="124"/>
      <c r="AJ81" s="124">
        <f t="shared" si="11"/>
        <v>3.3946099999999868E-2</v>
      </c>
      <c r="AK81" s="124">
        <f t="shared" si="12"/>
        <v>3.3946099999999868E-2</v>
      </c>
      <c r="AL81" s="124">
        <f t="shared" si="13"/>
        <v>3.3946099999999868E-2</v>
      </c>
      <c r="AM81" s="124">
        <f t="shared" si="14"/>
        <v>3.3946099999999868E-2</v>
      </c>
      <c r="AN81" s="124"/>
      <c r="AO81" s="125"/>
      <c r="AP81" s="123"/>
      <c r="AQ81" s="124"/>
      <c r="AR81" s="124"/>
      <c r="AS81" s="124">
        <f t="shared" si="15"/>
        <v>1.0699999999999932E-2</v>
      </c>
      <c r="AT81" s="124"/>
      <c r="AU81" s="124"/>
      <c r="AV81" s="124"/>
      <c r="AW81" s="124">
        <f t="shared" si="16"/>
        <v>1.0699999999999932E-2</v>
      </c>
      <c r="AX81" s="124">
        <f t="shared" si="17"/>
        <v>1.0699999999999932E-2</v>
      </c>
      <c r="AY81" s="124">
        <f t="shared" si="18"/>
        <v>1.0699999999999932E-2</v>
      </c>
      <c r="AZ81" s="124">
        <f t="shared" si="19"/>
        <v>1.0699999999999932E-2</v>
      </c>
      <c r="BA81" s="124"/>
      <c r="BB81" s="127"/>
      <c r="BC81" s="100"/>
      <c r="BD81" s="98"/>
      <c r="BE81" s="98"/>
    </row>
    <row r="82" spans="2:57" ht="15" customHeight="1" x14ac:dyDescent="0.2">
      <c r="B82" s="120">
        <v>2025</v>
      </c>
      <c r="C82" s="121"/>
      <c r="D82" s="122"/>
      <c r="E82" s="122"/>
      <c r="F82" s="138">
        <v>2981.0195717373463</v>
      </c>
      <c r="G82" s="138"/>
      <c r="H82" s="138"/>
      <c r="I82" s="138"/>
      <c r="J82" s="138">
        <v>2981.0195717373463</v>
      </c>
      <c r="K82" s="138">
        <v>2981.0195717373463</v>
      </c>
      <c r="L82" s="138">
        <v>2981.0195717373463</v>
      </c>
      <c r="M82" s="138">
        <v>2981.0195717373463</v>
      </c>
      <c r="N82" s="138"/>
      <c r="O82" s="138"/>
      <c r="P82" s="121"/>
      <c r="Q82" s="122"/>
      <c r="R82" s="122"/>
      <c r="S82" s="122">
        <v>2611.9655958293997</v>
      </c>
      <c r="T82" s="122"/>
      <c r="U82" s="122"/>
      <c r="V82" s="122"/>
      <c r="W82" s="122">
        <v>2611.9655958293997</v>
      </c>
      <c r="X82" s="122">
        <v>2611.9655958293997</v>
      </c>
      <c r="Y82" s="122">
        <v>2611.9655958293997</v>
      </c>
      <c r="Z82" s="122">
        <v>2611.9655958293997</v>
      </c>
      <c r="AA82" s="122"/>
      <c r="AB82" s="122"/>
      <c r="AC82" s="123"/>
      <c r="AD82" s="124"/>
      <c r="AE82" s="124"/>
      <c r="AF82" s="124">
        <f t="shared" si="10"/>
        <v>2.1503600000000178E-2</v>
      </c>
      <c r="AG82" s="124"/>
      <c r="AH82" s="124"/>
      <c r="AI82" s="124"/>
      <c r="AJ82" s="124">
        <f t="shared" si="11"/>
        <v>2.1503600000000178E-2</v>
      </c>
      <c r="AK82" s="124">
        <f t="shared" si="12"/>
        <v>2.1503600000000178E-2</v>
      </c>
      <c r="AL82" s="124">
        <f t="shared" si="13"/>
        <v>2.1503600000000178E-2</v>
      </c>
      <c r="AM82" s="124">
        <f t="shared" si="14"/>
        <v>2.1503600000000178E-2</v>
      </c>
      <c r="AN82" s="124"/>
      <c r="AO82" s="125"/>
      <c r="AP82" s="123"/>
      <c r="AQ82" s="124"/>
      <c r="AR82" s="124"/>
      <c r="AS82" s="124">
        <f t="shared" si="15"/>
        <v>7.4000000000000732E-3</v>
      </c>
      <c r="AT82" s="124"/>
      <c r="AU82" s="124"/>
      <c r="AV82" s="124"/>
      <c r="AW82" s="124">
        <f t="shared" si="16"/>
        <v>7.4000000000000732E-3</v>
      </c>
      <c r="AX82" s="124">
        <f t="shared" si="17"/>
        <v>7.4000000000000732E-3</v>
      </c>
      <c r="AY82" s="124">
        <f t="shared" si="18"/>
        <v>7.4000000000000732E-3</v>
      </c>
      <c r="AZ82" s="124">
        <f t="shared" si="19"/>
        <v>7.4000000000000732E-3</v>
      </c>
      <c r="BA82" s="124"/>
      <c r="BB82" s="127"/>
      <c r="BC82" s="100"/>
      <c r="BD82" s="98"/>
      <c r="BE82" s="98"/>
    </row>
    <row r="83" spans="2:57" ht="15" customHeight="1" x14ac:dyDescent="0.2">
      <c r="B83" s="120">
        <v>2026</v>
      </c>
      <c r="C83" s="121"/>
      <c r="D83" s="122"/>
      <c r="E83" s="122"/>
      <c r="F83" s="138">
        <v>3061.1413886931937</v>
      </c>
      <c r="G83" s="138"/>
      <c r="H83" s="138"/>
      <c r="I83" s="138"/>
      <c r="J83" s="138">
        <v>3061.1413886931937</v>
      </c>
      <c r="K83" s="138">
        <v>3061.1413886931937</v>
      </c>
      <c r="L83" s="138">
        <v>3061.1413886931937</v>
      </c>
      <c r="M83" s="138">
        <v>3061.1413886931937</v>
      </c>
      <c r="N83" s="138"/>
      <c r="O83" s="138"/>
      <c r="P83" s="121"/>
      <c r="Q83" s="122"/>
      <c r="R83" s="122"/>
      <c r="S83" s="122">
        <v>2644.3539692176842</v>
      </c>
      <c r="T83" s="122"/>
      <c r="U83" s="122"/>
      <c r="V83" s="122"/>
      <c r="W83" s="122">
        <v>2644.3539692176842</v>
      </c>
      <c r="X83" s="122">
        <v>2644.3539692176842</v>
      </c>
      <c r="Y83" s="122">
        <v>2644.3539692176842</v>
      </c>
      <c r="Z83" s="122">
        <v>2644.3539692176842</v>
      </c>
      <c r="AA83" s="122"/>
      <c r="AB83" s="122"/>
      <c r="AC83" s="123"/>
      <c r="AD83" s="124"/>
      <c r="AE83" s="124"/>
      <c r="AF83" s="124">
        <f t="shared" si="10"/>
        <v>2.6877319999999871E-2</v>
      </c>
      <c r="AG83" s="124"/>
      <c r="AH83" s="124"/>
      <c r="AI83" s="124"/>
      <c r="AJ83" s="124">
        <f t="shared" si="11"/>
        <v>2.6877319999999871E-2</v>
      </c>
      <c r="AK83" s="124">
        <f t="shared" si="12"/>
        <v>2.6877319999999871E-2</v>
      </c>
      <c r="AL83" s="124">
        <f t="shared" si="13"/>
        <v>2.6877319999999871E-2</v>
      </c>
      <c r="AM83" s="124">
        <f t="shared" si="14"/>
        <v>2.6877319999999871E-2</v>
      </c>
      <c r="AN83" s="124"/>
      <c r="AO83" s="125"/>
      <c r="AP83" s="123"/>
      <c r="AQ83" s="124"/>
      <c r="AR83" s="124"/>
      <c r="AS83" s="124">
        <f t="shared" si="15"/>
        <v>1.2399999999999967E-2</v>
      </c>
      <c r="AT83" s="124"/>
      <c r="AU83" s="124"/>
      <c r="AV83" s="124"/>
      <c r="AW83" s="124">
        <f t="shared" si="16"/>
        <v>1.2399999999999967E-2</v>
      </c>
      <c r="AX83" s="124">
        <f t="shared" si="17"/>
        <v>1.2399999999999967E-2</v>
      </c>
      <c r="AY83" s="124">
        <f t="shared" si="18"/>
        <v>1.2399999999999967E-2</v>
      </c>
      <c r="AZ83" s="124">
        <f t="shared" si="19"/>
        <v>1.2399999999999967E-2</v>
      </c>
      <c r="BA83" s="124"/>
      <c r="BB83" s="127"/>
      <c r="BC83" s="100"/>
      <c r="BD83" s="98"/>
      <c r="BE83" s="98"/>
    </row>
    <row r="84" spans="2:57" ht="15" customHeight="1" x14ac:dyDescent="0.2">
      <c r="B84" s="120">
        <v>2027</v>
      </c>
      <c r="C84" s="121"/>
      <c r="D84" s="122"/>
      <c r="E84" s="122"/>
      <c r="F84" s="138">
        <v>3156.4582858916337</v>
      </c>
      <c r="G84" s="138"/>
      <c r="H84" s="138"/>
      <c r="I84" s="138"/>
      <c r="J84" s="138">
        <v>3156.4582858916337</v>
      </c>
      <c r="K84" s="138">
        <v>3156.4582858916337</v>
      </c>
      <c r="L84" s="138">
        <v>3156.4582858916337</v>
      </c>
      <c r="M84" s="138">
        <v>3156.4582858916337</v>
      </c>
      <c r="N84" s="138"/>
      <c r="O84" s="138"/>
      <c r="P84" s="121"/>
      <c r="Q84" s="122"/>
      <c r="R84" s="122"/>
      <c r="S84" s="122">
        <v>2682.6968373359432</v>
      </c>
      <c r="T84" s="122"/>
      <c r="U84" s="122"/>
      <c r="V84" s="122"/>
      <c r="W84" s="122">
        <v>2682.6968373359432</v>
      </c>
      <c r="X84" s="122">
        <v>2682.6968373359432</v>
      </c>
      <c r="Y84" s="122">
        <v>2682.6968373359432</v>
      </c>
      <c r="Z84" s="122">
        <v>2682.6968373359432</v>
      </c>
      <c r="AA84" s="122"/>
      <c r="AB84" s="122"/>
      <c r="AC84" s="123"/>
      <c r="AD84" s="124"/>
      <c r="AE84" s="124"/>
      <c r="AF84" s="124">
        <f t="shared" si="10"/>
        <v>3.1137698360000021E-2</v>
      </c>
      <c r="AG84" s="124"/>
      <c r="AH84" s="124"/>
      <c r="AI84" s="124"/>
      <c r="AJ84" s="124">
        <f t="shared" si="11"/>
        <v>3.1137698360000021E-2</v>
      </c>
      <c r="AK84" s="124">
        <f t="shared" si="12"/>
        <v>3.1137698360000021E-2</v>
      </c>
      <c r="AL84" s="124">
        <f t="shared" si="13"/>
        <v>3.1137698360000021E-2</v>
      </c>
      <c r="AM84" s="124">
        <f t="shared" si="14"/>
        <v>3.1137698360000021E-2</v>
      </c>
      <c r="AN84" s="124"/>
      <c r="AO84" s="125"/>
      <c r="AP84" s="123"/>
      <c r="AQ84" s="124"/>
      <c r="AR84" s="124"/>
      <c r="AS84" s="124">
        <f t="shared" si="15"/>
        <v>1.4499899999999899E-2</v>
      </c>
      <c r="AT84" s="124"/>
      <c r="AU84" s="124"/>
      <c r="AV84" s="124"/>
      <c r="AW84" s="124">
        <f t="shared" si="16"/>
        <v>1.4499899999999899E-2</v>
      </c>
      <c r="AX84" s="124">
        <f t="shared" si="17"/>
        <v>1.4499899999999899E-2</v>
      </c>
      <c r="AY84" s="124">
        <f t="shared" si="18"/>
        <v>1.4499899999999899E-2</v>
      </c>
      <c r="AZ84" s="124">
        <f t="shared" si="19"/>
        <v>1.4499899999999899E-2</v>
      </c>
      <c r="BA84" s="124"/>
      <c r="BB84" s="127"/>
      <c r="BC84" s="100"/>
      <c r="BD84" s="98"/>
      <c r="BE84" s="98"/>
    </row>
    <row r="85" spans="2:57" ht="15" customHeight="1" x14ac:dyDescent="0.2">
      <c r="B85" s="120">
        <v>2028</v>
      </c>
      <c r="C85" s="121"/>
      <c r="D85" s="122"/>
      <c r="E85" s="122"/>
      <c r="F85" s="138">
        <v>3254.7431318836498</v>
      </c>
      <c r="G85" s="138"/>
      <c r="H85" s="138"/>
      <c r="I85" s="138"/>
      <c r="J85" s="138">
        <v>3254.7431318836498</v>
      </c>
      <c r="K85" s="138">
        <v>3254.7431318836498</v>
      </c>
      <c r="L85" s="138">
        <v>3254.7431318836498</v>
      </c>
      <c r="M85" s="138">
        <v>3254.7431318836498</v>
      </c>
      <c r="N85" s="138"/>
      <c r="O85" s="138"/>
      <c r="P85" s="121"/>
      <c r="Q85" s="122"/>
      <c r="R85" s="122"/>
      <c r="S85" s="122">
        <v>2721.5956732076302</v>
      </c>
      <c r="T85" s="122"/>
      <c r="U85" s="122"/>
      <c r="V85" s="122"/>
      <c r="W85" s="122">
        <v>2721.5956732076302</v>
      </c>
      <c r="X85" s="122">
        <v>2721.5956732076302</v>
      </c>
      <c r="Y85" s="122">
        <v>2721.5956732076302</v>
      </c>
      <c r="Z85" s="122">
        <v>2721.5956732076302</v>
      </c>
      <c r="AA85" s="122"/>
      <c r="AB85" s="122"/>
      <c r="AC85" s="123"/>
      <c r="AD85" s="124"/>
      <c r="AE85" s="124"/>
      <c r="AF85" s="124">
        <f t="shared" si="10"/>
        <v>3.1137698359999799E-2</v>
      </c>
      <c r="AG85" s="124"/>
      <c r="AH85" s="124"/>
      <c r="AI85" s="124"/>
      <c r="AJ85" s="124">
        <f t="shared" si="11"/>
        <v>3.1137698359999799E-2</v>
      </c>
      <c r="AK85" s="124">
        <f t="shared" si="12"/>
        <v>3.1137698359999799E-2</v>
      </c>
      <c r="AL85" s="124">
        <f t="shared" si="13"/>
        <v>3.1137698359999799E-2</v>
      </c>
      <c r="AM85" s="124">
        <f t="shared" si="14"/>
        <v>3.1137698359999799E-2</v>
      </c>
      <c r="AN85" s="124"/>
      <c r="AO85" s="125"/>
      <c r="AP85" s="123"/>
      <c r="AQ85" s="124"/>
      <c r="AR85" s="124"/>
      <c r="AS85" s="124">
        <f t="shared" si="15"/>
        <v>1.4499899999999899E-2</v>
      </c>
      <c r="AT85" s="124"/>
      <c r="AU85" s="124"/>
      <c r="AV85" s="124"/>
      <c r="AW85" s="124">
        <f t="shared" si="16"/>
        <v>1.4499899999999899E-2</v>
      </c>
      <c r="AX85" s="124">
        <f t="shared" si="17"/>
        <v>1.4499899999999899E-2</v>
      </c>
      <c r="AY85" s="124">
        <f t="shared" si="18"/>
        <v>1.4499899999999899E-2</v>
      </c>
      <c r="AZ85" s="124">
        <f t="shared" si="19"/>
        <v>1.4499899999999899E-2</v>
      </c>
      <c r="BA85" s="124"/>
      <c r="BB85" s="127"/>
      <c r="BC85" s="100"/>
      <c r="BD85" s="98"/>
      <c r="BE85" s="98"/>
    </row>
    <row r="86" spans="2:57" ht="15" customHeight="1" x14ac:dyDescent="0.2">
      <c r="B86" s="120">
        <v>2029</v>
      </c>
      <c r="C86" s="121"/>
      <c r="D86" s="122"/>
      <c r="E86" s="122"/>
      <c r="F86" s="138">
        <v>3349.4691226162045</v>
      </c>
      <c r="G86" s="138"/>
      <c r="H86" s="138"/>
      <c r="I86" s="138"/>
      <c r="J86" s="138">
        <v>3349.4691226162045</v>
      </c>
      <c r="K86" s="138">
        <v>3349.4691226162045</v>
      </c>
      <c r="L86" s="138">
        <v>3349.4691226162045</v>
      </c>
      <c r="M86" s="138">
        <v>3349.4691226162045</v>
      </c>
      <c r="N86" s="138"/>
      <c r="O86" s="138"/>
      <c r="P86" s="121"/>
      <c r="Q86" s="122"/>
      <c r="R86" s="122"/>
      <c r="S86" s="122">
        <v>2755.6128975270526</v>
      </c>
      <c r="T86" s="122"/>
      <c r="U86" s="122"/>
      <c r="V86" s="122"/>
      <c r="W86" s="122">
        <v>2755.6128975270526</v>
      </c>
      <c r="X86" s="122">
        <v>2755.6128975270526</v>
      </c>
      <c r="Y86" s="122">
        <v>2755.6128975270526</v>
      </c>
      <c r="Z86" s="122">
        <v>2755.6128975270526</v>
      </c>
      <c r="AA86" s="122"/>
      <c r="AB86" s="122"/>
      <c r="AC86" s="123"/>
      <c r="AD86" s="124"/>
      <c r="AE86" s="124"/>
      <c r="AF86" s="124">
        <f t="shared" si="10"/>
        <v>2.9103983599999994E-2</v>
      </c>
      <c r="AG86" s="124"/>
      <c r="AH86" s="124"/>
      <c r="AI86" s="124"/>
      <c r="AJ86" s="124">
        <f t="shared" si="11"/>
        <v>2.9103983599999994E-2</v>
      </c>
      <c r="AK86" s="124">
        <f t="shared" si="12"/>
        <v>2.9103983599999994E-2</v>
      </c>
      <c r="AL86" s="124">
        <f t="shared" si="13"/>
        <v>2.9103983599999994E-2</v>
      </c>
      <c r="AM86" s="124">
        <f t="shared" si="14"/>
        <v>2.9103983599999994E-2</v>
      </c>
      <c r="AN86" s="124"/>
      <c r="AO86" s="125"/>
      <c r="AP86" s="123"/>
      <c r="AQ86" s="124"/>
      <c r="AR86" s="124"/>
      <c r="AS86" s="124">
        <f t="shared" si="15"/>
        <v>1.2499000000000038E-2</v>
      </c>
      <c r="AT86" s="124"/>
      <c r="AU86" s="124"/>
      <c r="AV86" s="124"/>
      <c r="AW86" s="124">
        <f t="shared" si="16"/>
        <v>1.2499000000000038E-2</v>
      </c>
      <c r="AX86" s="124">
        <f t="shared" si="17"/>
        <v>1.2499000000000038E-2</v>
      </c>
      <c r="AY86" s="124">
        <f t="shared" si="18"/>
        <v>1.2499000000000038E-2</v>
      </c>
      <c r="AZ86" s="124">
        <f t="shared" si="19"/>
        <v>1.2499000000000038E-2</v>
      </c>
      <c r="BA86" s="124"/>
      <c r="BB86" s="127"/>
      <c r="BC86" s="100"/>
      <c r="BD86" s="98"/>
      <c r="BE86" s="98"/>
    </row>
    <row r="87" spans="2:57" ht="15" customHeight="1" x14ac:dyDescent="0.2">
      <c r="B87" s="120">
        <v>2030</v>
      </c>
      <c r="C87" s="121"/>
      <c r="D87" s="122"/>
      <c r="E87" s="122"/>
      <c r="F87" s="138">
        <v>3454.4347859807513</v>
      </c>
      <c r="G87" s="138"/>
      <c r="H87" s="138"/>
      <c r="I87" s="138"/>
      <c r="J87" s="138">
        <v>3448.6410417659058</v>
      </c>
      <c r="K87" s="138">
        <v>3447.6186163162274</v>
      </c>
      <c r="L87" s="138">
        <v>3446.596190866549</v>
      </c>
      <c r="M87" s="138">
        <v>3437.3943618194412</v>
      </c>
      <c r="N87" s="138"/>
      <c r="O87" s="138"/>
      <c r="P87" s="121"/>
      <c r="Q87" s="122"/>
      <c r="R87" s="122"/>
      <c r="S87" s="122">
        <v>2793.0892329334206</v>
      </c>
      <c r="T87" s="122"/>
      <c r="U87" s="122"/>
      <c r="V87" s="122"/>
      <c r="W87" s="122">
        <v>2788.4046910076245</v>
      </c>
      <c r="X87" s="122">
        <v>2787.5780071383665</v>
      </c>
      <c r="Y87" s="122">
        <v>2786.7513232691085</v>
      </c>
      <c r="Z87" s="122">
        <v>2779.3111684457849</v>
      </c>
      <c r="AA87" s="122"/>
      <c r="AB87" s="122"/>
      <c r="AC87" s="123"/>
      <c r="AD87" s="124"/>
      <c r="AE87" s="124"/>
      <c r="AF87" s="124">
        <f t="shared" si="10"/>
        <v>3.1338000000000088E-2</v>
      </c>
      <c r="AG87" s="124"/>
      <c r="AH87" s="124"/>
      <c r="AI87" s="124"/>
      <c r="AJ87" s="124">
        <f t="shared" si="11"/>
        <v>2.9608250000000114E-2</v>
      </c>
      <c r="AK87" s="124">
        <f t="shared" si="12"/>
        <v>2.9303000000000079E-2</v>
      </c>
      <c r="AL87" s="124">
        <f t="shared" si="13"/>
        <v>2.8997750000000266E-2</v>
      </c>
      <c r="AM87" s="124">
        <f t="shared" si="14"/>
        <v>2.6250499999999954E-2</v>
      </c>
      <c r="AN87" s="124"/>
      <c r="AO87" s="125"/>
      <c r="AP87" s="123"/>
      <c r="AQ87" s="124"/>
      <c r="AR87" s="124"/>
      <c r="AS87" s="124">
        <f t="shared" si="15"/>
        <v>1.3600000000000056E-2</v>
      </c>
      <c r="AT87" s="124"/>
      <c r="AU87" s="124"/>
      <c r="AV87" s="124"/>
      <c r="AW87" s="124">
        <f t="shared" si="16"/>
        <v>1.1900000000000022E-2</v>
      </c>
      <c r="AX87" s="124">
        <f t="shared" si="17"/>
        <v>1.1600000000000055E-2</v>
      </c>
      <c r="AY87" s="124">
        <f t="shared" si="18"/>
        <v>1.1300000000000088E-2</v>
      </c>
      <c r="AZ87" s="124">
        <f t="shared" si="19"/>
        <v>8.599999999999941E-3</v>
      </c>
      <c r="BA87" s="124"/>
      <c r="BB87" s="127"/>
      <c r="BC87" s="100"/>
      <c r="BD87" s="98"/>
      <c r="BE87" s="98"/>
    </row>
    <row r="88" spans="2:57" ht="15" customHeight="1" x14ac:dyDescent="0.2">
      <c r="B88" s="120">
        <v>2031</v>
      </c>
      <c r="C88" s="121"/>
      <c r="D88" s="122"/>
      <c r="E88" s="122"/>
      <c r="F88" s="138">
        <v>3563.744329522237</v>
      </c>
      <c r="G88" s="138"/>
      <c r="H88" s="138"/>
      <c r="I88" s="138"/>
      <c r="J88" s="138">
        <v>3552.5037640207697</v>
      </c>
      <c r="K88" s="138">
        <v>3549.6965702127727</v>
      </c>
      <c r="L88" s="138">
        <v>3546.5397255602502</v>
      </c>
      <c r="M88" s="138">
        <v>3528.6769471433277</v>
      </c>
      <c r="N88" s="138"/>
      <c r="O88" s="138"/>
      <c r="P88" s="121"/>
      <c r="Q88" s="122"/>
      <c r="R88" s="122"/>
      <c r="S88" s="122">
        <v>2831.9131732711953</v>
      </c>
      <c r="T88" s="122"/>
      <c r="U88" s="122"/>
      <c r="V88" s="122"/>
      <c r="W88" s="122">
        <v>2822.980909176119</v>
      </c>
      <c r="X88" s="122">
        <v>2820.7501854233133</v>
      </c>
      <c r="Y88" s="122">
        <v>2818.2416132220496</v>
      </c>
      <c r="Z88" s="122">
        <v>2804.0470378449522</v>
      </c>
      <c r="AA88" s="122"/>
      <c r="AB88" s="122"/>
      <c r="AC88" s="123"/>
      <c r="AD88" s="124"/>
      <c r="AE88" s="124"/>
      <c r="AF88" s="124">
        <f t="shared" si="10"/>
        <v>3.1643250000000123E-2</v>
      </c>
      <c r="AG88" s="124"/>
      <c r="AH88" s="124"/>
      <c r="AI88" s="124"/>
      <c r="AJ88" s="124">
        <f t="shared" si="11"/>
        <v>3.0116999999999949E-2</v>
      </c>
      <c r="AK88" s="124">
        <f t="shared" si="12"/>
        <v>2.9608250000000114E-2</v>
      </c>
      <c r="AL88" s="124">
        <f t="shared" si="13"/>
        <v>2.8997750000000266E-2</v>
      </c>
      <c r="AM88" s="124">
        <f t="shared" si="14"/>
        <v>2.6555749999999989E-2</v>
      </c>
      <c r="AN88" s="124"/>
      <c r="AO88" s="125"/>
      <c r="AP88" s="123"/>
      <c r="AQ88" s="124"/>
      <c r="AR88" s="124"/>
      <c r="AS88" s="124">
        <f t="shared" si="15"/>
        <v>1.3900000000000023E-2</v>
      </c>
      <c r="AT88" s="124"/>
      <c r="AU88" s="124"/>
      <c r="AV88" s="124"/>
      <c r="AW88" s="124">
        <f t="shared" si="16"/>
        <v>1.2399999999999967E-2</v>
      </c>
      <c r="AX88" s="124">
        <f t="shared" si="17"/>
        <v>1.1900000000000022E-2</v>
      </c>
      <c r="AY88" s="124">
        <f t="shared" si="18"/>
        <v>1.1300000000000088E-2</v>
      </c>
      <c r="AZ88" s="124">
        <f t="shared" si="19"/>
        <v>8.899999999999908E-3</v>
      </c>
      <c r="BA88" s="124"/>
      <c r="BB88" s="127"/>
      <c r="BC88" s="100"/>
      <c r="BD88" s="98"/>
      <c r="BE88" s="98"/>
    </row>
    <row r="89" spans="2:57" ht="15" customHeight="1" x14ac:dyDescent="0.2">
      <c r="B89" s="120">
        <v>2032</v>
      </c>
      <c r="C89" s="121"/>
      <c r="D89" s="122"/>
      <c r="E89" s="122"/>
      <c r="F89" s="138">
        <v>3675.7875603063344</v>
      </c>
      <c r="G89" s="138"/>
      <c r="H89" s="138"/>
      <c r="I89" s="138"/>
      <c r="J89" s="138">
        <v>3660.2174543977617</v>
      </c>
      <c r="K89" s="138">
        <v>3654.074510435737</v>
      </c>
      <c r="L89" s="138">
        <v>3647.9379562188119</v>
      </c>
      <c r="M89" s="138">
        <v>3622.0245671030575</v>
      </c>
      <c r="N89" s="138"/>
      <c r="O89" s="138"/>
      <c r="P89" s="121"/>
      <c r="Q89" s="122"/>
      <c r="R89" s="122"/>
      <c r="S89" s="122">
        <v>2870.7103837450109</v>
      </c>
      <c r="T89" s="122"/>
      <c r="U89" s="122"/>
      <c r="V89" s="122"/>
      <c r="W89" s="122">
        <v>2858.5504686317381</v>
      </c>
      <c r="X89" s="122">
        <v>2853.7529625927664</v>
      </c>
      <c r="Y89" s="122">
        <v>2848.9604468061698</v>
      </c>
      <c r="Z89" s="122">
        <v>2828.7226517779877</v>
      </c>
      <c r="AA89" s="122"/>
      <c r="AB89" s="122"/>
      <c r="AC89" s="123"/>
      <c r="AD89" s="124"/>
      <c r="AE89" s="124"/>
      <c r="AF89" s="124">
        <f t="shared" si="10"/>
        <v>3.14397500000001E-2</v>
      </c>
      <c r="AG89" s="124"/>
      <c r="AH89" s="124"/>
      <c r="AI89" s="124"/>
      <c r="AJ89" s="124">
        <f t="shared" si="11"/>
        <v>3.0320499999999972E-2</v>
      </c>
      <c r="AK89" s="124">
        <f t="shared" si="12"/>
        <v>2.9404750000000091E-2</v>
      </c>
      <c r="AL89" s="124">
        <f t="shared" si="13"/>
        <v>2.8590749999999998E-2</v>
      </c>
      <c r="AM89" s="124">
        <f t="shared" si="14"/>
        <v>2.6453999999999978E-2</v>
      </c>
      <c r="AN89" s="124"/>
      <c r="AO89" s="125"/>
      <c r="AP89" s="123"/>
      <c r="AQ89" s="124"/>
      <c r="AR89" s="124"/>
      <c r="AS89" s="124">
        <f t="shared" si="15"/>
        <v>1.3700000000000045E-2</v>
      </c>
      <c r="AT89" s="124"/>
      <c r="AU89" s="124"/>
      <c r="AV89" s="124"/>
      <c r="AW89" s="124">
        <f t="shared" si="16"/>
        <v>1.2599999999999945E-2</v>
      </c>
      <c r="AX89" s="124">
        <f t="shared" si="17"/>
        <v>1.1700000000000044E-2</v>
      </c>
      <c r="AY89" s="124">
        <f t="shared" si="18"/>
        <v>1.089999999999991E-2</v>
      </c>
      <c r="AZ89" s="124">
        <f t="shared" si="19"/>
        <v>8.799999999999919E-3</v>
      </c>
      <c r="BA89" s="124"/>
      <c r="BB89" s="127"/>
      <c r="BC89" s="100"/>
      <c r="BD89" s="98"/>
      <c r="BE89" s="98"/>
    </row>
    <row r="90" spans="2:57" ht="15" customHeight="1" x14ac:dyDescent="0.2">
      <c r="B90" s="120">
        <v>2033</v>
      </c>
      <c r="C90" s="121"/>
      <c r="D90" s="122"/>
      <c r="E90" s="122"/>
      <c r="F90" s="138">
        <v>3778.2630038063348</v>
      </c>
      <c r="G90" s="138"/>
      <c r="H90" s="138"/>
      <c r="I90" s="138"/>
      <c r="J90" s="138">
        <v>3759.2794096923103</v>
      </c>
      <c r="K90" s="138">
        <v>3748.88038712762</v>
      </c>
      <c r="L90" s="138">
        <v>3738.5016639199011</v>
      </c>
      <c r="M90" s="138">
        <v>3704.9426700116069</v>
      </c>
      <c r="N90" s="138"/>
      <c r="O90" s="138"/>
      <c r="P90" s="121"/>
      <c r="Q90" s="122"/>
      <c r="R90" s="122"/>
      <c r="S90" s="122">
        <v>2899.99162965921</v>
      </c>
      <c r="T90" s="122"/>
      <c r="U90" s="122"/>
      <c r="V90" s="122"/>
      <c r="W90" s="122">
        <v>2885.4208430368767</v>
      </c>
      <c r="X90" s="122">
        <v>2877.4391121822864</v>
      </c>
      <c r="Y90" s="122">
        <v>2869.4729620231747</v>
      </c>
      <c r="Z90" s="122">
        <v>2843.7148818324113</v>
      </c>
      <c r="AA90" s="122"/>
      <c r="AB90" s="122"/>
      <c r="AC90" s="123"/>
      <c r="AD90" s="124"/>
      <c r="AE90" s="124"/>
      <c r="AF90" s="124">
        <f t="shared" si="10"/>
        <v>2.7878500000000139E-2</v>
      </c>
      <c r="AG90" s="124"/>
      <c r="AH90" s="124"/>
      <c r="AI90" s="124"/>
      <c r="AJ90" s="124">
        <f t="shared" si="11"/>
        <v>2.7064500000000047E-2</v>
      </c>
      <c r="AK90" s="124">
        <f t="shared" si="12"/>
        <v>2.5945250000000142E-2</v>
      </c>
      <c r="AL90" s="124">
        <f t="shared" si="13"/>
        <v>2.4826000000000237E-2</v>
      </c>
      <c r="AM90" s="124">
        <f t="shared" si="14"/>
        <v>2.2892750000000239E-2</v>
      </c>
      <c r="AN90" s="124"/>
      <c r="AO90" s="125"/>
      <c r="AP90" s="123"/>
      <c r="AQ90" s="124"/>
      <c r="AR90" s="124"/>
      <c r="AS90" s="124">
        <f t="shared" si="15"/>
        <v>1.0199999999999987E-2</v>
      </c>
      <c r="AT90" s="124"/>
      <c r="AU90" s="124"/>
      <c r="AV90" s="124"/>
      <c r="AW90" s="124">
        <f t="shared" si="16"/>
        <v>9.400000000000075E-3</v>
      </c>
      <c r="AX90" s="124">
        <f t="shared" si="17"/>
        <v>8.2999999999999741E-3</v>
      </c>
      <c r="AY90" s="124">
        <f t="shared" si="18"/>
        <v>7.2000000000000952E-3</v>
      </c>
      <c r="AZ90" s="124">
        <f t="shared" si="19"/>
        <v>5.3000000000000824E-3</v>
      </c>
      <c r="BA90" s="124"/>
      <c r="BB90" s="127"/>
      <c r="BC90" s="100"/>
      <c r="BD90" s="98"/>
      <c r="BE90" s="98"/>
    </row>
    <row r="91" spans="2:57" ht="15" customHeight="1" x14ac:dyDescent="0.2">
      <c r="B91" s="120">
        <v>2034</v>
      </c>
      <c r="C91" s="121"/>
      <c r="D91" s="122"/>
      <c r="E91" s="122"/>
      <c r="F91" s="138">
        <v>3884.3641854792245</v>
      </c>
      <c r="G91" s="138"/>
      <c r="H91" s="138"/>
      <c r="I91" s="138"/>
      <c r="J91" s="138">
        <v>3862.5524539956727</v>
      </c>
      <c r="K91" s="138">
        <v>3846.5274745711331</v>
      </c>
      <c r="L91" s="138">
        <v>3830.5529211397688</v>
      </c>
      <c r="M91" s="138">
        <v>3790.1359742371892</v>
      </c>
      <c r="N91" s="138"/>
      <c r="O91" s="138"/>
      <c r="P91" s="121"/>
      <c r="Q91" s="122"/>
      <c r="R91" s="122"/>
      <c r="S91" s="122">
        <v>2930.1515426076658</v>
      </c>
      <c r="T91" s="122"/>
      <c r="U91" s="122"/>
      <c r="V91" s="122"/>
      <c r="W91" s="122">
        <v>2913.6979672986381</v>
      </c>
      <c r="X91" s="122">
        <v>2901.6096007246174</v>
      </c>
      <c r="Y91" s="122">
        <v>2889.5592727573367</v>
      </c>
      <c r="Z91" s="122">
        <v>2859.0709421943066</v>
      </c>
      <c r="AA91" s="122"/>
      <c r="AB91" s="122"/>
      <c r="AC91" s="123"/>
      <c r="AD91" s="124"/>
      <c r="AE91" s="124"/>
      <c r="AF91" s="124">
        <f t="shared" si="10"/>
        <v>2.808199999999994E-2</v>
      </c>
      <c r="AG91" s="124"/>
      <c r="AH91" s="124"/>
      <c r="AI91" s="124"/>
      <c r="AJ91" s="124">
        <f t="shared" si="11"/>
        <v>2.7471500000000093E-2</v>
      </c>
      <c r="AK91" s="124">
        <f t="shared" si="12"/>
        <v>2.6046999999999931E-2</v>
      </c>
      <c r="AL91" s="124">
        <f t="shared" si="13"/>
        <v>2.4622499999999992E-2</v>
      </c>
      <c r="AM91" s="124">
        <f t="shared" si="14"/>
        <v>2.2994500000000029E-2</v>
      </c>
      <c r="AN91" s="124"/>
      <c r="AO91" s="125"/>
      <c r="AP91" s="123"/>
      <c r="AQ91" s="124"/>
      <c r="AR91" s="124"/>
      <c r="AS91" s="124">
        <f t="shared" si="15"/>
        <v>1.0399999999999965E-2</v>
      </c>
      <c r="AT91" s="124"/>
      <c r="AU91" s="124"/>
      <c r="AV91" s="124"/>
      <c r="AW91" s="124">
        <f t="shared" si="16"/>
        <v>9.8000000000000309E-3</v>
      </c>
      <c r="AX91" s="124">
        <f t="shared" si="17"/>
        <v>8.3999999999999631E-3</v>
      </c>
      <c r="AY91" s="124">
        <f t="shared" si="18"/>
        <v>6.9999999999998952E-3</v>
      </c>
      <c r="AZ91" s="124">
        <f t="shared" si="19"/>
        <v>5.4000000000000714E-3</v>
      </c>
      <c r="BA91" s="124"/>
      <c r="BB91" s="127"/>
      <c r="BC91" s="100"/>
      <c r="BD91" s="98"/>
      <c r="BE91" s="98"/>
    </row>
    <row r="92" spans="2:57" ht="15" customHeight="1" x14ac:dyDescent="0.2">
      <c r="B92" s="120">
        <v>2035</v>
      </c>
      <c r="C92" s="121"/>
      <c r="D92" s="122"/>
      <c r="E92" s="122"/>
      <c r="F92" s="138">
        <v>3993.4449005358524</v>
      </c>
      <c r="G92" s="138"/>
      <c r="H92" s="138"/>
      <c r="I92" s="138"/>
      <c r="J92" s="138">
        <v>3969.8416078721971</v>
      </c>
      <c r="K92" s="138">
        <v>3947.1093598718253</v>
      </c>
      <c r="L92" s="138">
        <v>3924.0911929210806</v>
      </c>
      <c r="M92" s="138">
        <v>3877.6739022321653</v>
      </c>
      <c r="N92" s="138"/>
      <c r="O92" s="138"/>
      <c r="P92" s="121"/>
      <c r="Q92" s="122"/>
      <c r="R92" s="122"/>
      <c r="S92" s="122">
        <v>2960.6251186507852</v>
      </c>
      <c r="T92" s="122"/>
      <c r="U92" s="122"/>
      <c r="V92" s="122"/>
      <c r="W92" s="122">
        <v>2943.1263167683542</v>
      </c>
      <c r="X92" s="122">
        <v>2926.2732823307765</v>
      </c>
      <c r="Y92" s="122">
        <v>2909.2082758120864</v>
      </c>
      <c r="Z92" s="122">
        <v>2874.7958323763755</v>
      </c>
      <c r="AA92" s="122"/>
      <c r="AB92" s="122"/>
      <c r="AC92" s="123"/>
      <c r="AD92" s="124"/>
      <c r="AE92" s="124"/>
      <c r="AF92" s="124">
        <f t="shared" si="10"/>
        <v>2.8082000000000162E-2</v>
      </c>
      <c r="AG92" s="124"/>
      <c r="AH92" s="124"/>
      <c r="AI92" s="124"/>
      <c r="AJ92" s="124">
        <f t="shared" si="11"/>
        <v>2.7776749999999906E-2</v>
      </c>
      <c r="AK92" s="124">
        <f t="shared" si="12"/>
        <v>2.6148750000000165E-2</v>
      </c>
      <c r="AL92" s="124">
        <f t="shared" si="13"/>
        <v>2.4418999999999969E-2</v>
      </c>
      <c r="AM92" s="124">
        <f t="shared" si="14"/>
        <v>2.309625000000004E-2</v>
      </c>
      <c r="AN92" s="124"/>
      <c r="AO92" s="125"/>
      <c r="AP92" s="123"/>
      <c r="AQ92" s="124"/>
      <c r="AR92" s="124"/>
      <c r="AS92" s="124">
        <f t="shared" si="15"/>
        <v>1.0399999999999965E-2</v>
      </c>
      <c r="AT92" s="124"/>
      <c r="AU92" s="124"/>
      <c r="AV92" s="124"/>
      <c r="AW92" s="124">
        <f t="shared" si="16"/>
        <v>1.0099999999999998E-2</v>
      </c>
      <c r="AX92" s="124">
        <f t="shared" si="17"/>
        <v>8.499999999999952E-3</v>
      </c>
      <c r="AY92" s="124">
        <f t="shared" si="18"/>
        <v>6.7999999999999172E-3</v>
      </c>
      <c r="AZ92" s="124">
        <f t="shared" si="19"/>
        <v>5.5000000000000604E-3</v>
      </c>
      <c r="BA92" s="124"/>
      <c r="BB92" s="127"/>
      <c r="BC92" s="100"/>
      <c r="BD92" s="98"/>
      <c r="BE92" s="98"/>
    </row>
    <row r="93" spans="2:57" ht="15" customHeight="1" x14ac:dyDescent="0.2">
      <c r="B93" s="120">
        <v>2036</v>
      </c>
      <c r="C93" s="121"/>
      <c r="D93" s="122"/>
      <c r="E93" s="122"/>
      <c r="F93" s="138">
        <v>4102.3381560836651</v>
      </c>
      <c r="G93" s="138"/>
      <c r="H93" s="138"/>
      <c r="I93" s="138"/>
      <c r="J93" s="138">
        <v>4077.6873174520556</v>
      </c>
      <c r="K93" s="138">
        <v>4046.7067703494713</v>
      </c>
      <c r="L93" s="138">
        <v>4015.5215366933439</v>
      </c>
      <c r="M93" s="138">
        <v>3963.6826482206261</v>
      </c>
      <c r="N93" s="138"/>
      <c r="O93" s="138"/>
      <c r="P93" s="121"/>
      <c r="Q93" s="122"/>
      <c r="R93" s="122"/>
      <c r="S93" s="122">
        <v>2989.0471197898328</v>
      </c>
      <c r="T93" s="122"/>
      <c r="U93" s="122"/>
      <c r="V93" s="122"/>
      <c r="W93" s="122">
        <v>2971.0860167776536</v>
      </c>
      <c r="X93" s="122">
        <v>2948.5129592764906</v>
      </c>
      <c r="Y93" s="122">
        <v>2925.7907629842152</v>
      </c>
      <c r="Z93" s="122">
        <v>2888.0198932053067</v>
      </c>
      <c r="AA93" s="122"/>
      <c r="AB93" s="122"/>
      <c r="AC93" s="123"/>
      <c r="AD93" s="124"/>
      <c r="AE93" s="124"/>
      <c r="AF93" s="124">
        <f t="shared" si="10"/>
        <v>2.7268000000000292E-2</v>
      </c>
      <c r="AG93" s="124"/>
      <c r="AH93" s="124"/>
      <c r="AI93" s="124"/>
      <c r="AJ93" s="124">
        <f t="shared" si="11"/>
        <v>2.7166250000000058E-2</v>
      </c>
      <c r="AK93" s="124">
        <f t="shared" si="12"/>
        <v>2.5233000000000061E-2</v>
      </c>
      <c r="AL93" s="124">
        <f t="shared" si="13"/>
        <v>2.3299750000000063E-2</v>
      </c>
      <c r="AM93" s="124">
        <f t="shared" si="14"/>
        <v>2.2180500000000158E-2</v>
      </c>
      <c r="AN93" s="124"/>
      <c r="AO93" s="125"/>
      <c r="AP93" s="123"/>
      <c r="AQ93" s="124"/>
      <c r="AR93" s="124"/>
      <c r="AS93" s="124">
        <f t="shared" si="15"/>
        <v>9.6000000000000529E-3</v>
      </c>
      <c r="AT93" s="124"/>
      <c r="AU93" s="124"/>
      <c r="AV93" s="124"/>
      <c r="AW93" s="124">
        <f t="shared" si="16"/>
        <v>9.5000000000000639E-3</v>
      </c>
      <c r="AX93" s="124">
        <f t="shared" si="17"/>
        <v>7.6000000000000512E-3</v>
      </c>
      <c r="AY93" s="124">
        <f t="shared" si="18"/>
        <v>5.7000000000000384E-3</v>
      </c>
      <c r="AZ93" s="124">
        <f t="shared" si="19"/>
        <v>4.5999999999999375E-3</v>
      </c>
      <c r="BA93" s="124"/>
      <c r="BB93" s="127"/>
      <c r="BC93" s="100"/>
      <c r="BD93" s="98"/>
      <c r="BE93" s="98"/>
    </row>
    <row r="94" spans="2:57" ht="15" customHeight="1" x14ac:dyDescent="0.2">
      <c r="B94" s="120">
        <v>2037</v>
      </c>
      <c r="C94" s="121"/>
      <c r="D94" s="122"/>
      <c r="E94" s="122"/>
      <c r="F94" s="138">
        <v>4211.696235479465</v>
      </c>
      <c r="G94" s="138"/>
      <c r="H94" s="138"/>
      <c r="I94" s="138"/>
      <c r="J94" s="138">
        <v>4187.2180764861359</v>
      </c>
      <c r="K94" s="138">
        <v>4146.3468078024016</v>
      </c>
      <c r="L94" s="138">
        <v>4105.4049707706881</v>
      </c>
      <c r="M94" s="138">
        <v>4049.1792829427454</v>
      </c>
      <c r="N94" s="138"/>
      <c r="O94" s="138"/>
      <c r="P94" s="121"/>
      <c r="Q94" s="122"/>
      <c r="R94" s="122"/>
      <c r="S94" s="122">
        <v>3015.9485438679408</v>
      </c>
      <c r="T94" s="122"/>
      <c r="U94" s="122"/>
      <c r="V94" s="122"/>
      <c r="W94" s="122">
        <v>2998.4200081320082</v>
      </c>
      <c r="X94" s="122">
        <v>2969.1525499914255</v>
      </c>
      <c r="Y94" s="122">
        <v>2939.8345586465393</v>
      </c>
      <c r="Z94" s="122">
        <v>2899.5719727781279</v>
      </c>
      <c r="AA94" s="122"/>
      <c r="AB94" s="122"/>
      <c r="AC94" s="123"/>
      <c r="AD94" s="124"/>
      <c r="AE94" s="124"/>
      <c r="AF94" s="124">
        <f t="shared" si="10"/>
        <v>2.6657500000000001E-2</v>
      </c>
      <c r="AG94" s="124"/>
      <c r="AH94" s="124"/>
      <c r="AI94" s="124"/>
      <c r="AJ94" s="124">
        <f t="shared" si="11"/>
        <v>2.6861000000000246E-2</v>
      </c>
      <c r="AK94" s="124">
        <f t="shared" si="12"/>
        <v>2.4622500000000214E-2</v>
      </c>
      <c r="AL94" s="124">
        <f t="shared" si="13"/>
        <v>2.2384000000000182E-2</v>
      </c>
      <c r="AM94" s="124">
        <f t="shared" si="14"/>
        <v>2.1570000000000089E-2</v>
      </c>
      <c r="AN94" s="124"/>
      <c r="AO94" s="125"/>
      <c r="AP94" s="123"/>
      <c r="AQ94" s="124"/>
      <c r="AR94" s="124"/>
      <c r="AS94" s="124">
        <f t="shared" si="15"/>
        <v>8.999999999999897E-3</v>
      </c>
      <c r="AT94" s="124"/>
      <c r="AU94" s="124"/>
      <c r="AV94" s="124"/>
      <c r="AW94" s="124">
        <f t="shared" si="16"/>
        <v>9.200000000000097E-3</v>
      </c>
      <c r="AX94" s="124">
        <f t="shared" si="17"/>
        <v>6.9999999999998952E-3</v>
      </c>
      <c r="AY94" s="124">
        <f t="shared" si="18"/>
        <v>4.7999999999999154E-3</v>
      </c>
      <c r="AZ94" s="124">
        <f t="shared" si="19"/>
        <v>4.0000000000000036E-3</v>
      </c>
      <c r="BA94" s="124"/>
      <c r="BB94" s="127"/>
      <c r="BC94" s="100"/>
      <c r="BD94" s="98"/>
      <c r="BE94" s="98"/>
    </row>
    <row r="95" spans="2:57" ht="15" customHeight="1" x14ac:dyDescent="0.2">
      <c r="B95" s="120">
        <v>2038</v>
      </c>
      <c r="C95" s="121"/>
      <c r="D95" s="122"/>
      <c r="E95" s="122"/>
      <c r="F95" s="138">
        <v>4324.82660806068</v>
      </c>
      <c r="G95" s="138"/>
      <c r="H95" s="138"/>
      <c r="I95" s="138"/>
      <c r="J95" s="138">
        <v>4301.821188435043</v>
      </c>
      <c r="K95" s="138">
        <v>4249.2840136529048</v>
      </c>
      <c r="L95" s="138">
        <v>4197.3003556364192</v>
      </c>
      <c r="M95" s="138">
        <v>4137.3440880598991</v>
      </c>
      <c r="N95" s="138"/>
      <c r="O95" s="138"/>
      <c r="P95" s="121"/>
      <c r="Q95" s="122"/>
      <c r="R95" s="122"/>
      <c r="S95" s="122">
        <v>3043.6952704715263</v>
      </c>
      <c r="T95" s="122"/>
      <c r="U95" s="122"/>
      <c r="V95" s="122"/>
      <c r="W95" s="122">
        <v>3027.5046822108889</v>
      </c>
      <c r="X95" s="122">
        <v>2990.5304483513642</v>
      </c>
      <c r="Y95" s="122">
        <v>2953.9457645280427</v>
      </c>
      <c r="Z95" s="122">
        <v>2911.7501750637962</v>
      </c>
      <c r="AA95" s="122"/>
      <c r="AB95" s="122"/>
      <c r="AC95" s="123"/>
      <c r="AD95" s="124"/>
      <c r="AE95" s="124"/>
      <c r="AF95" s="124">
        <f t="shared" si="10"/>
        <v>2.6861000000000246E-2</v>
      </c>
      <c r="AG95" s="124"/>
      <c r="AH95" s="124"/>
      <c r="AI95" s="124"/>
      <c r="AJ95" s="124">
        <f t="shared" si="11"/>
        <v>2.7369750000000082E-2</v>
      </c>
      <c r="AK95" s="124">
        <f t="shared" si="12"/>
        <v>2.4826000000000237E-2</v>
      </c>
      <c r="AL95" s="124">
        <f t="shared" si="13"/>
        <v>2.2383999999999959E-2</v>
      </c>
      <c r="AM95" s="124">
        <f t="shared" si="14"/>
        <v>2.177349999999989E-2</v>
      </c>
      <c r="AN95" s="124"/>
      <c r="AO95" s="125"/>
      <c r="AP95" s="123"/>
      <c r="AQ95" s="124"/>
      <c r="AR95" s="124"/>
      <c r="AS95" s="124">
        <f t="shared" si="15"/>
        <v>9.200000000000097E-3</v>
      </c>
      <c r="AT95" s="124"/>
      <c r="AU95" s="124"/>
      <c r="AV95" s="124"/>
      <c r="AW95" s="124">
        <f t="shared" si="16"/>
        <v>9.7000000000000419E-3</v>
      </c>
      <c r="AX95" s="124">
        <f t="shared" si="17"/>
        <v>7.2000000000000952E-3</v>
      </c>
      <c r="AY95" s="124">
        <f t="shared" si="18"/>
        <v>4.7999999999999154E-3</v>
      </c>
      <c r="AZ95" s="124">
        <f t="shared" si="19"/>
        <v>4.1999999999999815E-3</v>
      </c>
      <c r="BA95" s="124"/>
      <c r="BB95" s="127"/>
      <c r="BC95" s="100"/>
      <c r="BD95" s="98"/>
      <c r="BE95" s="98"/>
    </row>
    <row r="96" spans="2:57" ht="15" customHeight="1" x14ac:dyDescent="0.2">
      <c r="B96" s="120">
        <v>2039</v>
      </c>
      <c r="C96" s="121"/>
      <c r="D96" s="122"/>
      <c r="E96" s="122"/>
      <c r="F96" s="138">
        <v>4441.4358266871686</v>
      </c>
      <c r="G96" s="138"/>
      <c r="H96" s="138"/>
      <c r="I96" s="138"/>
      <c r="J96" s="138">
        <v>4421.3118001309067</v>
      </c>
      <c r="K96" s="138">
        <v>4355.6414678726305</v>
      </c>
      <c r="L96" s="138">
        <v>4290.3985761746135</v>
      </c>
      <c r="M96" s="138">
        <v>4227.8495243222314</v>
      </c>
      <c r="N96" s="138"/>
      <c r="O96" s="138"/>
      <c r="P96" s="121"/>
      <c r="Q96" s="122"/>
      <c r="R96" s="122"/>
      <c r="S96" s="122">
        <v>3072.0016364869116</v>
      </c>
      <c r="T96" s="122"/>
      <c r="U96" s="122"/>
      <c r="V96" s="122"/>
      <c r="W96" s="122">
        <v>3058.082479501219</v>
      </c>
      <c r="X96" s="122">
        <v>3012.6603736691645</v>
      </c>
      <c r="Y96" s="122">
        <v>2967.5339150448713</v>
      </c>
      <c r="Z96" s="122">
        <v>2924.2707008165703</v>
      </c>
      <c r="AA96" s="122"/>
      <c r="AB96" s="122"/>
      <c r="AC96" s="123"/>
      <c r="AD96" s="124"/>
      <c r="AE96" s="124"/>
      <c r="AF96" s="124">
        <f t="shared" si="10"/>
        <v>2.6962750000000035E-2</v>
      </c>
      <c r="AG96" s="124"/>
      <c r="AH96" s="124"/>
      <c r="AI96" s="124"/>
      <c r="AJ96" s="124">
        <f t="shared" si="11"/>
        <v>2.7776750000000128E-2</v>
      </c>
      <c r="AK96" s="124">
        <f t="shared" si="12"/>
        <v>2.5029500000000038E-2</v>
      </c>
      <c r="AL96" s="124">
        <f t="shared" si="13"/>
        <v>2.2180500000000158E-2</v>
      </c>
      <c r="AM96" s="124">
        <f t="shared" si="14"/>
        <v>2.1875249999999902E-2</v>
      </c>
      <c r="AN96" s="124"/>
      <c r="AO96" s="125"/>
      <c r="AP96" s="123"/>
      <c r="AQ96" s="124"/>
      <c r="AR96" s="124"/>
      <c r="AS96" s="124">
        <f t="shared" si="15"/>
        <v>9.300000000000086E-3</v>
      </c>
      <c r="AT96" s="124"/>
      <c r="AU96" s="124"/>
      <c r="AV96" s="124"/>
      <c r="AW96" s="124">
        <f t="shared" si="16"/>
        <v>1.0099999999999998E-2</v>
      </c>
      <c r="AX96" s="124">
        <f t="shared" si="17"/>
        <v>7.4000000000000732E-3</v>
      </c>
      <c r="AY96" s="124">
        <f t="shared" si="18"/>
        <v>4.5999999999999375E-3</v>
      </c>
      <c r="AZ96" s="124">
        <f t="shared" si="19"/>
        <v>4.2999999999999705E-3</v>
      </c>
      <c r="BA96" s="124"/>
      <c r="BB96" s="127"/>
      <c r="BC96" s="100"/>
      <c r="BD96" s="98"/>
      <c r="BE96" s="98"/>
    </row>
    <row r="97" spans="2:57" ht="15" customHeight="1" x14ac:dyDescent="0.2">
      <c r="B97" s="120">
        <v>2040</v>
      </c>
      <c r="C97" s="121"/>
      <c r="D97" s="122"/>
      <c r="E97" s="122"/>
      <c r="F97" s="138">
        <v>4558.4776539509858</v>
      </c>
      <c r="G97" s="138"/>
      <c r="H97" s="138"/>
      <c r="I97" s="138"/>
      <c r="J97" s="138">
        <v>4542.3219987725406</v>
      </c>
      <c r="K97" s="138">
        <v>4461.5586903572566</v>
      </c>
      <c r="L97" s="138">
        <v>4381.632829297323</v>
      </c>
      <c r="M97" s="138">
        <v>4317.7536874945627</v>
      </c>
      <c r="N97" s="138"/>
      <c r="O97" s="138"/>
      <c r="P97" s="121"/>
      <c r="Q97" s="122"/>
      <c r="R97" s="122"/>
      <c r="S97" s="122">
        <v>3098.7280507243477</v>
      </c>
      <c r="T97" s="122"/>
      <c r="U97" s="122"/>
      <c r="V97" s="122"/>
      <c r="W97" s="122">
        <v>3087.7458795523812</v>
      </c>
      <c r="X97" s="122">
        <v>3032.8451981727476</v>
      </c>
      <c r="Y97" s="122">
        <v>2978.5137905305373</v>
      </c>
      <c r="Z97" s="122">
        <v>2935.0905024095919</v>
      </c>
      <c r="AA97" s="122"/>
      <c r="AB97" s="122"/>
      <c r="AC97" s="123"/>
      <c r="AD97" s="124"/>
      <c r="AE97" s="124"/>
      <c r="AF97" s="124">
        <f t="shared" si="10"/>
        <v>2.6352249999999966E-2</v>
      </c>
      <c r="AG97" s="124"/>
      <c r="AH97" s="124"/>
      <c r="AI97" s="124"/>
      <c r="AJ97" s="124">
        <f t="shared" si="11"/>
        <v>2.7369750000000304E-2</v>
      </c>
      <c r="AK97" s="124">
        <f t="shared" si="12"/>
        <v>2.4317250000000179E-2</v>
      </c>
      <c r="AL97" s="124">
        <f t="shared" si="13"/>
        <v>2.1264750000000054E-2</v>
      </c>
      <c r="AM97" s="124">
        <f t="shared" si="14"/>
        <v>2.1264750000000054E-2</v>
      </c>
      <c r="AN97" s="124"/>
      <c r="AO97" s="125"/>
      <c r="AP97" s="123"/>
      <c r="AQ97" s="124"/>
      <c r="AR97" s="124"/>
      <c r="AS97" s="124">
        <f t="shared" si="15"/>
        <v>8.69999999999993E-3</v>
      </c>
      <c r="AT97" s="124"/>
      <c r="AU97" s="124"/>
      <c r="AV97" s="124"/>
      <c r="AW97" s="124">
        <f t="shared" si="16"/>
        <v>9.7000000000000419E-3</v>
      </c>
      <c r="AX97" s="124">
        <f t="shared" si="17"/>
        <v>6.6999999999999282E-3</v>
      </c>
      <c r="AY97" s="124">
        <f t="shared" si="18"/>
        <v>3.7000000000000366E-3</v>
      </c>
      <c r="AZ97" s="124">
        <f t="shared" si="19"/>
        <v>3.7000000000000366E-3</v>
      </c>
      <c r="BA97" s="124"/>
      <c r="BB97" s="127"/>
      <c r="BC97" s="100"/>
      <c r="BD97" s="98"/>
      <c r="BE97" s="98"/>
    </row>
    <row r="98" spans="2:57" ht="15" customHeight="1" x14ac:dyDescent="0.2">
      <c r="B98" s="120">
        <v>2041</v>
      </c>
      <c r="C98" s="121"/>
      <c r="D98" s="122"/>
      <c r="E98" s="122"/>
      <c r="F98" s="138">
        <v>4666.5443440737881</v>
      </c>
      <c r="G98" s="138"/>
      <c r="H98" s="138"/>
      <c r="I98" s="138"/>
      <c r="J98" s="138">
        <v>4663.871128718195</v>
      </c>
      <c r="K98" s="138">
        <v>4567.3277468398846</v>
      </c>
      <c r="L98" s="138">
        <v>4472.1321691618377</v>
      </c>
      <c r="M98" s="138">
        <v>4420.1135947255743</v>
      </c>
      <c r="N98" s="138"/>
      <c r="O98" s="138"/>
      <c r="P98" s="121"/>
      <c r="Q98" s="122"/>
      <c r="R98" s="122"/>
      <c r="S98" s="122">
        <v>3117.630291833766</v>
      </c>
      <c r="T98" s="122"/>
      <c r="U98" s="122"/>
      <c r="V98" s="122"/>
      <c r="W98" s="122">
        <v>3115.8443670563083</v>
      </c>
      <c r="X98" s="122">
        <v>3051.3455538816015</v>
      </c>
      <c r="Y98" s="122">
        <v>2987.7471832811825</v>
      </c>
      <c r="Z98" s="122">
        <v>2952.9945544742905</v>
      </c>
      <c r="AA98" s="122"/>
      <c r="AB98" s="122"/>
      <c r="AC98" s="123"/>
      <c r="AD98" s="124"/>
      <c r="AE98" s="124"/>
      <c r="AF98" s="124">
        <f t="shared" si="10"/>
        <v>2.3706749999999888E-2</v>
      </c>
      <c r="AG98" s="124"/>
      <c r="AH98" s="124"/>
      <c r="AI98" s="124"/>
      <c r="AJ98" s="124">
        <f t="shared" si="11"/>
        <v>2.6759250000000012E-2</v>
      </c>
      <c r="AK98" s="124">
        <f t="shared" si="12"/>
        <v>2.3706750000000332E-2</v>
      </c>
      <c r="AL98" s="124">
        <f t="shared" si="13"/>
        <v>2.0654250000000207E-2</v>
      </c>
      <c r="AM98" s="124">
        <f t="shared" si="14"/>
        <v>2.3706749999999888E-2</v>
      </c>
      <c r="AN98" s="124"/>
      <c r="AO98" s="125"/>
      <c r="AP98" s="123"/>
      <c r="AQ98" s="124"/>
      <c r="AR98" s="124"/>
      <c r="AS98" s="124">
        <f t="shared" si="15"/>
        <v>6.0999999999999943E-3</v>
      </c>
      <c r="AT98" s="124"/>
      <c r="AU98" s="124"/>
      <c r="AV98" s="124"/>
      <c r="AW98" s="124">
        <f t="shared" si="16"/>
        <v>9.100000000000108E-3</v>
      </c>
      <c r="AX98" s="124">
        <f t="shared" si="17"/>
        <v>6.0999999999999943E-3</v>
      </c>
      <c r="AY98" s="124">
        <f t="shared" si="18"/>
        <v>3.1000000000001027E-3</v>
      </c>
      <c r="AZ98" s="124">
        <f t="shared" si="19"/>
        <v>6.0999999999999943E-3</v>
      </c>
      <c r="BA98" s="124"/>
      <c r="BB98" s="127"/>
      <c r="BC98" s="100"/>
      <c r="BD98" s="98"/>
      <c r="BE98" s="98"/>
    </row>
    <row r="99" spans="2:57" ht="15" customHeight="1" x14ac:dyDescent="0.2">
      <c r="B99" s="120">
        <v>2042</v>
      </c>
      <c r="C99" s="121"/>
      <c r="D99" s="122"/>
      <c r="E99" s="122"/>
      <c r="F99" s="138">
        <v>4776.2233024286406</v>
      </c>
      <c r="G99" s="138"/>
      <c r="H99" s="138"/>
      <c r="I99" s="138"/>
      <c r="J99" s="138">
        <v>4787.7237244446533</v>
      </c>
      <c r="K99" s="138">
        <v>4674.6747927057995</v>
      </c>
      <c r="L99" s="138">
        <v>4563.5906261203245</v>
      </c>
      <c r="M99" s="138">
        <v>4524.0006295708081</v>
      </c>
      <c r="N99" s="138"/>
      <c r="O99" s="138"/>
      <c r="P99" s="121"/>
      <c r="Q99" s="122"/>
      <c r="R99" s="122"/>
      <c r="S99" s="122">
        <v>3136.0243105555851</v>
      </c>
      <c r="T99" s="122"/>
      <c r="U99" s="122"/>
      <c r="V99" s="122"/>
      <c r="W99" s="122">
        <v>3143.575381923109</v>
      </c>
      <c r="X99" s="122">
        <v>3069.348492649503</v>
      </c>
      <c r="Y99" s="122">
        <v>2996.4116501126978</v>
      </c>
      <c r="Z99" s="122">
        <v>2970.417222345689</v>
      </c>
      <c r="AA99" s="122"/>
      <c r="AB99" s="122"/>
      <c r="AC99" s="123"/>
      <c r="AD99" s="124"/>
      <c r="AE99" s="124"/>
      <c r="AF99" s="124">
        <f t="shared" si="10"/>
        <v>2.3503250000000087E-2</v>
      </c>
      <c r="AG99" s="124"/>
      <c r="AH99" s="124"/>
      <c r="AI99" s="124"/>
      <c r="AJ99" s="124">
        <f t="shared" si="11"/>
        <v>2.6555749999999989E-2</v>
      </c>
      <c r="AK99" s="124">
        <f t="shared" si="12"/>
        <v>2.3503250000000087E-2</v>
      </c>
      <c r="AL99" s="124">
        <f t="shared" si="13"/>
        <v>2.0450749999999962E-2</v>
      </c>
      <c r="AM99" s="124">
        <f t="shared" si="14"/>
        <v>2.3503250000000087E-2</v>
      </c>
      <c r="AN99" s="124"/>
      <c r="AO99" s="125"/>
      <c r="AP99" s="123"/>
      <c r="AQ99" s="124"/>
      <c r="AR99" s="124"/>
      <c r="AS99" s="124">
        <f t="shared" si="15"/>
        <v>5.9000000000000163E-3</v>
      </c>
      <c r="AT99" s="124"/>
      <c r="AU99" s="124"/>
      <c r="AV99" s="124"/>
      <c r="AW99" s="124">
        <f t="shared" si="16"/>
        <v>8.899999999999908E-3</v>
      </c>
      <c r="AX99" s="124">
        <f t="shared" si="17"/>
        <v>5.9000000000000163E-3</v>
      </c>
      <c r="AY99" s="124">
        <f t="shared" si="18"/>
        <v>2.8999999999999027E-3</v>
      </c>
      <c r="AZ99" s="124">
        <f t="shared" si="19"/>
        <v>5.9000000000000163E-3</v>
      </c>
      <c r="BA99" s="124"/>
      <c r="BB99" s="127"/>
      <c r="BC99" s="100"/>
      <c r="BD99" s="98"/>
      <c r="BE99" s="98"/>
    </row>
    <row r="100" spans="2:57" ht="15" customHeight="1" x14ac:dyDescent="0.2">
      <c r="B100" s="120">
        <v>2043</v>
      </c>
      <c r="C100" s="121"/>
      <c r="D100" s="122"/>
      <c r="E100" s="122"/>
      <c r="F100" s="138">
        <v>4887.0221305983805</v>
      </c>
      <c r="G100" s="138"/>
      <c r="H100" s="138"/>
      <c r="I100" s="138"/>
      <c r="J100" s="138">
        <v>4913.4038660731876</v>
      </c>
      <c r="K100" s="138">
        <v>4783.1178985469896</v>
      </c>
      <c r="L100" s="138">
        <v>4655.5264410788313</v>
      </c>
      <c r="M100" s="138">
        <v>4628.9483961755923</v>
      </c>
      <c r="N100" s="138"/>
      <c r="O100" s="138"/>
      <c r="P100" s="121"/>
      <c r="Q100" s="122"/>
      <c r="R100" s="122"/>
      <c r="S100" s="122">
        <v>3153.5860466946965</v>
      </c>
      <c r="T100" s="122"/>
      <c r="U100" s="122"/>
      <c r="V100" s="122"/>
      <c r="W100" s="122">
        <v>3170.6101302076477</v>
      </c>
      <c r="X100" s="122">
        <v>3086.5368442083404</v>
      </c>
      <c r="Y100" s="122">
        <v>3004.2023204029906</v>
      </c>
      <c r="Z100" s="122">
        <v>2987.0515587908249</v>
      </c>
      <c r="AA100" s="122"/>
      <c r="AB100" s="122"/>
      <c r="AC100" s="123"/>
      <c r="AD100" s="124"/>
      <c r="AE100" s="124"/>
      <c r="AF100" s="124">
        <f t="shared" si="10"/>
        <v>2.3198000000000052E-2</v>
      </c>
      <c r="AG100" s="124"/>
      <c r="AH100" s="124"/>
      <c r="AI100" s="124"/>
      <c r="AJ100" s="124">
        <f t="shared" si="11"/>
        <v>2.6250499999999954E-2</v>
      </c>
      <c r="AK100" s="124">
        <f t="shared" si="12"/>
        <v>2.3198000000000274E-2</v>
      </c>
      <c r="AL100" s="124">
        <f t="shared" si="13"/>
        <v>2.0145499999999927E-2</v>
      </c>
      <c r="AM100" s="124">
        <f t="shared" si="14"/>
        <v>2.3198000000000052E-2</v>
      </c>
      <c r="AN100" s="124"/>
      <c r="AO100" s="125"/>
      <c r="AP100" s="123"/>
      <c r="AQ100" s="124"/>
      <c r="AR100" s="124"/>
      <c r="AS100" s="124">
        <f t="shared" si="15"/>
        <v>5.6000000000000494E-3</v>
      </c>
      <c r="AT100" s="124"/>
      <c r="AU100" s="124"/>
      <c r="AV100" s="124"/>
      <c r="AW100" s="124">
        <f t="shared" si="16"/>
        <v>8.599999999999941E-3</v>
      </c>
      <c r="AX100" s="124">
        <f t="shared" si="17"/>
        <v>5.6000000000000494E-3</v>
      </c>
      <c r="AY100" s="124">
        <f t="shared" si="18"/>
        <v>2.5999999999999357E-3</v>
      </c>
      <c r="AZ100" s="124">
        <f t="shared" si="19"/>
        <v>5.6000000000000494E-3</v>
      </c>
      <c r="BA100" s="124"/>
      <c r="BB100" s="127"/>
      <c r="BC100" s="100"/>
      <c r="BD100" s="98"/>
      <c r="BE100" s="98"/>
    </row>
    <row r="101" spans="2:57" ht="15" customHeight="1" x14ac:dyDescent="0.2">
      <c r="B101" s="120">
        <v>2044</v>
      </c>
      <c r="C101" s="121"/>
      <c r="D101" s="122"/>
      <c r="E101" s="122"/>
      <c r="F101" s="138">
        <v>5000.391269984003</v>
      </c>
      <c r="G101" s="138"/>
      <c r="H101" s="138"/>
      <c r="I101" s="138"/>
      <c r="J101" s="138">
        <v>5042.3831742595412</v>
      </c>
      <c r="K101" s="138">
        <v>4894.0766675574832</v>
      </c>
      <c r="L101" s="138">
        <v>4749.3143489975846</v>
      </c>
      <c r="M101" s="138">
        <v>4736.3307410700745</v>
      </c>
      <c r="N101" s="138"/>
      <c r="O101" s="138"/>
      <c r="P101" s="121"/>
      <c r="Q101" s="122"/>
      <c r="R101" s="122"/>
      <c r="S101" s="122">
        <v>3171.2461285561872</v>
      </c>
      <c r="T101" s="122"/>
      <c r="U101" s="122"/>
      <c r="V101" s="122"/>
      <c r="W101" s="122">
        <v>3197.8773773274334</v>
      </c>
      <c r="X101" s="122">
        <v>3103.8214505359074</v>
      </c>
      <c r="Y101" s="122">
        <v>3012.0132464360381</v>
      </c>
      <c r="Z101" s="122">
        <v>3003.7790475200536</v>
      </c>
      <c r="AA101" s="122"/>
      <c r="AB101" s="122"/>
      <c r="AC101" s="123"/>
      <c r="AD101" s="124"/>
      <c r="AE101" s="124"/>
      <c r="AF101" s="124">
        <f t="shared" si="10"/>
        <v>2.3198000000000274E-2</v>
      </c>
      <c r="AG101" s="124"/>
      <c r="AH101" s="124"/>
      <c r="AI101" s="124"/>
      <c r="AJ101" s="124">
        <f t="shared" si="11"/>
        <v>2.6250499999999954E-2</v>
      </c>
      <c r="AK101" s="124">
        <f t="shared" si="12"/>
        <v>2.3198000000000052E-2</v>
      </c>
      <c r="AL101" s="124">
        <f t="shared" si="13"/>
        <v>2.0145499999999927E-2</v>
      </c>
      <c r="AM101" s="124">
        <f t="shared" si="14"/>
        <v>2.3198000000000274E-2</v>
      </c>
      <c r="AN101" s="124"/>
      <c r="AO101" s="125"/>
      <c r="AP101" s="123"/>
      <c r="AQ101" s="124"/>
      <c r="AR101" s="124"/>
      <c r="AS101" s="124">
        <f t="shared" si="15"/>
        <v>5.6000000000000494E-3</v>
      </c>
      <c r="AT101" s="124"/>
      <c r="AU101" s="124"/>
      <c r="AV101" s="124"/>
      <c r="AW101" s="124">
        <f t="shared" si="16"/>
        <v>8.599999999999941E-3</v>
      </c>
      <c r="AX101" s="124">
        <f t="shared" si="17"/>
        <v>5.6000000000000494E-3</v>
      </c>
      <c r="AY101" s="124">
        <f t="shared" si="18"/>
        <v>2.5999999999999357E-3</v>
      </c>
      <c r="AZ101" s="124">
        <f t="shared" si="19"/>
        <v>5.6000000000000494E-3</v>
      </c>
      <c r="BA101" s="124"/>
      <c r="BB101" s="127"/>
      <c r="BC101" s="100"/>
      <c r="BD101" s="98"/>
      <c r="BE101" s="98"/>
    </row>
    <row r="102" spans="2:57" ht="15" customHeight="1" x14ac:dyDescent="0.2">
      <c r="B102" s="120">
        <v>2045</v>
      </c>
      <c r="C102" s="121"/>
      <c r="D102" s="122"/>
      <c r="E102" s="122"/>
      <c r="F102" s="138">
        <v>5115.3727670416511</v>
      </c>
      <c r="G102" s="138"/>
      <c r="H102" s="138"/>
      <c r="I102" s="138"/>
      <c r="J102" s="138">
        <v>5173.7221287994798</v>
      </c>
      <c r="K102" s="138">
        <v>5006.613513489634</v>
      </c>
      <c r="L102" s="138">
        <v>4844.0251757452952</v>
      </c>
      <c r="M102" s="138">
        <v>4845.240298295611</v>
      </c>
      <c r="N102" s="138"/>
      <c r="O102" s="138"/>
      <c r="P102" s="121"/>
      <c r="Q102" s="122"/>
      <c r="R102" s="122"/>
      <c r="S102" s="122">
        <v>3188.3708576503909</v>
      </c>
      <c r="T102" s="122"/>
      <c r="U102" s="122"/>
      <c r="V102" s="122"/>
      <c r="W102" s="122">
        <v>3224.7395472969838</v>
      </c>
      <c r="X102" s="122">
        <v>3120.5820863688014</v>
      </c>
      <c r="Y102" s="122">
        <v>3019.2420782274844</v>
      </c>
      <c r="Z102" s="122">
        <v>3019.999454376662</v>
      </c>
      <c r="AA102" s="122"/>
      <c r="AB102" s="122"/>
      <c r="AC102" s="123"/>
      <c r="AD102" s="124"/>
      <c r="AE102" s="124"/>
      <c r="AF102" s="124">
        <f t="shared" si="10"/>
        <v>2.2994500000000251E-2</v>
      </c>
      <c r="AG102" s="124"/>
      <c r="AH102" s="124"/>
      <c r="AI102" s="124"/>
      <c r="AJ102" s="124">
        <f t="shared" si="11"/>
        <v>2.6047000000000153E-2</v>
      </c>
      <c r="AK102" s="124">
        <f t="shared" si="12"/>
        <v>2.2994500000000029E-2</v>
      </c>
      <c r="AL102" s="124">
        <f t="shared" si="13"/>
        <v>1.9942000000000126E-2</v>
      </c>
      <c r="AM102" s="124">
        <f t="shared" si="14"/>
        <v>2.2994500000000029E-2</v>
      </c>
      <c r="AN102" s="124"/>
      <c r="AO102" s="125"/>
      <c r="AP102" s="123"/>
      <c r="AQ102" s="124"/>
      <c r="AR102" s="124"/>
      <c r="AS102" s="124">
        <f t="shared" si="15"/>
        <v>5.4000000000000714E-3</v>
      </c>
      <c r="AT102" s="124"/>
      <c r="AU102" s="124"/>
      <c r="AV102" s="124"/>
      <c r="AW102" s="124">
        <f t="shared" si="16"/>
        <v>8.3999999999999631E-3</v>
      </c>
      <c r="AX102" s="124">
        <f t="shared" si="17"/>
        <v>5.4000000000000714E-3</v>
      </c>
      <c r="AY102" s="124">
        <f t="shared" si="18"/>
        <v>2.3999999999999577E-3</v>
      </c>
      <c r="AZ102" s="124">
        <f t="shared" si="19"/>
        <v>5.4000000000000714E-3</v>
      </c>
      <c r="BA102" s="124"/>
      <c r="BB102" s="127"/>
      <c r="BC102" s="100"/>
      <c r="BD102" s="98"/>
      <c r="BE102" s="98"/>
    </row>
    <row r="103" spans="2:57" ht="15" customHeight="1" x14ac:dyDescent="0.2">
      <c r="B103" s="120">
        <v>2046</v>
      </c>
      <c r="C103" s="121"/>
      <c r="D103" s="122"/>
      <c r="E103" s="122"/>
      <c r="F103" s="138">
        <v>5228.834292701019</v>
      </c>
      <c r="G103" s="138"/>
      <c r="H103" s="138"/>
      <c r="I103" s="138"/>
      <c r="J103" s="138">
        <v>5304.2706592754776</v>
      </c>
      <c r="K103" s="138">
        <v>5117.6627045255909</v>
      </c>
      <c r="L103" s="138">
        <v>4936.6816893069517</v>
      </c>
      <c r="M103" s="138">
        <v>4952.7101507319567</v>
      </c>
      <c r="N103" s="138"/>
      <c r="O103" s="138"/>
      <c r="P103" s="121"/>
      <c r="Q103" s="122"/>
      <c r="R103" s="122"/>
      <c r="S103" s="122">
        <v>3203.0373635955825</v>
      </c>
      <c r="T103" s="122"/>
      <c r="U103" s="122"/>
      <c r="V103" s="122"/>
      <c r="W103" s="122">
        <v>3249.247567856441</v>
      </c>
      <c r="X103" s="122">
        <v>3134.9367639660977</v>
      </c>
      <c r="Y103" s="122">
        <v>3024.0728655526486</v>
      </c>
      <c r="Z103" s="122">
        <v>3033.8914518667943</v>
      </c>
      <c r="AA103" s="122"/>
      <c r="AB103" s="122"/>
      <c r="AC103" s="123"/>
      <c r="AD103" s="124"/>
      <c r="AE103" s="124"/>
      <c r="AF103" s="124">
        <f t="shared" si="10"/>
        <v>2.2180500000000158E-2</v>
      </c>
      <c r="AG103" s="124"/>
      <c r="AH103" s="124"/>
      <c r="AI103" s="124"/>
      <c r="AJ103" s="124">
        <f t="shared" si="11"/>
        <v>2.5233000000000061E-2</v>
      </c>
      <c r="AK103" s="124">
        <f t="shared" si="12"/>
        <v>2.2180499999999936E-2</v>
      </c>
      <c r="AL103" s="124">
        <f t="shared" si="13"/>
        <v>1.9128000000000034E-2</v>
      </c>
      <c r="AM103" s="124">
        <f t="shared" si="14"/>
        <v>2.2180499999999936E-2</v>
      </c>
      <c r="AN103" s="124"/>
      <c r="AO103" s="125"/>
      <c r="AP103" s="123"/>
      <c r="AQ103" s="124"/>
      <c r="AR103" s="124"/>
      <c r="AS103" s="124">
        <f t="shared" si="15"/>
        <v>4.5999999999999375E-3</v>
      </c>
      <c r="AT103" s="124"/>
      <c r="AU103" s="124"/>
      <c r="AV103" s="124"/>
      <c r="AW103" s="124">
        <f t="shared" si="16"/>
        <v>7.6000000000000512E-3</v>
      </c>
      <c r="AX103" s="124">
        <f t="shared" si="17"/>
        <v>4.5999999999999375E-3</v>
      </c>
      <c r="AY103" s="124">
        <f t="shared" si="18"/>
        <v>1.6000000000000458E-3</v>
      </c>
      <c r="AZ103" s="124">
        <f t="shared" si="19"/>
        <v>4.5999999999999375E-3</v>
      </c>
      <c r="BA103" s="124"/>
      <c r="BB103" s="127"/>
      <c r="BC103" s="100"/>
      <c r="BD103" s="98"/>
      <c r="BE103" s="98"/>
    </row>
    <row r="104" spans="2:57" ht="15" customHeight="1" x14ac:dyDescent="0.2">
      <c r="B104" s="120">
        <v>2047</v>
      </c>
      <c r="C104" s="121"/>
      <c r="D104" s="122"/>
      <c r="E104" s="122"/>
      <c r="F104" s="138">
        <v>5345.3444856195565</v>
      </c>
      <c r="G104" s="138"/>
      <c r="H104" s="138"/>
      <c r="I104" s="138"/>
      <c r="J104" s="138">
        <v>5438.6530303605568</v>
      </c>
      <c r="K104" s="138">
        <v>5231.695744323506</v>
      </c>
      <c r="L104" s="138">
        <v>5031.6128440219027</v>
      </c>
      <c r="M104" s="138">
        <v>5063.0676764881046</v>
      </c>
      <c r="N104" s="138"/>
      <c r="O104" s="138"/>
      <c r="P104" s="121"/>
      <c r="Q104" s="122"/>
      <c r="R104" s="122"/>
      <c r="S104" s="122">
        <v>3218.0916392044815</v>
      </c>
      <c r="T104" s="122"/>
      <c r="U104" s="122"/>
      <c r="V104" s="122"/>
      <c r="W104" s="122">
        <v>3274.2667741289356</v>
      </c>
      <c r="X104" s="122">
        <v>3149.6709667567379</v>
      </c>
      <c r="Y104" s="122">
        <v>3029.2137894240882</v>
      </c>
      <c r="Z104" s="122">
        <v>3048.1507416905679</v>
      </c>
      <c r="AA104" s="122"/>
      <c r="AB104" s="122"/>
      <c r="AC104" s="123"/>
      <c r="AD104" s="124"/>
      <c r="AE104" s="124"/>
      <c r="AF104" s="124">
        <f t="shared" si="10"/>
        <v>2.2282249999999948E-2</v>
      </c>
      <c r="AG104" s="124"/>
      <c r="AH104" s="124"/>
      <c r="AI104" s="124"/>
      <c r="AJ104" s="124">
        <f t="shared" si="11"/>
        <v>2.5334750000000072E-2</v>
      </c>
      <c r="AK104" s="124">
        <f t="shared" si="12"/>
        <v>2.2282249999999948E-2</v>
      </c>
      <c r="AL104" s="124">
        <f t="shared" si="13"/>
        <v>1.9229750000000045E-2</v>
      </c>
      <c r="AM104" s="124">
        <f t="shared" si="14"/>
        <v>2.228225000000017E-2</v>
      </c>
      <c r="AN104" s="124"/>
      <c r="AO104" s="125"/>
      <c r="AP104" s="123"/>
      <c r="AQ104" s="124"/>
      <c r="AR104" s="124"/>
      <c r="AS104" s="124">
        <f t="shared" si="15"/>
        <v>4.6999999999999265E-3</v>
      </c>
      <c r="AT104" s="124"/>
      <c r="AU104" s="124"/>
      <c r="AV104" s="124"/>
      <c r="AW104" s="124">
        <f t="shared" si="16"/>
        <v>7.7000000000000401E-3</v>
      </c>
      <c r="AX104" s="124">
        <f t="shared" si="17"/>
        <v>4.6999999999999265E-3</v>
      </c>
      <c r="AY104" s="124">
        <f t="shared" si="18"/>
        <v>1.7000000000000348E-3</v>
      </c>
      <c r="AZ104" s="124">
        <f t="shared" si="19"/>
        <v>4.6999999999999265E-3</v>
      </c>
      <c r="BA104" s="124"/>
      <c r="BB104" s="127"/>
      <c r="BC104" s="100"/>
      <c r="BD104" s="98"/>
      <c r="BE104" s="98"/>
    </row>
    <row r="105" spans="2:57" ht="15" customHeight="1" x14ac:dyDescent="0.2">
      <c r="B105" s="120">
        <v>2048</v>
      </c>
      <c r="C105" s="121"/>
      <c r="D105" s="122"/>
      <c r="E105" s="122"/>
      <c r="F105" s="138">
        <v>5465.5385653870762</v>
      </c>
      <c r="G105" s="138"/>
      <c r="H105" s="138"/>
      <c r="I105" s="138"/>
      <c r="J105" s="138">
        <v>5577.5467111131629</v>
      </c>
      <c r="K105" s="138">
        <v>5349.3343469064284</v>
      </c>
      <c r="L105" s="138">
        <v>5129.3934343229921</v>
      </c>
      <c r="M105" s="138">
        <v>5176.9145504946964</v>
      </c>
      <c r="N105" s="138"/>
      <c r="O105" s="138"/>
      <c r="P105" s="121"/>
      <c r="Q105" s="122"/>
      <c r="R105" s="122"/>
      <c r="S105" s="122">
        <v>3233.8602882365831</v>
      </c>
      <c r="T105" s="122"/>
      <c r="U105" s="122"/>
      <c r="V105" s="122"/>
      <c r="W105" s="122">
        <v>3300.1334816445542</v>
      </c>
      <c r="X105" s="122">
        <v>3165.1043544938457</v>
      </c>
      <c r="Y105" s="122">
        <v>3034.9692956239942</v>
      </c>
      <c r="Z105" s="122">
        <v>3063.0866803248514</v>
      </c>
      <c r="AA105" s="122"/>
      <c r="AB105" s="122"/>
      <c r="AC105" s="123"/>
      <c r="AD105" s="124"/>
      <c r="AE105" s="124"/>
      <c r="AF105" s="124">
        <f t="shared" si="10"/>
        <v>2.2485749999999971E-2</v>
      </c>
      <c r="AG105" s="124"/>
      <c r="AH105" s="124"/>
      <c r="AI105" s="124"/>
      <c r="AJ105" s="124">
        <f t="shared" si="11"/>
        <v>2.5538250000000096E-2</v>
      </c>
      <c r="AK105" s="124">
        <f t="shared" si="12"/>
        <v>2.2485749999999971E-2</v>
      </c>
      <c r="AL105" s="124">
        <f t="shared" si="13"/>
        <v>1.9433250000000069E-2</v>
      </c>
      <c r="AM105" s="124">
        <f t="shared" si="14"/>
        <v>2.2485749999999971E-2</v>
      </c>
      <c r="AN105" s="124"/>
      <c r="AO105" s="125"/>
      <c r="AP105" s="123"/>
      <c r="AQ105" s="124"/>
      <c r="AR105" s="124"/>
      <c r="AS105" s="124">
        <f t="shared" si="15"/>
        <v>4.8999999999999044E-3</v>
      </c>
      <c r="AT105" s="124"/>
      <c r="AU105" s="124"/>
      <c r="AV105" s="124"/>
      <c r="AW105" s="124">
        <f t="shared" si="16"/>
        <v>7.9000000000000181E-3</v>
      </c>
      <c r="AX105" s="124">
        <f t="shared" si="17"/>
        <v>4.8999999999999044E-3</v>
      </c>
      <c r="AY105" s="124">
        <f t="shared" si="18"/>
        <v>1.9000000000000128E-3</v>
      </c>
      <c r="AZ105" s="124">
        <f t="shared" si="19"/>
        <v>4.8999999999999044E-3</v>
      </c>
      <c r="BA105" s="124"/>
      <c r="BB105" s="127"/>
      <c r="BC105" s="100"/>
      <c r="BD105" s="98"/>
      <c r="BE105" s="98"/>
    </row>
    <row r="106" spans="2:57" ht="15" customHeight="1" x14ac:dyDescent="0.2">
      <c r="B106" s="120">
        <v>2049</v>
      </c>
      <c r="C106" s="121"/>
      <c r="D106" s="122"/>
      <c r="E106" s="122"/>
      <c r="F106" s="138">
        <v>5590.6597733798417</v>
      </c>
      <c r="G106" s="138"/>
      <c r="H106" s="138"/>
      <c r="I106" s="138"/>
      <c r="J106" s="138">
        <v>5722.2575549196717</v>
      </c>
      <c r="K106" s="138">
        <v>5471.7953207765722</v>
      </c>
      <c r="L106" s="138">
        <v>5231.1618824083189</v>
      </c>
      <c r="M106" s="138">
        <v>5295.4283610705352</v>
      </c>
      <c r="N106" s="138"/>
      <c r="O106" s="138"/>
      <c r="P106" s="121"/>
      <c r="Q106" s="122"/>
      <c r="R106" s="122"/>
      <c r="S106" s="122">
        <v>3250.9997477642373</v>
      </c>
      <c r="T106" s="122"/>
      <c r="U106" s="122"/>
      <c r="V106" s="122"/>
      <c r="W106" s="122">
        <v>3327.524589542204</v>
      </c>
      <c r="X106" s="122">
        <v>3181.8794075726632</v>
      </c>
      <c r="Y106" s="122">
        <v>3041.9497250039294</v>
      </c>
      <c r="Z106" s="122">
        <v>3079.3210397305734</v>
      </c>
      <c r="AA106" s="122"/>
      <c r="AB106" s="122"/>
      <c r="AC106" s="123"/>
      <c r="AD106" s="124"/>
      <c r="AE106" s="124"/>
      <c r="AF106" s="124">
        <f t="shared" si="10"/>
        <v>2.2892750000000017E-2</v>
      </c>
      <c r="AG106" s="124"/>
      <c r="AH106" s="124"/>
      <c r="AI106" s="124"/>
      <c r="AJ106" s="124">
        <f t="shared" si="11"/>
        <v>2.594524999999992E-2</v>
      </c>
      <c r="AK106" s="124">
        <f t="shared" si="12"/>
        <v>2.2892750000000239E-2</v>
      </c>
      <c r="AL106" s="124">
        <f t="shared" si="13"/>
        <v>1.9840250000000115E-2</v>
      </c>
      <c r="AM106" s="124">
        <f t="shared" si="14"/>
        <v>2.2892750000000239E-2</v>
      </c>
      <c r="AN106" s="124"/>
      <c r="AO106" s="125"/>
      <c r="AP106" s="123"/>
      <c r="AQ106" s="124"/>
      <c r="AR106" s="124"/>
      <c r="AS106" s="124">
        <f t="shared" si="15"/>
        <v>5.3000000000000824E-3</v>
      </c>
      <c r="AT106" s="124"/>
      <c r="AU106" s="124"/>
      <c r="AV106" s="124"/>
      <c r="AW106" s="124">
        <f t="shared" si="16"/>
        <v>8.2999999999999741E-3</v>
      </c>
      <c r="AX106" s="124">
        <f t="shared" si="17"/>
        <v>5.3000000000000824E-3</v>
      </c>
      <c r="AY106" s="124">
        <f t="shared" si="18"/>
        <v>2.2999999999999687E-3</v>
      </c>
      <c r="AZ106" s="124">
        <f t="shared" si="19"/>
        <v>5.3000000000000824E-3</v>
      </c>
      <c r="BA106" s="124"/>
      <c r="BB106" s="127"/>
      <c r="BC106" s="100"/>
      <c r="BD106" s="98"/>
      <c r="BE106" s="98"/>
    </row>
    <row r="107" spans="2:57" ht="15" customHeight="1" x14ac:dyDescent="0.2">
      <c r="B107" s="120">
        <v>2050</v>
      </c>
      <c r="C107" s="121"/>
      <c r="D107" s="122"/>
      <c r="E107" s="122"/>
      <c r="F107" s="138">
        <v>5716.9388010110588</v>
      </c>
      <c r="G107" s="138"/>
      <c r="H107" s="138"/>
      <c r="I107" s="138"/>
      <c r="J107" s="138">
        <v>5868.9762386278126</v>
      </c>
      <c r="K107" s="138">
        <v>5595.3894975846124</v>
      </c>
      <c r="L107" s="138">
        <v>5333.3526297811659</v>
      </c>
      <c r="M107" s="138">
        <v>5415.038849176216</v>
      </c>
      <c r="N107" s="138"/>
      <c r="O107" s="138"/>
      <c r="P107" s="121"/>
      <c r="Q107" s="122"/>
      <c r="R107" s="122"/>
      <c r="S107" s="122">
        <v>3267.254746503058</v>
      </c>
      <c r="T107" s="122"/>
      <c r="U107" s="122"/>
      <c r="V107" s="122"/>
      <c r="W107" s="122">
        <v>3354.1447862585414</v>
      </c>
      <c r="X107" s="122">
        <v>3197.7888046105263</v>
      </c>
      <c r="Y107" s="122">
        <v>3048.0336244539371</v>
      </c>
      <c r="Z107" s="122">
        <v>3094.717644929226</v>
      </c>
      <c r="AA107" s="122"/>
      <c r="AB107" s="122"/>
      <c r="AC107" s="123"/>
      <c r="AD107" s="124"/>
      <c r="AE107" s="124"/>
      <c r="AF107" s="124">
        <f t="shared" si="10"/>
        <v>2.2587499999999983E-2</v>
      </c>
      <c r="AG107" s="124"/>
      <c r="AH107" s="124"/>
      <c r="AI107" s="124"/>
      <c r="AJ107" s="124">
        <f t="shared" si="11"/>
        <v>2.5640000000000107E-2</v>
      </c>
      <c r="AK107" s="124">
        <f t="shared" si="12"/>
        <v>2.2587499999999983E-2</v>
      </c>
      <c r="AL107" s="124">
        <f t="shared" si="13"/>
        <v>1.953500000000008E-2</v>
      </c>
      <c r="AM107" s="124">
        <f t="shared" si="14"/>
        <v>2.2587499999999983E-2</v>
      </c>
      <c r="AN107" s="124"/>
      <c r="AO107" s="125"/>
      <c r="AP107" s="123"/>
      <c r="AQ107" s="124"/>
      <c r="AR107" s="124"/>
      <c r="AS107" s="124">
        <f t="shared" si="15"/>
        <v>4.9999999999998934E-3</v>
      </c>
      <c r="AT107" s="124"/>
      <c r="AU107" s="124"/>
      <c r="AV107" s="124"/>
      <c r="AW107" s="124">
        <f t="shared" si="16"/>
        <v>8.0000000000000071E-3</v>
      </c>
      <c r="AX107" s="124">
        <f t="shared" si="17"/>
        <v>4.9999999999998934E-3</v>
      </c>
      <c r="AY107" s="124">
        <f t="shared" si="18"/>
        <v>2.0000000000000018E-3</v>
      </c>
      <c r="AZ107" s="124">
        <f t="shared" si="19"/>
        <v>4.9999999999998934E-3</v>
      </c>
      <c r="BA107" s="124"/>
      <c r="BB107" s="127"/>
      <c r="BC107" s="100"/>
      <c r="BD107" s="98"/>
      <c r="BE107" s="98"/>
    </row>
    <row r="108" spans="2:57" ht="15" customHeight="1" x14ac:dyDescent="0.2">
      <c r="B108" s="120">
        <v>2051</v>
      </c>
      <c r="C108" s="121"/>
      <c r="D108" s="122"/>
      <c r="E108" s="122"/>
      <c r="F108" s="138">
        <v>5846.0701561788965</v>
      </c>
      <c r="G108" s="138"/>
      <c r="H108" s="138"/>
      <c r="I108" s="138"/>
      <c r="J108" s="138">
        <v>6019.4567893862295</v>
      </c>
      <c r="K108" s="138">
        <v>5721.7753578613047</v>
      </c>
      <c r="L108" s="138">
        <v>5437.5396734039414</v>
      </c>
      <c r="M108" s="138">
        <v>5537.3510391819837</v>
      </c>
      <c r="N108" s="138"/>
      <c r="O108" s="138"/>
      <c r="P108" s="121"/>
      <c r="Q108" s="122"/>
      <c r="R108" s="122"/>
      <c r="S108" s="122">
        <v>3283.5910202355731</v>
      </c>
      <c r="T108" s="122"/>
      <c r="U108" s="122"/>
      <c r="V108" s="122"/>
      <c r="W108" s="122">
        <v>3380.9779445486097</v>
      </c>
      <c r="X108" s="122">
        <v>3213.7777486335785</v>
      </c>
      <c r="Y108" s="122">
        <v>3054.1296917028449</v>
      </c>
      <c r="Z108" s="122">
        <v>3110.191233153872</v>
      </c>
      <c r="AA108" s="122"/>
      <c r="AB108" s="122"/>
      <c r="AC108" s="123"/>
      <c r="AD108" s="124"/>
      <c r="AE108" s="124"/>
      <c r="AF108" s="124">
        <f t="shared" si="10"/>
        <v>2.2587499999999983E-2</v>
      </c>
      <c r="AG108" s="124"/>
      <c r="AH108" s="124"/>
      <c r="AI108" s="124"/>
      <c r="AJ108" s="124">
        <f t="shared" si="11"/>
        <v>2.5639999999999885E-2</v>
      </c>
      <c r="AK108" s="124">
        <f t="shared" si="12"/>
        <v>2.2587499999999983E-2</v>
      </c>
      <c r="AL108" s="124">
        <f t="shared" si="13"/>
        <v>1.953500000000008E-2</v>
      </c>
      <c r="AM108" s="124">
        <f t="shared" si="14"/>
        <v>2.2587499999999983E-2</v>
      </c>
      <c r="AN108" s="124"/>
      <c r="AO108" s="125"/>
      <c r="AP108" s="123"/>
      <c r="AQ108" s="124"/>
      <c r="AR108" s="124"/>
      <c r="AS108" s="124">
        <f t="shared" si="15"/>
        <v>4.9999999999998934E-3</v>
      </c>
      <c r="AT108" s="124"/>
      <c r="AU108" s="124"/>
      <c r="AV108" s="124"/>
      <c r="AW108" s="124">
        <f t="shared" si="16"/>
        <v>8.0000000000000071E-3</v>
      </c>
      <c r="AX108" s="124">
        <f t="shared" si="17"/>
        <v>4.9999999999998934E-3</v>
      </c>
      <c r="AY108" s="124">
        <f t="shared" si="18"/>
        <v>2.0000000000000018E-3</v>
      </c>
      <c r="AZ108" s="124">
        <f t="shared" si="19"/>
        <v>4.9999999999998934E-3</v>
      </c>
      <c r="BA108" s="124"/>
      <c r="BB108" s="127"/>
      <c r="BC108" s="100"/>
      <c r="BD108" s="98"/>
      <c r="BE108" s="98"/>
    </row>
    <row r="109" spans="2:57" ht="15" customHeight="1" x14ac:dyDescent="0.2">
      <c r="B109" s="120">
        <v>2052</v>
      </c>
      <c r="C109" s="121"/>
      <c r="D109" s="122"/>
      <c r="E109" s="122"/>
      <c r="F109" s="138">
        <v>5979.9027787467621</v>
      </c>
      <c r="G109" s="138"/>
      <c r="H109" s="138"/>
      <c r="I109" s="138"/>
      <c r="J109" s="138">
        <v>6175.6331006510527</v>
      </c>
      <c r="K109" s="138">
        <v>5852.7625306849841</v>
      </c>
      <c r="L109" s="138">
        <v>5545.4218199091938</v>
      </c>
      <c r="M109" s="138">
        <v>5664.1162321842176</v>
      </c>
      <c r="N109" s="138"/>
      <c r="O109" s="138"/>
      <c r="P109" s="121"/>
      <c r="Q109" s="122"/>
      <c r="R109" s="122"/>
      <c r="S109" s="122">
        <v>3300.9940526428218</v>
      </c>
      <c r="T109" s="122"/>
      <c r="U109" s="122"/>
      <c r="V109" s="122"/>
      <c r="W109" s="122">
        <v>3409.0400614883629</v>
      </c>
      <c r="X109" s="122">
        <v>3230.8107707013369</v>
      </c>
      <c r="Y109" s="122">
        <v>3061.1541899937615</v>
      </c>
      <c r="Z109" s="122">
        <v>3126.6752466895878</v>
      </c>
      <c r="AA109" s="122"/>
      <c r="AB109" s="122"/>
      <c r="AC109" s="123"/>
      <c r="AD109" s="124"/>
      <c r="AE109" s="124"/>
      <c r="AF109" s="124">
        <f t="shared" si="10"/>
        <v>2.2892750000000239E-2</v>
      </c>
      <c r="AG109" s="124"/>
      <c r="AH109" s="124"/>
      <c r="AI109" s="124"/>
      <c r="AJ109" s="124">
        <f t="shared" si="11"/>
        <v>2.594524999999992E-2</v>
      </c>
      <c r="AK109" s="124">
        <f t="shared" si="12"/>
        <v>2.2892750000000017E-2</v>
      </c>
      <c r="AL109" s="124">
        <f t="shared" si="13"/>
        <v>1.9840249999999893E-2</v>
      </c>
      <c r="AM109" s="124">
        <f t="shared" si="14"/>
        <v>2.2892750000000017E-2</v>
      </c>
      <c r="AN109" s="124"/>
      <c r="AO109" s="125"/>
      <c r="AP109" s="123"/>
      <c r="AQ109" s="124"/>
      <c r="AR109" s="124"/>
      <c r="AS109" s="124">
        <f t="shared" si="15"/>
        <v>5.3000000000000824E-3</v>
      </c>
      <c r="AT109" s="124"/>
      <c r="AU109" s="124"/>
      <c r="AV109" s="124"/>
      <c r="AW109" s="124">
        <f t="shared" si="16"/>
        <v>8.2999999999999741E-3</v>
      </c>
      <c r="AX109" s="124">
        <f t="shared" si="17"/>
        <v>5.3000000000000824E-3</v>
      </c>
      <c r="AY109" s="124">
        <f t="shared" si="18"/>
        <v>2.2999999999999687E-3</v>
      </c>
      <c r="AZ109" s="124">
        <f t="shared" si="19"/>
        <v>5.3000000000000824E-3</v>
      </c>
      <c r="BA109" s="124"/>
      <c r="BB109" s="127"/>
      <c r="BC109" s="100"/>
      <c r="BD109" s="98"/>
      <c r="BE109" s="98"/>
    </row>
    <row r="110" spans="2:57" ht="15" customHeight="1" x14ac:dyDescent="0.2">
      <c r="B110" s="120">
        <v>2053</v>
      </c>
      <c r="C110" s="121"/>
      <c r="D110" s="122"/>
      <c r="E110" s="122"/>
      <c r="F110" s="138">
        <v>6118.0161083003932</v>
      </c>
      <c r="G110" s="138"/>
      <c r="H110" s="138"/>
      <c r="I110" s="138"/>
      <c r="J110" s="138">
        <v>6337.1181866917022</v>
      </c>
      <c r="K110" s="138">
        <v>5987.9393972843172</v>
      </c>
      <c r="L110" s="138">
        <v>5656.5728685119984</v>
      </c>
      <c r="M110" s="138">
        <v>5794.9360767118033</v>
      </c>
      <c r="N110" s="138"/>
      <c r="O110" s="138"/>
      <c r="P110" s="121"/>
      <c r="Q110" s="122"/>
      <c r="R110" s="122"/>
      <c r="S110" s="122">
        <v>3319.1495199323576</v>
      </c>
      <c r="T110" s="122"/>
      <c r="U110" s="122"/>
      <c r="V110" s="122"/>
      <c r="W110" s="122">
        <v>3438.0169020110138</v>
      </c>
      <c r="X110" s="122">
        <v>3248.5802299401944</v>
      </c>
      <c r="Y110" s="122">
        <v>3068.8070754687456</v>
      </c>
      <c r="Z110" s="122">
        <v>3143.8719605463807</v>
      </c>
      <c r="AA110" s="122"/>
      <c r="AB110" s="122"/>
      <c r="AC110" s="123"/>
      <c r="AD110" s="124"/>
      <c r="AE110" s="124"/>
      <c r="AF110" s="124">
        <f t="shared" si="10"/>
        <v>2.3096250000000262E-2</v>
      </c>
      <c r="AG110" s="124"/>
      <c r="AH110" s="124"/>
      <c r="AI110" s="124"/>
      <c r="AJ110" s="124">
        <f t="shared" si="11"/>
        <v>2.6148750000000165E-2</v>
      </c>
      <c r="AK110" s="124">
        <f t="shared" si="12"/>
        <v>2.309625000000004E-2</v>
      </c>
      <c r="AL110" s="124">
        <f t="shared" si="13"/>
        <v>2.0043749999999916E-2</v>
      </c>
      <c r="AM110" s="124">
        <f t="shared" si="14"/>
        <v>2.3096250000000262E-2</v>
      </c>
      <c r="AN110" s="124"/>
      <c r="AO110" s="125"/>
      <c r="AP110" s="123"/>
      <c r="AQ110" s="124"/>
      <c r="AR110" s="124"/>
      <c r="AS110" s="124">
        <f t="shared" si="15"/>
        <v>5.5000000000000604E-3</v>
      </c>
      <c r="AT110" s="124"/>
      <c r="AU110" s="124"/>
      <c r="AV110" s="124"/>
      <c r="AW110" s="124">
        <f t="shared" si="16"/>
        <v>8.499999999999952E-3</v>
      </c>
      <c r="AX110" s="124">
        <f t="shared" si="17"/>
        <v>5.5000000000000604E-3</v>
      </c>
      <c r="AY110" s="124">
        <f t="shared" si="18"/>
        <v>2.4999999999999467E-3</v>
      </c>
      <c r="AZ110" s="124">
        <f t="shared" si="19"/>
        <v>5.5000000000000604E-3</v>
      </c>
      <c r="BA110" s="124"/>
      <c r="BB110" s="127"/>
      <c r="BC110" s="100"/>
      <c r="BD110" s="98"/>
      <c r="BE110" s="98"/>
    </row>
    <row r="111" spans="2:57" ht="15" customHeight="1" x14ac:dyDescent="0.2">
      <c r="B111" s="120">
        <v>2054</v>
      </c>
      <c r="C111" s="121"/>
      <c r="D111" s="122"/>
      <c r="E111" s="122"/>
      <c r="F111" s="138">
        <v>6261.1868622587854</v>
      </c>
      <c r="G111" s="138"/>
      <c r="H111" s="138"/>
      <c r="I111" s="138"/>
      <c r="J111" s="138">
        <v>6504.7603112024453</v>
      </c>
      <c r="K111" s="138">
        <v>6128.0661610898669</v>
      </c>
      <c r="L111" s="138">
        <v>5771.6784698133488</v>
      </c>
      <c r="M111" s="138">
        <v>5930.5462733109753</v>
      </c>
      <c r="N111" s="138"/>
      <c r="O111" s="138"/>
      <c r="P111" s="121"/>
      <c r="Q111" s="122"/>
      <c r="R111" s="122"/>
      <c r="S111" s="122">
        <v>3338.4005871479653</v>
      </c>
      <c r="T111" s="122"/>
      <c r="U111" s="122"/>
      <c r="V111" s="122"/>
      <c r="W111" s="122">
        <v>3468.2714507487103</v>
      </c>
      <c r="X111" s="122">
        <v>3267.4219952738476</v>
      </c>
      <c r="Y111" s="122">
        <v>3077.3997352800579</v>
      </c>
      <c r="Z111" s="122">
        <v>3162.1064179175496</v>
      </c>
      <c r="AA111" s="122"/>
      <c r="AB111" s="122"/>
      <c r="AC111" s="123"/>
      <c r="AD111" s="124"/>
      <c r="AE111" s="124"/>
      <c r="AF111" s="124">
        <f t="shared" si="10"/>
        <v>2.3401500000000075E-2</v>
      </c>
      <c r="AG111" s="124"/>
      <c r="AH111" s="124"/>
      <c r="AI111" s="124"/>
      <c r="AJ111" s="124">
        <f t="shared" si="11"/>
        <v>2.64540000000002E-2</v>
      </c>
      <c r="AK111" s="124">
        <f t="shared" si="12"/>
        <v>2.3401500000000075E-2</v>
      </c>
      <c r="AL111" s="124">
        <f t="shared" si="13"/>
        <v>2.034899999999995E-2</v>
      </c>
      <c r="AM111" s="124">
        <f t="shared" si="14"/>
        <v>2.3401500000000075E-2</v>
      </c>
      <c r="AN111" s="124"/>
      <c r="AO111" s="125"/>
      <c r="AP111" s="123"/>
      <c r="AQ111" s="124"/>
      <c r="AR111" s="124"/>
      <c r="AS111" s="124">
        <f t="shared" si="15"/>
        <v>5.8000000000000274E-3</v>
      </c>
      <c r="AT111" s="124"/>
      <c r="AU111" s="124"/>
      <c r="AV111" s="124"/>
      <c r="AW111" s="124">
        <f t="shared" si="16"/>
        <v>8.799999999999919E-3</v>
      </c>
      <c r="AX111" s="124">
        <f t="shared" si="17"/>
        <v>5.8000000000000274E-3</v>
      </c>
      <c r="AY111" s="124">
        <f t="shared" si="18"/>
        <v>2.7999999999999137E-3</v>
      </c>
      <c r="AZ111" s="124">
        <f t="shared" si="19"/>
        <v>5.8000000000000274E-3</v>
      </c>
      <c r="BA111" s="124"/>
      <c r="BB111" s="127"/>
      <c r="BC111" s="100"/>
      <c r="BD111" s="98"/>
      <c r="BE111" s="98"/>
    </row>
    <row r="112" spans="2:57" ht="15" customHeight="1" x14ac:dyDescent="0.2">
      <c r="B112" s="120">
        <v>2055</v>
      </c>
      <c r="C112" s="121"/>
      <c r="D112" s="122"/>
      <c r="E112" s="122"/>
      <c r="F112" s="138">
        <v>6410.2563296688741</v>
      </c>
      <c r="G112" s="138"/>
      <c r="H112" s="138"/>
      <c r="I112" s="138"/>
      <c r="J112" s="138">
        <v>6679.4846779216559</v>
      </c>
      <c r="K112" s="138">
        <v>6273.966224286175</v>
      </c>
      <c r="L112" s="138">
        <v>5891.4754281327951</v>
      </c>
      <c r="M112" s="138">
        <v>6071.7436842591005</v>
      </c>
      <c r="N112" s="138"/>
      <c r="O112" s="138"/>
      <c r="P112" s="121"/>
      <c r="Q112" s="122"/>
      <c r="R112" s="122"/>
      <c r="S112" s="122">
        <v>3359.0986707882826</v>
      </c>
      <c r="T112" s="122"/>
      <c r="U112" s="122"/>
      <c r="V112" s="122"/>
      <c r="W112" s="122">
        <v>3500.1795480955989</v>
      </c>
      <c r="X112" s="122">
        <v>3287.6800116445456</v>
      </c>
      <c r="Y112" s="122">
        <v>3087.2474144329544</v>
      </c>
      <c r="Z112" s="122">
        <v>3181.7114777086385</v>
      </c>
      <c r="AA112" s="122"/>
      <c r="AB112" s="122"/>
      <c r="AC112" s="123"/>
      <c r="AD112" s="124"/>
      <c r="AE112" s="124"/>
      <c r="AF112" s="124">
        <f t="shared" si="10"/>
        <v>2.3808500000000121E-2</v>
      </c>
      <c r="AG112" s="124"/>
      <c r="AH112" s="124"/>
      <c r="AI112" s="124"/>
      <c r="AJ112" s="124">
        <f t="shared" si="11"/>
        <v>2.6861000000000246E-2</v>
      </c>
      <c r="AK112" s="124">
        <f t="shared" si="12"/>
        <v>2.3808499999999899E-2</v>
      </c>
      <c r="AL112" s="124">
        <f t="shared" si="13"/>
        <v>2.0755999999999997E-2</v>
      </c>
      <c r="AM112" s="124">
        <f t="shared" si="14"/>
        <v>2.3808500000000121E-2</v>
      </c>
      <c r="AN112" s="124"/>
      <c r="AO112" s="125"/>
      <c r="AP112" s="123"/>
      <c r="AQ112" s="124"/>
      <c r="AR112" s="124"/>
      <c r="AS112" s="124">
        <f t="shared" si="15"/>
        <v>6.1999999999999833E-3</v>
      </c>
      <c r="AT112" s="124"/>
      <c r="AU112" s="124"/>
      <c r="AV112" s="124"/>
      <c r="AW112" s="124">
        <f t="shared" si="16"/>
        <v>9.200000000000097E-3</v>
      </c>
      <c r="AX112" s="124">
        <f t="shared" si="17"/>
        <v>6.1999999999999833E-3</v>
      </c>
      <c r="AY112" s="124">
        <f t="shared" si="18"/>
        <v>3.2000000000000917E-3</v>
      </c>
      <c r="AZ112" s="124">
        <f t="shared" si="19"/>
        <v>6.1999999999999833E-3</v>
      </c>
      <c r="BA112" s="124"/>
      <c r="BB112" s="127"/>
      <c r="BC112" s="100"/>
      <c r="BD112" s="98"/>
      <c r="BE112" s="98"/>
    </row>
    <row r="113" spans="2:57" ht="15" customHeight="1" x14ac:dyDescent="0.2">
      <c r="B113" s="120">
        <v>2056</v>
      </c>
      <c r="C113" s="121"/>
      <c r="D113" s="122"/>
      <c r="E113" s="122"/>
      <c r="F113" s="138">
        <v>6560.9181867491643</v>
      </c>
      <c r="G113" s="138"/>
      <c r="H113" s="138"/>
      <c r="I113" s="138"/>
      <c r="J113" s="138">
        <v>6856.8634031573738</v>
      </c>
      <c r="K113" s="138">
        <v>6421.4248209471298</v>
      </c>
      <c r="L113" s="138">
        <v>6011.9605192446816</v>
      </c>
      <c r="M113" s="138">
        <v>6214.4493940061639</v>
      </c>
      <c r="N113" s="138"/>
      <c r="O113" s="138"/>
      <c r="P113" s="121"/>
      <c r="Q113" s="122"/>
      <c r="R113" s="122"/>
      <c r="S113" s="122">
        <v>3378.9173529459335</v>
      </c>
      <c r="T113" s="122"/>
      <c r="U113" s="122"/>
      <c r="V113" s="122"/>
      <c r="W113" s="122">
        <v>3531.3311460736495</v>
      </c>
      <c r="X113" s="122">
        <v>3307.0773237132485</v>
      </c>
      <c r="Y113" s="122">
        <v>3096.2004319348098</v>
      </c>
      <c r="Z113" s="122">
        <v>3200.4835754271194</v>
      </c>
      <c r="AA113" s="122"/>
      <c r="AB113" s="122"/>
      <c r="AC113" s="123"/>
      <c r="AD113" s="124"/>
      <c r="AE113" s="124"/>
      <c r="AF113" s="124">
        <f t="shared" si="10"/>
        <v>2.3503250000000087E-2</v>
      </c>
      <c r="AG113" s="124"/>
      <c r="AH113" s="124"/>
      <c r="AI113" s="124"/>
      <c r="AJ113" s="124">
        <f t="shared" si="11"/>
        <v>2.6555749999999989E-2</v>
      </c>
      <c r="AK113" s="124">
        <f t="shared" si="12"/>
        <v>2.3503250000000087E-2</v>
      </c>
      <c r="AL113" s="124">
        <f t="shared" si="13"/>
        <v>2.0450749999999962E-2</v>
      </c>
      <c r="AM113" s="124">
        <f t="shared" si="14"/>
        <v>2.3503250000000087E-2</v>
      </c>
      <c r="AN113" s="124"/>
      <c r="AO113" s="125"/>
      <c r="AP113" s="123"/>
      <c r="AQ113" s="124"/>
      <c r="AR113" s="124"/>
      <c r="AS113" s="124">
        <f t="shared" si="15"/>
        <v>5.9000000000000163E-3</v>
      </c>
      <c r="AT113" s="124"/>
      <c r="AU113" s="124"/>
      <c r="AV113" s="124"/>
      <c r="AW113" s="124">
        <f t="shared" si="16"/>
        <v>8.899999999999908E-3</v>
      </c>
      <c r="AX113" s="124">
        <f t="shared" si="17"/>
        <v>5.9000000000000163E-3</v>
      </c>
      <c r="AY113" s="124">
        <f t="shared" si="18"/>
        <v>2.8999999999999027E-3</v>
      </c>
      <c r="AZ113" s="124">
        <f t="shared" si="19"/>
        <v>5.9000000000000163E-3</v>
      </c>
      <c r="BA113" s="124"/>
      <c r="BB113" s="127"/>
      <c r="BC113" s="100"/>
      <c r="BD113" s="98"/>
      <c r="BE113" s="98"/>
    </row>
    <row r="114" spans="2:57" ht="15" customHeight="1" x14ac:dyDescent="0.2">
      <c r="B114" s="120">
        <v>2057</v>
      </c>
      <c r="C114" s="121"/>
      <c r="D114" s="122"/>
      <c r="E114" s="122"/>
      <c r="F114" s="138">
        <v>6717.1238073983823</v>
      </c>
      <c r="G114" s="138"/>
      <c r="H114" s="138"/>
      <c r="I114" s="138"/>
      <c r="J114" s="138">
        <v>7041.0456110295845</v>
      </c>
      <c r="K114" s="138">
        <v>6574.3093137966498</v>
      </c>
      <c r="L114" s="138">
        <v>6136.7447717821251</v>
      </c>
      <c r="M114" s="138">
        <v>6362.4061124033597</v>
      </c>
      <c r="N114" s="138"/>
      <c r="O114" s="138"/>
      <c r="P114" s="121"/>
      <c r="Q114" s="122"/>
      <c r="R114" s="122"/>
      <c r="S114" s="122">
        <v>3399.8666405341983</v>
      </c>
      <c r="T114" s="122"/>
      <c r="U114" s="122"/>
      <c r="V114" s="122"/>
      <c r="W114" s="122">
        <v>3563.8193926175272</v>
      </c>
      <c r="X114" s="122">
        <v>3327.5812031202704</v>
      </c>
      <c r="Y114" s="122">
        <v>3106.1082733170015</v>
      </c>
      <c r="Z114" s="122">
        <v>3220.3265735947675</v>
      </c>
      <c r="AA114" s="122"/>
      <c r="AB114" s="122"/>
      <c r="AC114" s="123"/>
      <c r="AD114" s="124"/>
      <c r="AE114" s="124"/>
      <c r="AF114" s="124">
        <f t="shared" si="10"/>
        <v>2.3808500000000121E-2</v>
      </c>
      <c r="AG114" s="124"/>
      <c r="AH114" s="124"/>
      <c r="AI114" s="124"/>
      <c r="AJ114" s="124">
        <f t="shared" si="11"/>
        <v>2.6861000000000024E-2</v>
      </c>
      <c r="AK114" s="124">
        <f t="shared" si="12"/>
        <v>2.3808500000000121E-2</v>
      </c>
      <c r="AL114" s="124">
        <f t="shared" si="13"/>
        <v>2.0756000000000219E-2</v>
      </c>
      <c r="AM114" s="124">
        <f t="shared" si="14"/>
        <v>2.3808499999999899E-2</v>
      </c>
      <c r="AN114" s="124"/>
      <c r="AO114" s="125"/>
      <c r="AP114" s="123"/>
      <c r="AQ114" s="124"/>
      <c r="AR114" s="124"/>
      <c r="AS114" s="124">
        <f t="shared" si="15"/>
        <v>6.1999999999999833E-3</v>
      </c>
      <c r="AT114" s="124"/>
      <c r="AU114" s="124"/>
      <c r="AV114" s="124"/>
      <c r="AW114" s="124">
        <f t="shared" si="16"/>
        <v>9.200000000000097E-3</v>
      </c>
      <c r="AX114" s="124">
        <f t="shared" si="17"/>
        <v>6.1999999999999833E-3</v>
      </c>
      <c r="AY114" s="124">
        <f t="shared" si="18"/>
        <v>3.2000000000000917E-3</v>
      </c>
      <c r="AZ114" s="124">
        <f t="shared" si="19"/>
        <v>6.1999999999999833E-3</v>
      </c>
      <c r="BA114" s="124"/>
      <c r="BB114" s="127"/>
      <c r="BC114" s="100"/>
      <c r="BD114" s="98"/>
      <c r="BE114" s="98"/>
    </row>
    <row r="115" spans="2:57" ht="15" customHeight="1" x14ac:dyDescent="0.2">
      <c r="B115" s="120">
        <v>2058</v>
      </c>
      <c r="C115" s="121"/>
      <c r="D115" s="122"/>
      <c r="E115" s="122"/>
      <c r="F115" s="138">
        <v>6878.4153842616324</v>
      </c>
      <c r="G115" s="138"/>
      <c r="H115" s="138"/>
      <c r="I115" s="138"/>
      <c r="J115" s="138">
        <v>7231.6079899692959</v>
      </c>
      <c r="K115" s="138">
        <v>6732.1716290395352</v>
      </c>
      <c r="L115" s="138">
        <v>6265.3678738262934</v>
      </c>
      <c r="M115" s="138">
        <v>6515.1802079743893</v>
      </c>
      <c r="N115" s="138"/>
      <c r="O115" s="138"/>
      <c r="P115" s="121"/>
      <c r="Q115" s="122"/>
      <c r="R115" s="122"/>
      <c r="S115" s="122">
        <v>3421.6257870336171</v>
      </c>
      <c r="T115" s="122"/>
      <c r="U115" s="122"/>
      <c r="V115" s="122"/>
      <c r="W115" s="122">
        <v>3597.3192949081322</v>
      </c>
      <c r="X115" s="122">
        <v>3348.8777228202398</v>
      </c>
      <c r="Y115" s="122">
        <v>3116.6690414462796</v>
      </c>
      <c r="Z115" s="122">
        <v>3240.9366636657737</v>
      </c>
      <c r="AA115" s="122"/>
      <c r="AB115" s="122"/>
      <c r="AC115" s="123"/>
      <c r="AD115" s="124"/>
      <c r="AE115" s="124"/>
      <c r="AF115" s="124">
        <f t="shared" si="10"/>
        <v>2.4011999999999922E-2</v>
      </c>
      <c r="AG115" s="124"/>
      <c r="AH115" s="124"/>
      <c r="AI115" s="124"/>
      <c r="AJ115" s="124">
        <f t="shared" si="11"/>
        <v>2.7064500000000269E-2</v>
      </c>
      <c r="AK115" s="124">
        <f t="shared" si="12"/>
        <v>2.4012000000000144E-2</v>
      </c>
      <c r="AL115" s="124">
        <f t="shared" si="13"/>
        <v>2.0959500000000242E-2</v>
      </c>
      <c r="AM115" s="124">
        <f t="shared" si="14"/>
        <v>2.4011999999999922E-2</v>
      </c>
      <c r="AN115" s="124"/>
      <c r="AO115" s="125"/>
      <c r="AP115" s="123"/>
      <c r="AQ115" s="124"/>
      <c r="AR115" s="124"/>
      <c r="AS115" s="124">
        <f t="shared" si="15"/>
        <v>6.3999999999999613E-3</v>
      </c>
      <c r="AT115" s="124"/>
      <c r="AU115" s="124"/>
      <c r="AV115" s="124"/>
      <c r="AW115" s="124">
        <f t="shared" si="16"/>
        <v>9.400000000000075E-3</v>
      </c>
      <c r="AX115" s="124">
        <f t="shared" si="17"/>
        <v>6.3999999999999613E-3</v>
      </c>
      <c r="AY115" s="124">
        <f t="shared" si="18"/>
        <v>3.4000000000000696E-3</v>
      </c>
      <c r="AZ115" s="124">
        <f t="shared" si="19"/>
        <v>6.3999999999999613E-3</v>
      </c>
      <c r="BA115" s="124"/>
      <c r="BB115" s="127"/>
      <c r="BC115" s="100"/>
      <c r="BD115" s="98"/>
      <c r="BE115" s="98"/>
    </row>
    <row r="116" spans="2:57" ht="15" customHeight="1" x14ac:dyDescent="0.2">
      <c r="B116" s="120">
        <v>2059</v>
      </c>
      <c r="C116" s="121"/>
      <c r="D116" s="122"/>
      <c r="E116" s="122"/>
      <c r="F116" s="138">
        <v>7044.9796519992206</v>
      </c>
      <c r="G116" s="138"/>
      <c r="H116" s="138"/>
      <c r="I116" s="138"/>
      <c r="J116" s="138">
        <v>7428.7994766397796</v>
      </c>
      <c r="K116" s="138">
        <v>6895.1945311225418</v>
      </c>
      <c r="L116" s="138">
        <v>6397.9618541400796</v>
      </c>
      <c r="M116" s="138">
        <v>6672.9485543005931</v>
      </c>
      <c r="N116" s="138"/>
      <c r="O116" s="138"/>
      <c r="P116" s="121"/>
      <c r="Q116" s="122"/>
      <c r="R116" s="122"/>
      <c r="S116" s="122">
        <v>3444.208517228039</v>
      </c>
      <c r="T116" s="122"/>
      <c r="U116" s="122"/>
      <c r="V116" s="122"/>
      <c r="W116" s="122">
        <v>3631.8535601392505</v>
      </c>
      <c r="X116" s="122">
        <v>3370.9803157908532</v>
      </c>
      <c r="Y116" s="122">
        <v>3127.8890499954864</v>
      </c>
      <c r="Z116" s="122">
        <v>3262.3268456459678</v>
      </c>
      <c r="AA116" s="122"/>
      <c r="AB116" s="122"/>
      <c r="AC116" s="123"/>
      <c r="AD116" s="124"/>
      <c r="AE116" s="124"/>
      <c r="AF116" s="124">
        <f t="shared" si="10"/>
        <v>2.4215500000000167E-2</v>
      </c>
      <c r="AG116" s="124"/>
      <c r="AH116" s="124"/>
      <c r="AI116" s="124"/>
      <c r="AJ116" s="124">
        <f t="shared" si="11"/>
        <v>2.726800000000007E-2</v>
      </c>
      <c r="AK116" s="124">
        <f t="shared" si="12"/>
        <v>2.4215499999999945E-2</v>
      </c>
      <c r="AL116" s="124">
        <f t="shared" si="13"/>
        <v>2.1163000000000043E-2</v>
      </c>
      <c r="AM116" s="124">
        <f t="shared" si="14"/>
        <v>2.4215499999999945E-2</v>
      </c>
      <c r="AN116" s="124"/>
      <c r="AO116" s="125"/>
      <c r="AP116" s="123"/>
      <c r="AQ116" s="124"/>
      <c r="AR116" s="124"/>
      <c r="AS116" s="124">
        <f t="shared" si="15"/>
        <v>6.5999999999999392E-3</v>
      </c>
      <c r="AT116" s="124"/>
      <c r="AU116" s="124"/>
      <c r="AV116" s="124"/>
      <c r="AW116" s="124">
        <f t="shared" si="16"/>
        <v>9.6000000000000529E-3</v>
      </c>
      <c r="AX116" s="124">
        <f t="shared" si="17"/>
        <v>6.5999999999999392E-3</v>
      </c>
      <c r="AY116" s="124">
        <f t="shared" si="18"/>
        <v>3.6000000000000476E-3</v>
      </c>
      <c r="AZ116" s="124">
        <f t="shared" si="19"/>
        <v>6.5999999999999392E-3</v>
      </c>
      <c r="BA116" s="124"/>
      <c r="BB116" s="127"/>
      <c r="BC116" s="100"/>
      <c r="BD116" s="98"/>
      <c r="BE116" s="98"/>
    </row>
    <row r="117" spans="2:57" ht="15" customHeight="1" x14ac:dyDescent="0.2">
      <c r="B117" s="120">
        <v>2060</v>
      </c>
      <c r="C117" s="121"/>
      <c r="D117" s="122"/>
      <c r="E117" s="122"/>
      <c r="F117" s="138">
        <v>7214.8605300826175</v>
      </c>
      <c r="G117" s="138"/>
      <c r="H117" s="138"/>
      <c r="I117" s="138"/>
      <c r="J117" s="138">
        <v>7630.6121004220458</v>
      </c>
      <c r="K117" s="138">
        <v>7061.4635282473982</v>
      </c>
      <c r="L117" s="138">
        <v>6532.7109282405881</v>
      </c>
      <c r="M117" s="138">
        <v>6833.858367501859</v>
      </c>
      <c r="N117" s="138"/>
      <c r="O117" s="138"/>
      <c r="P117" s="121"/>
      <c r="Q117" s="122"/>
      <c r="R117" s="122"/>
      <c r="S117" s="122">
        <v>3466.5958725900209</v>
      </c>
      <c r="T117" s="122"/>
      <c r="U117" s="122"/>
      <c r="V117" s="122"/>
      <c r="W117" s="122">
        <v>3666.3561689605735</v>
      </c>
      <c r="X117" s="122">
        <v>3392.8916878434934</v>
      </c>
      <c r="Y117" s="122">
        <v>3138.8366616704707</v>
      </c>
      <c r="Z117" s="122">
        <v>3283.5319701426665</v>
      </c>
      <c r="AA117" s="122"/>
      <c r="AB117" s="122"/>
      <c r="AC117" s="123"/>
      <c r="AD117" s="124"/>
      <c r="AE117" s="124"/>
      <c r="AF117" s="124">
        <f t="shared" si="10"/>
        <v>2.4113750000000156E-2</v>
      </c>
      <c r="AG117" s="124"/>
      <c r="AH117" s="124"/>
      <c r="AI117" s="124"/>
      <c r="AJ117" s="124">
        <f t="shared" si="11"/>
        <v>2.7166250000000058E-2</v>
      </c>
      <c r="AK117" s="124">
        <f t="shared" si="12"/>
        <v>2.4113749999999934E-2</v>
      </c>
      <c r="AL117" s="124">
        <f t="shared" si="13"/>
        <v>2.1061250000000031E-2</v>
      </c>
      <c r="AM117" s="124">
        <f t="shared" si="14"/>
        <v>2.4113749999999934E-2</v>
      </c>
      <c r="AN117" s="124"/>
      <c r="AO117" s="125"/>
      <c r="AP117" s="123"/>
      <c r="AQ117" s="124"/>
      <c r="AR117" s="124"/>
      <c r="AS117" s="124">
        <f t="shared" si="15"/>
        <v>6.4999999999999503E-3</v>
      </c>
      <c r="AT117" s="124"/>
      <c r="AU117" s="124"/>
      <c r="AV117" s="124"/>
      <c r="AW117" s="124">
        <f t="shared" si="16"/>
        <v>9.5000000000000639E-3</v>
      </c>
      <c r="AX117" s="124">
        <f t="shared" si="17"/>
        <v>6.4999999999999503E-3</v>
      </c>
      <c r="AY117" s="124">
        <f t="shared" si="18"/>
        <v>3.5000000000000586E-3</v>
      </c>
      <c r="AZ117" s="124">
        <f t="shared" si="19"/>
        <v>6.4999999999999503E-3</v>
      </c>
      <c r="BA117" s="124"/>
      <c r="BB117" s="127"/>
      <c r="BC117" s="100"/>
      <c r="BD117" s="98"/>
      <c r="BE117" s="98"/>
    </row>
    <row r="118" spans="2:57" ht="15" customHeight="1" x14ac:dyDescent="0.2">
      <c r="B118" s="120">
        <v>2061</v>
      </c>
      <c r="C118" s="121"/>
      <c r="D118" s="122"/>
      <c r="E118" s="122"/>
      <c r="F118" s="138">
        <v>7388.1037611309621</v>
      </c>
      <c r="G118" s="138"/>
      <c r="H118" s="138"/>
      <c r="I118" s="138"/>
      <c r="J118" s="138">
        <v>7837.1308016139201</v>
      </c>
      <c r="K118" s="138">
        <v>7231.023390487675</v>
      </c>
      <c r="L118" s="138">
        <v>6669.6332829410476</v>
      </c>
      <c r="M118" s="138">
        <v>6997.9529746223134</v>
      </c>
      <c r="N118" s="138"/>
      <c r="O118" s="138"/>
      <c r="P118" s="121"/>
      <c r="Q118" s="122"/>
      <c r="R118" s="122"/>
      <c r="S118" s="122">
        <v>3488.7820861745968</v>
      </c>
      <c r="T118" s="122"/>
      <c r="U118" s="122"/>
      <c r="V118" s="122"/>
      <c r="W118" s="122">
        <v>3700.819916948803</v>
      </c>
      <c r="X118" s="122">
        <v>3414.6061946456916</v>
      </c>
      <c r="Y118" s="122">
        <v>3149.5087063201504</v>
      </c>
      <c r="Z118" s="122">
        <v>3304.5465747515796</v>
      </c>
      <c r="AA118" s="122"/>
      <c r="AB118" s="122"/>
      <c r="AC118" s="123"/>
      <c r="AD118" s="124"/>
      <c r="AE118" s="124"/>
      <c r="AF118" s="124">
        <f t="shared" si="10"/>
        <v>2.4012000000000144E-2</v>
      </c>
      <c r="AG118" s="124"/>
      <c r="AH118" s="124"/>
      <c r="AI118" s="124"/>
      <c r="AJ118" s="124">
        <f t="shared" si="11"/>
        <v>2.7064500000000269E-2</v>
      </c>
      <c r="AK118" s="124">
        <f t="shared" si="12"/>
        <v>2.4011999999999922E-2</v>
      </c>
      <c r="AL118" s="124">
        <f t="shared" si="13"/>
        <v>2.095950000000002E-2</v>
      </c>
      <c r="AM118" s="124">
        <f t="shared" si="14"/>
        <v>2.4011999999999922E-2</v>
      </c>
      <c r="AN118" s="124"/>
      <c r="AO118" s="125"/>
      <c r="AP118" s="123"/>
      <c r="AQ118" s="124"/>
      <c r="AR118" s="124"/>
      <c r="AS118" s="124">
        <f t="shared" si="15"/>
        <v>6.3999999999999613E-3</v>
      </c>
      <c r="AT118" s="124"/>
      <c r="AU118" s="124"/>
      <c r="AV118" s="124"/>
      <c r="AW118" s="124">
        <f t="shared" si="16"/>
        <v>9.400000000000075E-3</v>
      </c>
      <c r="AX118" s="124">
        <f t="shared" si="17"/>
        <v>6.3999999999999613E-3</v>
      </c>
      <c r="AY118" s="124">
        <f t="shared" si="18"/>
        <v>3.4000000000000696E-3</v>
      </c>
      <c r="AZ118" s="124">
        <f t="shared" si="19"/>
        <v>6.3999999999999613E-3</v>
      </c>
      <c r="BA118" s="124"/>
      <c r="BB118" s="127"/>
    </row>
    <row r="119" spans="2:57" ht="15" customHeight="1" x14ac:dyDescent="0.2">
      <c r="B119" s="120">
        <v>2062</v>
      </c>
      <c r="C119" s="121"/>
      <c r="D119" s="122"/>
      <c r="E119" s="122"/>
      <c r="F119" s="138">
        <v>7565.5069086432395</v>
      </c>
      <c r="G119" s="138"/>
      <c r="H119" s="138"/>
      <c r="I119" s="138"/>
      <c r="J119" s="138">
        <v>8049.2388281942012</v>
      </c>
      <c r="K119" s="138">
        <v>7404.6547241400658</v>
      </c>
      <c r="L119" s="138">
        <v>6809.4254617348515</v>
      </c>
      <c r="M119" s="138">
        <v>7165.9878214489445</v>
      </c>
      <c r="N119" s="138"/>
      <c r="O119" s="138"/>
      <c r="P119" s="121"/>
      <c r="Q119" s="122"/>
      <c r="R119" s="122"/>
      <c r="S119" s="122">
        <v>3511.110291526114</v>
      </c>
      <c r="T119" s="122"/>
      <c r="U119" s="122"/>
      <c r="V119" s="122"/>
      <c r="W119" s="122">
        <v>3735.6076241681221</v>
      </c>
      <c r="X119" s="122">
        <v>3436.4596742914241</v>
      </c>
      <c r="Y119" s="122">
        <v>3160.2170359216393</v>
      </c>
      <c r="Z119" s="122">
        <v>3325.6956728299897</v>
      </c>
      <c r="AA119" s="122"/>
      <c r="AB119" s="122"/>
      <c r="AC119" s="123"/>
      <c r="AD119" s="124"/>
      <c r="AE119" s="124"/>
      <c r="AF119" s="124">
        <f t="shared" si="10"/>
        <v>2.4012000000000144E-2</v>
      </c>
      <c r="AG119" s="124"/>
      <c r="AH119" s="124"/>
      <c r="AI119" s="124"/>
      <c r="AJ119" s="124">
        <f t="shared" si="11"/>
        <v>2.7064500000000047E-2</v>
      </c>
      <c r="AK119" s="124">
        <f t="shared" si="12"/>
        <v>2.4012000000000144E-2</v>
      </c>
      <c r="AL119" s="124">
        <f t="shared" si="13"/>
        <v>2.0959500000000242E-2</v>
      </c>
      <c r="AM119" s="124">
        <f t="shared" si="14"/>
        <v>2.4011999999999922E-2</v>
      </c>
      <c r="AN119" s="124"/>
      <c r="AO119" s="125"/>
      <c r="AP119" s="123"/>
      <c r="AQ119" s="124"/>
      <c r="AR119" s="124"/>
      <c r="AS119" s="124">
        <f t="shared" si="15"/>
        <v>6.3999999999999613E-3</v>
      </c>
      <c r="AT119" s="124"/>
      <c r="AU119" s="124"/>
      <c r="AV119" s="124"/>
      <c r="AW119" s="124">
        <f t="shared" si="16"/>
        <v>9.400000000000075E-3</v>
      </c>
      <c r="AX119" s="124">
        <f t="shared" si="17"/>
        <v>6.3999999999999613E-3</v>
      </c>
      <c r="AY119" s="124">
        <f t="shared" si="18"/>
        <v>3.4000000000000696E-3</v>
      </c>
      <c r="AZ119" s="124">
        <f t="shared" si="19"/>
        <v>6.3999999999999613E-3</v>
      </c>
      <c r="BA119" s="124"/>
      <c r="BB119" s="127"/>
    </row>
    <row r="120" spans="2:57" ht="15" customHeight="1" x14ac:dyDescent="0.2">
      <c r="B120" s="120">
        <v>2063</v>
      </c>
      <c r="C120" s="121"/>
      <c r="D120" s="122"/>
      <c r="E120" s="122"/>
      <c r="F120" s="138">
        <v>7747.9396508615355</v>
      </c>
      <c r="G120" s="138"/>
      <c r="H120" s="138"/>
      <c r="I120" s="138"/>
      <c r="J120" s="138">
        <v>8267.906462510633</v>
      </c>
      <c r="K120" s="138">
        <v>7583.2087169942979</v>
      </c>
      <c r="L120" s="138">
        <v>6952.8404737408164</v>
      </c>
      <c r="M120" s="138">
        <v>7338.7866602784088</v>
      </c>
      <c r="N120" s="138"/>
      <c r="O120" s="138"/>
      <c r="P120" s="121"/>
      <c r="Q120" s="122"/>
      <c r="R120" s="122"/>
      <c r="S120" s="122">
        <v>3533.9325084210336</v>
      </c>
      <c r="T120" s="122"/>
      <c r="U120" s="122"/>
      <c r="V120" s="122"/>
      <c r="W120" s="122">
        <v>3771.0958965977197</v>
      </c>
      <c r="X120" s="122">
        <v>3458.796662174318</v>
      </c>
      <c r="Y120" s="122">
        <v>3171.2777955473653</v>
      </c>
      <c r="Z120" s="122">
        <v>3347.3126947033843</v>
      </c>
      <c r="AA120" s="122"/>
      <c r="AB120" s="122"/>
      <c r="AC120" s="123"/>
      <c r="AD120" s="124"/>
      <c r="AE120" s="124"/>
      <c r="AF120" s="124">
        <f t="shared" si="10"/>
        <v>2.4113749999999934E-2</v>
      </c>
      <c r="AG120" s="124"/>
      <c r="AH120" s="124"/>
      <c r="AI120" s="124"/>
      <c r="AJ120" s="124">
        <f t="shared" si="11"/>
        <v>2.7166250000000058E-2</v>
      </c>
      <c r="AK120" s="124">
        <f t="shared" si="12"/>
        <v>2.4113749999999934E-2</v>
      </c>
      <c r="AL120" s="124">
        <f t="shared" si="13"/>
        <v>2.1061250000000253E-2</v>
      </c>
      <c r="AM120" s="124">
        <f t="shared" si="14"/>
        <v>2.4113749999999934E-2</v>
      </c>
      <c r="AN120" s="124"/>
      <c r="AO120" s="125"/>
      <c r="AP120" s="123"/>
      <c r="AQ120" s="124"/>
      <c r="AR120" s="124"/>
      <c r="AS120" s="124">
        <f t="shared" si="15"/>
        <v>6.4999999999999503E-3</v>
      </c>
      <c r="AT120" s="124"/>
      <c r="AU120" s="124"/>
      <c r="AV120" s="124"/>
      <c r="AW120" s="124">
        <f t="shared" si="16"/>
        <v>9.5000000000000639E-3</v>
      </c>
      <c r="AX120" s="124">
        <f t="shared" si="17"/>
        <v>6.4999999999999503E-3</v>
      </c>
      <c r="AY120" s="124">
        <f t="shared" si="18"/>
        <v>3.5000000000000586E-3</v>
      </c>
      <c r="AZ120" s="124">
        <f t="shared" si="19"/>
        <v>6.4999999999999503E-3</v>
      </c>
      <c r="BA120" s="124"/>
      <c r="BB120" s="127"/>
    </row>
    <row r="121" spans="2:57" ht="15" customHeight="1" x14ac:dyDescent="0.2">
      <c r="B121" s="120">
        <v>2064</v>
      </c>
      <c r="C121" s="121"/>
      <c r="D121" s="122"/>
      <c r="E121" s="122"/>
      <c r="F121" s="138">
        <v>7933.1948248985482</v>
      </c>
      <c r="G121" s="138"/>
      <c r="H121" s="138"/>
      <c r="I121" s="138"/>
      <c r="J121" s="138">
        <v>8490.8319574826928</v>
      </c>
      <c r="K121" s="138">
        <v>7764.5251332198113</v>
      </c>
      <c r="L121" s="138">
        <v>7097.8610821319853</v>
      </c>
      <c r="M121" s="138">
        <v>7514.2588840223307</v>
      </c>
      <c r="N121" s="138"/>
      <c r="O121" s="138"/>
      <c r="P121" s="121"/>
      <c r="Q121" s="122"/>
      <c r="R121" s="122"/>
      <c r="S121" s="122">
        <v>3556.1962832240861</v>
      </c>
      <c r="T121" s="122"/>
      <c r="U121" s="122"/>
      <c r="V121" s="122"/>
      <c r="W121" s="122">
        <v>3806.1670884360788</v>
      </c>
      <c r="X121" s="122">
        <v>3480.5870811460163</v>
      </c>
      <c r="Y121" s="122">
        <v>3181.7430122726719</v>
      </c>
      <c r="Z121" s="122">
        <v>3368.4007646800155</v>
      </c>
      <c r="AA121" s="122"/>
      <c r="AB121" s="122"/>
      <c r="AC121" s="123"/>
      <c r="AD121" s="124"/>
      <c r="AE121" s="124"/>
      <c r="AF121" s="124">
        <f t="shared" si="10"/>
        <v>2.3910250000000133E-2</v>
      </c>
      <c r="AG121" s="124"/>
      <c r="AH121" s="124"/>
      <c r="AI121" s="124"/>
      <c r="AJ121" s="124">
        <f t="shared" si="11"/>
        <v>2.6962750000000257E-2</v>
      </c>
      <c r="AK121" s="124">
        <f t="shared" si="12"/>
        <v>2.3910250000000133E-2</v>
      </c>
      <c r="AL121" s="124">
        <f t="shared" si="13"/>
        <v>2.085775000000023E-2</v>
      </c>
      <c r="AM121" s="124">
        <f t="shared" si="14"/>
        <v>2.3910249999999911E-2</v>
      </c>
      <c r="AN121" s="124"/>
      <c r="AO121" s="125"/>
      <c r="AP121" s="123"/>
      <c r="AQ121" s="124"/>
      <c r="AR121" s="124"/>
      <c r="AS121" s="124">
        <f t="shared" si="15"/>
        <v>6.2999999999999723E-3</v>
      </c>
      <c r="AT121" s="124"/>
      <c r="AU121" s="124"/>
      <c r="AV121" s="124"/>
      <c r="AW121" s="124">
        <f t="shared" si="16"/>
        <v>9.300000000000086E-3</v>
      </c>
      <c r="AX121" s="124">
        <f t="shared" si="17"/>
        <v>6.2999999999999723E-3</v>
      </c>
      <c r="AY121" s="124">
        <f t="shared" si="18"/>
        <v>3.3000000000000806E-3</v>
      </c>
      <c r="AZ121" s="124">
        <f t="shared" si="19"/>
        <v>6.2999999999999723E-3</v>
      </c>
      <c r="BA121" s="124"/>
      <c r="BB121" s="127"/>
    </row>
    <row r="122" spans="2:57" ht="15" customHeight="1" x14ac:dyDescent="0.2">
      <c r="B122" s="120">
        <v>2065</v>
      </c>
      <c r="C122" s="121"/>
      <c r="D122" s="122"/>
      <c r="E122" s="122"/>
      <c r="F122" s="138">
        <v>8118.8434835934131</v>
      </c>
      <c r="G122" s="138"/>
      <c r="H122" s="138"/>
      <c r="I122" s="138"/>
      <c r="J122" s="138">
        <v>8715.4484260859408</v>
      </c>
      <c r="K122" s="138">
        <v>7946.2266681248557</v>
      </c>
      <c r="L122" s="138">
        <v>7242.295457292289</v>
      </c>
      <c r="M122" s="138">
        <v>7690.1038132967806</v>
      </c>
      <c r="N122" s="138"/>
      <c r="O122" s="138"/>
      <c r="P122" s="121"/>
      <c r="Q122" s="122"/>
      <c r="R122" s="122"/>
      <c r="S122" s="122">
        <v>3576.8222216667859</v>
      </c>
      <c r="T122" s="122"/>
      <c r="U122" s="122"/>
      <c r="V122" s="122"/>
      <c r="W122" s="122">
        <v>3839.6613588143159</v>
      </c>
      <c r="X122" s="122">
        <v>3500.7744862166633</v>
      </c>
      <c r="Y122" s="122">
        <v>3190.6518927070351</v>
      </c>
      <c r="Z122" s="122">
        <v>3387.9374891151597</v>
      </c>
      <c r="AA122" s="122"/>
      <c r="AB122" s="122"/>
      <c r="AC122" s="123"/>
      <c r="AD122" s="124"/>
      <c r="AE122" s="124"/>
      <c r="AF122" s="124">
        <f t="shared" si="10"/>
        <v>2.3401500000000297E-2</v>
      </c>
      <c r="AG122" s="124"/>
      <c r="AH122" s="124"/>
      <c r="AI122" s="124"/>
      <c r="AJ122" s="124">
        <f t="shared" si="11"/>
        <v>2.64540000000002E-2</v>
      </c>
      <c r="AK122" s="124">
        <f t="shared" si="12"/>
        <v>2.3401500000000075E-2</v>
      </c>
      <c r="AL122" s="124">
        <f t="shared" si="13"/>
        <v>2.034899999999995E-2</v>
      </c>
      <c r="AM122" s="124">
        <f t="shared" si="14"/>
        <v>2.3401500000000075E-2</v>
      </c>
      <c r="AN122" s="124"/>
      <c r="AO122" s="125"/>
      <c r="AP122" s="123"/>
      <c r="AQ122" s="124"/>
      <c r="AR122" s="124"/>
      <c r="AS122" s="124">
        <f t="shared" si="15"/>
        <v>5.8000000000000274E-3</v>
      </c>
      <c r="AT122" s="124"/>
      <c r="AU122" s="124"/>
      <c r="AV122" s="124"/>
      <c r="AW122" s="124">
        <f t="shared" si="16"/>
        <v>8.799999999999919E-3</v>
      </c>
      <c r="AX122" s="124">
        <f t="shared" si="17"/>
        <v>5.8000000000000274E-3</v>
      </c>
      <c r="AY122" s="124">
        <f t="shared" si="18"/>
        <v>2.7999999999999137E-3</v>
      </c>
      <c r="AZ122" s="124">
        <f t="shared" si="19"/>
        <v>5.8000000000000274E-3</v>
      </c>
      <c r="BA122" s="124"/>
      <c r="BB122" s="127"/>
    </row>
    <row r="123" spans="2:57" ht="15" customHeight="1" x14ac:dyDescent="0.2">
      <c r="B123" s="120">
        <v>2066</v>
      </c>
      <c r="C123" s="121"/>
      <c r="D123" s="122"/>
      <c r="E123" s="122"/>
      <c r="F123" s="138">
        <v>8305.5322300769039</v>
      </c>
      <c r="G123" s="138"/>
      <c r="H123" s="138"/>
      <c r="I123" s="138"/>
      <c r="J123" s="138">
        <v>8942.4597112402007</v>
      </c>
      <c r="K123" s="138">
        <v>8128.9461772450531</v>
      </c>
      <c r="L123" s="138">
        <v>7386.7213133016121</v>
      </c>
      <c r="M123" s="138">
        <v>7866.9339054316342</v>
      </c>
      <c r="N123" s="138"/>
      <c r="O123" s="138"/>
      <c r="P123" s="121"/>
      <c r="Q123" s="122"/>
      <c r="R123" s="122"/>
      <c r="S123" s="122">
        <v>3596.1370616637869</v>
      </c>
      <c r="T123" s="122"/>
      <c r="U123" s="122"/>
      <c r="V123" s="122"/>
      <c r="W123" s="122">
        <v>3871.914514228356</v>
      </c>
      <c r="X123" s="122">
        <v>3519.6786684422336</v>
      </c>
      <c r="Y123" s="122">
        <v>3198.309457249532</v>
      </c>
      <c r="Z123" s="122">
        <v>3406.2323515563817</v>
      </c>
      <c r="AA123" s="122"/>
      <c r="AB123" s="122"/>
      <c r="AC123" s="123"/>
      <c r="AD123" s="124"/>
      <c r="AE123" s="124"/>
      <c r="AF123" s="124">
        <f t="shared" si="10"/>
        <v>2.2994500000000251E-2</v>
      </c>
      <c r="AG123" s="124"/>
      <c r="AH123" s="124"/>
      <c r="AI123" s="124"/>
      <c r="AJ123" s="124">
        <f t="shared" si="11"/>
        <v>2.6046999999999931E-2</v>
      </c>
      <c r="AK123" s="124">
        <f t="shared" si="12"/>
        <v>2.2994500000000029E-2</v>
      </c>
      <c r="AL123" s="124">
        <f t="shared" si="13"/>
        <v>1.9942000000000126E-2</v>
      </c>
      <c r="AM123" s="124">
        <f t="shared" si="14"/>
        <v>2.2994500000000029E-2</v>
      </c>
      <c r="AN123" s="124"/>
      <c r="AO123" s="125"/>
      <c r="AP123" s="123"/>
      <c r="AQ123" s="124"/>
      <c r="AR123" s="124"/>
      <c r="AS123" s="124">
        <f t="shared" si="15"/>
        <v>5.4000000000000714E-3</v>
      </c>
      <c r="AT123" s="124"/>
      <c r="AU123" s="124"/>
      <c r="AV123" s="124"/>
      <c r="AW123" s="124">
        <f t="shared" si="16"/>
        <v>8.3999999999999631E-3</v>
      </c>
      <c r="AX123" s="124">
        <f t="shared" si="17"/>
        <v>5.4000000000000714E-3</v>
      </c>
      <c r="AY123" s="124">
        <f t="shared" si="18"/>
        <v>2.3999999999999577E-3</v>
      </c>
      <c r="AZ123" s="124">
        <f t="shared" si="19"/>
        <v>5.4000000000000714E-3</v>
      </c>
      <c r="BA123" s="124"/>
      <c r="BB123" s="127"/>
    </row>
    <row r="124" spans="2:57" ht="15" customHeight="1" x14ac:dyDescent="0.2">
      <c r="B124" s="120">
        <v>2067</v>
      </c>
      <c r="C124" s="121"/>
      <c r="D124" s="122"/>
      <c r="E124" s="122"/>
      <c r="F124" s="138">
        <v>8497.3588788458183</v>
      </c>
      <c r="G124" s="138"/>
      <c r="H124" s="138"/>
      <c r="I124" s="138"/>
      <c r="J124" s="138">
        <v>9176.2938546144942</v>
      </c>
      <c r="K124" s="138">
        <v>8316.6943503912498</v>
      </c>
      <c r="L124" s="138">
        <v>7534.7789086251014</v>
      </c>
      <c r="M124" s="138">
        <v>8048.6305776449608</v>
      </c>
      <c r="N124" s="138"/>
      <c r="O124" s="138"/>
      <c r="P124" s="121"/>
      <c r="Q124" s="122"/>
      <c r="R124" s="122"/>
      <c r="S124" s="122">
        <v>3615.9158155029381</v>
      </c>
      <c r="T124" s="122"/>
      <c r="U124" s="122"/>
      <c r="V124" s="122"/>
      <c r="W124" s="122">
        <v>3904.8257875992967</v>
      </c>
      <c r="X124" s="122">
        <v>3539.0369011186663</v>
      </c>
      <c r="Y124" s="122">
        <v>3206.3052308926558</v>
      </c>
      <c r="Z124" s="122">
        <v>3424.9666294899421</v>
      </c>
      <c r="AA124" s="122"/>
      <c r="AB124" s="122"/>
      <c r="AC124" s="123"/>
      <c r="AD124" s="124"/>
      <c r="AE124" s="124"/>
      <c r="AF124" s="124">
        <f t="shared" si="10"/>
        <v>2.309625000000004E-2</v>
      </c>
      <c r="AG124" s="124"/>
      <c r="AH124" s="124"/>
      <c r="AI124" s="124"/>
      <c r="AJ124" s="124">
        <f t="shared" si="11"/>
        <v>2.6148750000000165E-2</v>
      </c>
      <c r="AK124" s="124">
        <f t="shared" si="12"/>
        <v>2.309625000000004E-2</v>
      </c>
      <c r="AL124" s="124">
        <f t="shared" si="13"/>
        <v>2.0043749999999916E-2</v>
      </c>
      <c r="AM124" s="124">
        <f t="shared" si="14"/>
        <v>2.309625000000004E-2</v>
      </c>
      <c r="AN124" s="124"/>
      <c r="AO124" s="125"/>
      <c r="AP124" s="123"/>
      <c r="AQ124" s="124"/>
      <c r="AR124" s="124"/>
      <c r="AS124" s="124">
        <f t="shared" si="15"/>
        <v>5.5000000000000604E-3</v>
      </c>
      <c r="AT124" s="124"/>
      <c r="AU124" s="124"/>
      <c r="AV124" s="124"/>
      <c r="AW124" s="124">
        <f t="shared" si="16"/>
        <v>8.499999999999952E-3</v>
      </c>
      <c r="AX124" s="124">
        <f t="shared" si="17"/>
        <v>5.5000000000000604E-3</v>
      </c>
      <c r="AY124" s="124">
        <f t="shared" si="18"/>
        <v>2.4999999999999467E-3</v>
      </c>
      <c r="AZ124" s="124">
        <f t="shared" si="19"/>
        <v>5.5000000000000604E-3</v>
      </c>
      <c r="BA124" s="124"/>
      <c r="BB124" s="127"/>
    </row>
    <row r="125" spans="2:57" ht="15" customHeight="1" x14ac:dyDescent="0.2">
      <c r="B125" s="120">
        <v>2068</v>
      </c>
      <c r="C125" s="121"/>
      <c r="D125" s="122"/>
      <c r="E125" s="122"/>
      <c r="F125" s="138">
        <v>8693.6160038513626</v>
      </c>
      <c r="G125" s="138"/>
      <c r="H125" s="138"/>
      <c r="I125" s="138"/>
      <c r="J125" s="138">
        <v>9416.2424685453461</v>
      </c>
      <c r="K125" s="138">
        <v>8508.7788022814748</v>
      </c>
      <c r="L125" s="138">
        <v>7685.8041333748561</v>
      </c>
      <c r="M125" s="138">
        <v>8234.5237616238937</v>
      </c>
      <c r="N125" s="138"/>
      <c r="O125" s="138"/>
      <c r="P125" s="121"/>
      <c r="Q125" s="122"/>
      <c r="R125" s="122"/>
      <c r="S125" s="122">
        <v>3635.8033524882044</v>
      </c>
      <c r="T125" s="122"/>
      <c r="U125" s="122"/>
      <c r="V125" s="122"/>
      <c r="W125" s="122">
        <v>3938.0168067938907</v>
      </c>
      <c r="X125" s="122">
        <v>3558.5016040748192</v>
      </c>
      <c r="Y125" s="122">
        <v>3214.3209939698872</v>
      </c>
      <c r="Z125" s="122">
        <v>3443.8039459521369</v>
      </c>
      <c r="AA125" s="122"/>
      <c r="AB125" s="122"/>
      <c r="AC125" s="123"/>
      <c r="AD125" s="124"/>
      <c r="AE125" s="124"/>
      <c r="AF125" s="124">
        <f t="shared" si="10"/>
        <v>2.3096250000000262E-2</v>
      </c>
      <c r="AG125" s="124"/>
      <c r="AH125" s="124"/>
      <c r="AI125" s="124"/>
      <c r="AJ125" s="124">
        <f t="shared" si="11"/>
        <v>2.6148750000000165E-2</v>
      </c>
      <c r="AK125" s="124">
        <f t="shared" si="12"/>
        <v>2.309625000000004E-2</v>
      </c>
      <c r="AL125" s="124">
        <f t="shared" si="13"/>
        <v>2.0043750000000138E-2</v>
      </c>
      <c r="AM125" s="124">
        <f t="shared" si="14"/>
        <v>2.309625000000004E-2</v>
      </c>
      <c r="AN125" s="124"/>
      <c r="AO125" s="125"/>
      <c r="AP125" s="123"/>
      <c r="AQ125" s="124"/>
      <c r="AR125" s="124"/>
      <c r="AS125" s="124">
        <f t="shared" si="15"/>
        <v>5.5000000000000604E-3</v>
      </c>
      <c r="AT125" s="124"/>
      <c r="AU125" s="124"/>
      <c r="AV125" s="124"/>
      <c r="AW125" s="124">
        <f t="shared" si="16"/>
        <v>8.499999999999952E-3</v>
      </c>
      <c r="AX125" s="124">
        <f t="shared" si="17"/>
        <v>5.5000000000000604E-3</v>
      </c>
      <c r="AY125" s="124">
        <f t="shared" si="18"/>
        <v>2.4999999999999467E-3</v>
      </c>
      <c r="AZ125" s="124">
        <f t="shared" si="19"/>
        <v>5.5000000000000604E-3</v>
      </c>
      <c r="BA125" s="124"/>
      <c r="BB125" s="127"/>
    </row>
    <row r="126" spans="2:57" ht="15" customHeight="1" x14ac:dyDescent="0.2">
      <c r="B126" s="120">
        <v>2069</v>
      </c>
      <c r="C126" s="121"/>
      <c r="D126" s="122"/>
      <c r="E126" s="122"/>
      <c r="F126" s="138">
        <v>8892.6367816235324</v>
      </c>
      <c r="G126" s="138"/>
      <c r="H126" s="138"/>
      <c r="I126" s="138"/>
      <c r="J126" s="138">
        <v>9660.5492334523733</v>
      </c>
      <c r="K126" s="138">
        <v>8703.5681482074069</v>
      </c>
      <c r="L126" s="138">
        <v>7838.2924088320469</v>
      </c>
      <c r="M126" s="138">
        <v>8423.0346554678108</v>
      </c>
      <c r="N126" s="138"/>
      <c r="O126" s="138"/>
      <c r="P126" s="121"/>
      <c r="Q126" s="122"/>
      <c r="R126" s="122"/>
      <c r="S126" s="122">
        <v>3655.0731102563923</v>
      </c>
      <c r="T126" s="122"/>
      <c r="U126" s="122"/>
      <c r="V126" s="122"/>
      <c r="W126" s="122">
        <v>3970.7023462902798</v>
      </c>
      <c r="X126" s="122">
        <v>3577.3616625764162</v>
      </c>
      <c r="Y126" s="122">
        <v>3221.7139322560179</v>
      </c>
      <c r="Z126" s="122">
        <v>3462.0561068656834</v>
      </c>
      <c r="AA126" s="122"/>
      <c r="AB126" s="122"/>
      <c r="AC126" s="123"/>
      <c r="AD126" s="124"/>
      <c r="AE126" s="124"/>
      <c r="AF126" s="124">
        <f t="shared" si="10"/>
        <v>2.2892750000000239E-2</v>
      </c>
      <c r="AG126" s="124"/>
      <c r="AH126" s="124"/>
      <c r="AI126" s="124"/>
      <c r="AJ126" s="124">
        <f t="shared" si="11"/>
        <v>2.5945250000000142E-2</v>
      </c>
      <c r="AK126" s="124">
        <f t="shared" si="12"/>
        <v>2.2892750000000239E-2</v>
      </c>
      <c r="AL126" s="124">
        <f t="shared" si="13"/>
        <v>1.9840250000000115E-2</v>
      </c>
      <c r="AM126" s="124">
        <f t="shared" si="14"/>
        <v>2.2892750000000239E-2</v>
      </c>
      <c r="AN126" s="124"/>
      <c r="AO126" s="125"/>
      <c r="AP126" s="123"/>
      <c r="AQ126" s="124"/>
      <c r="AR126" s="124"/>
      <c r="AS126" s="124">
        <f t="shared" si="15"/>
        <v>5.3000000000000824E-3</v>
      </c>
      <c r="AT126" s="124"/>
      <c r="AU126" s="124"/>
      <c r="AV126" s="124"/>
      <c r="AW126" s="124">
        <f t="shared" si="16"/>
        <v>8.2999999999999741E-3</v>
      </c>
      <c r="AX126" s="124">
        <f t="shared" si="17"/>
        <v>5.3000000000000824E-3</v>
      </c>
      <c r="AY126" s="124">
        <f t="shared" si="18"/>
        <v>2.2999999999999687E-3</v>
      </c>
      <c r="AZ126" s="124">
        <f t="shared" si="19"/>
        <v>5.3000000000000824E-3</v>
      </c>
      <c r="BA126" s="124"/>
      <c r="BB126" s="127"/>
    </row>
    <row r="127" spans="2:57" ht="15" customHeight="1" thickBot="1" x14ac:dyDescent="0.25">
      <c r="B127" s="128">
        <v>2070</v>
      </c>
      <c r="C127" s="129"/>
      <c r="D127" s="130"/>
      <c r="E127" s="130"/>
      <c r="F127" s="139">
        <v>9093.4992149284535</v>
      </c>
      <c r="G127" s="139"/>
      <c r="H127" s="139"/>
      <c r="I127" s="139"/>
      <c r="J127" s="139">
        <v>9908.2457157980934</v>
      </c>
      <c r="K127" s="139">
        <v>8900.15999375504</v>
      </c>
      <c r="L127" s="139">
        <v>7991.4134510385811</v>
      </c>
      <c r="M127" s="139">
        <v>8613.2899507481889</v>
      </c>
      <c r="N127" s="139"/>
      <c r="O127" s="139"/>
      <c r="P127" s="129"/>
      <c r="Q127" s="130"/>
      <c r="R127" s="130"/>
      <c r="S127" s="130">
        <v>3673.3484758076738</v>
      </c>
      <c r="T127" s="130"/>
      <c r="U127" s="130"/>
      <c r="V127" s="130"/>
      <c r="W127" s="130">
        <v>4002.4679650606022</v>
      </c>
      <c r="X127" s="130">
        <v>3595.248470889298</v>
      </c>
      <c r="Y127" s="130">
        <v>3228.15736012053</v>
      </c>
      <c r="Z127" s="130">
        <v>3479.3663874000113</v>
      </c>
      <c r="AA127" s="130"/>
      <c r="AB127" s="130"/>
      <c r="AC127" s="131"/>
      <c r="AD127" s="132"/>
      <c r="AE127" s="132"/>
      <c r="AF127" s="132">
        <f t="shared" ref="AF127" si="20">F127/F126-1</f>
        <v>2.2587499999999983E-2</v>
      </c>
      <c r="AG127" s="132"/>
      <c r="AH127" s="132"/>
      <c r="AI127" s="132"/>
      <c r="AJ127" s="132">
        <f t="shared" ref="AJ127" si="21">J127/J126-1</f>
        <v>2.5640000000000107E-2</v>
      </c>
      <c r="AK127" s="132">
        <f t="shared" ref="AK127" si="22">K127/K126-1</f>
        <v>2.2587499999999761E-2</v>
      </c>
      <c r="AL127" s="132">
        <f t="shared" ref="AL127" si="23">L127/L126-1</f>
        <v>1.953500000000008E-2</v>
      </c>
      <c r="AM127" s="132">
        <f t="shared" ref="AM127" si="24">M127/M126-1</f>
        <v>2.2587499999999761E-2</v>
      </c>
      <c r="AN127" s="132"/>
      <c r="AO127" s="133"/>
      <c r="AP127" s="131"/>
      <c r="AQ127" s="132"/>
      <c r="AR127" s="132"/>
      <c r="AS127" s="132">
        <f t="shared" ref="AS127" si="25">S127/S126-1</f>
        <v>4.9999999999998934E-3</v>
      </c>
      <c r="AT127" s="132"/>
      <c r="AU127" s="132"/>
      <c r="AV127" s="132"/>
      <c r="AW127" s="132">
        <f t="shared" ref="AW127" si="26">W127/W126-1</f>
        <v>8.0000000000000071E-3</v>
      </c>
      <c r="AX127" s="132">
        <f t="shared" ref="AX127" si="27">X127/X126-1</f>
        <v>4.9999999999998934E-3</v>
      </c>
      <c r="AY127" s="132">
        <f t="shared" ref="AY127" si="28">Y127/Y126-1</f>
        <v>2.0000000000000018E-3</v>
      </c>
      <c r="AZ127" s="132">
        <f t="shared" ref="AZ127" si="29">Z127/Z126-1</f>
        <v>4.9999999999998934E-3</v>
      </c>
      <c r="BA127" s="132"/>
      <c r="BB127" s="134"/>
    </row>
    <row r="128" spans="2:57" x14ac:dyDescent="0.2">
      <c r="B128" s="101"/>
    </row>
    <row r="129" spans="2:2" x14ac:dyDescent="0.2">
      <c r="B129" s="101"/>
    </row>
    <row r="130" spans="2:2" x14ac:dyDescent="0.2">
      <c r="B130" s="101"/>
    </row>
    <row r="131" spans="2:2" x14ac:dyDescent="0.2">
      <c r="B131" s="101"/>
    </row>
    <row r="132" spans="2:2" x14ac:dyDescent="0.2">
      <c r="B132" s="101"/>
    </row>
    <row r="133" spans="2:2" x14ac:dyDescent="0.2">
      <c r="B133" s="101"/>
    </row>
    <row r="134" spans="2:2" x14ac:dyDescent="0.2">
      <c r="B134" s="101"/>
    </row>
    <row r="135" spans="2:2" x14ac:dyDescent="0.2">
      <c r="B135" s="101"/>
    </row>
    <row r="136" spans="2:2" x14ac:dyDescent="0.2">
      <c r="B136" s="101"/>
    </row>
    <row r="137" spans="2:2" x14ac:dyDescent="0.2">
      <c r="B137" s="101"/>
    </row>
    <row r="138" spans="2:2" x14ac:dyDescent="0.2">
      <c r="B138" s="101"/>
    </row>
    <row r="139" spans="2:2" x14ac:dyDescent="0.2">
      <c r="B139" s="101"/>
    </row>
    <row r="140" spans="2:2" x14ac:dyDescent="0.2">
      <c r="B140" s="101"/>
    </row>
    <row r="141" spans="2:2" x14ac:dyDescent="0.2">
      <c r="B141" s="101"/>
    </row>
    <row r="142" spans="2:2" x14ac:dyDescent="0.2">
      <c r="B142" s="101"/>
    </row>
  </sheetData>
  <mergeCells count="5">
    <mergeCell ref="B4:B5"/>
    <mergeCell ref="C4:O4"/>
    <mergeCell ref="P4:AB4"/>
    <mergeCell ref="AC4:AO4"/>
    <mergeCell ref="AP4:BB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E75"/>
  <sheetViews>
    <sheetView topLeftCell="A21" workbookViewId="0">
      <selection activeCell="F10" sqref="F10"/>
    </sheetView>
  </sheetViews>
  <sheetFormatPr baseColWidth="10" defaultColWidth="10.85546875" defaultRowHeight="12.75" x14ac:dyDescent="0.2"/>
  <cols>
    <col min="1" max="1" width="1.85546875" style="1" customWidth="1"/>
    <col min="2" max="2" width="9.7109375" style="1" customWidth="1"/>
    <col min="3" max="28" width="15.42578125" style="1" customWidth="1"/>
    <col min="29" max="16384" width="10.85546875" style="1"/>
  </cols>
  <sheetData>
    <row r="1" spans="2:31" ht="23.25" x14ac:dyDescent="0.35">
      <c r="B1" s="96" t="s">
        <v>24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2:31" ht="15.75" thickBot="1" x14ac:dyDescent="0.3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2:31" ht="19.5" customHeight="1" x14ac:dyDescent="0.2">
      <c r="B3" s="376" t="s">
        <v>0</v>
      </c>
      <c r="C3" s="378" t="s">
        <v>26</v>
      </c>
      <c r="D3" s="379"/>
      <c r="E3" s="379"/>
      <c r="F3" s="380"/>
      <c r="G3" s="380"/>
      <c r="H3" s="380"/>
      <c r="I3" s="380"/>
      <c r="J3" s="380"/>
      <c r="K3" s="380"/>
      <c r="L3" s="380"/>
      <c r="M3" s="380"/>
      <c r="N3" s="380"/>
      <c r="O3" s="381"/>
      <c r="P3" s="378" t="s">
        <v>25</v>
      </c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4"/>
    </row>
    <row r="4" spans="2:31" s="145" customFormat="1" ht="35.25" customHeight="1" thickBot="1" x14ac:dyDescent="0.25">
      <c r="B4" s="377"/>
      <c r="C4" s="140"/>
      <c r="D4" s="141"/>
      <c r="E4" s="207"/>
      <c r="F4" s="279" t="s">
        <v>93</v>
      </c>
      <c r="G4" s="279"/>
      <c r="H4" s="279"/>
      <c r="I4" s="279"/>
      <c r="J4" s="279" t="s">
        <v>94</v>
      </c>
      <c r="K4" s="279" t="s">
        <v>95</v>
      </c>
      <c r="L4" s="279" t="s">
        <v>96</v>
      </c>
      <c r="M4" s="279" t="s">
        <v>111</v>
      </c>
      <c r="N4" s="279"/>
      <c r="O4" s="143"/>
      <c r="P4" s="140"/>
      <c r="Q4" s="141"/>
      <c r="R4" s="141"/>
      <c r="S4" s="141" t="s">
        <v>93</v>
      </c>
      <c r="T4" s="141"/>
      <c r="U4" s="141"/>
      <c r="V4" s="141"/>
      <c r="W4" s="141" t="s">
        <v>94</v>
      </c>
      <c r="X4" s="141" t="s">
        <v>95</v>
      </c>
      <c r="Y4" s="141" t="s">
        <v>96</v>
      </c>
      <c r="Z4" s="141" t="s">
        <v>111</v>
      </c>
      <c r="AA4" s="141"/>
      <c r="AB4" s="144"/>
    </row>
    <row r="5" spans="2:31" ht="15" customHeight="1" x14ac:dyDescent="0.2">
      <c r="B5" s="146">
        <v>2015</v>
      </c>
      <c r="C5" s="147"/>
      <c r="D5" s="148"/>
      <c r="E5" s="148"/>
      <c r="F5" s="149"/>
      <c r="G5" s="149"/>
      <c r="H5" s="149"/>
      <c r="I5" s="149"/>
      <c r="J5" s="149"/>
      <c r="K5" s="149"/>
      <c r="L5" s="149"/>
      <c r="M5" s="149"/>
      <c r="N5" s="149"/>
      <c r="O5" s="150"/>
      <c r="P5" s="210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2"/>
      <c r="AC5" s="97"/>
      <c r="AD5" s="99"/>
      <c r="AE5" s="98"/>
    </row>
    <row r="6" spans="2:31" ht="15" customHeight="1" x14ac:dyDescent="0.25">
      <c r="B6" s="120">
        <v>2016</v>
      </c>
      <c r="C6" s="123"/>
      <c r="D6" s="124"/>
      <c r="E6" s="42"/>
      <c r="F6" s="159">
        <f>(1+S6)*(1+LOOKUP($B6,Prix!$B$6:$B$127,Prix!$K$6:$K$127))-1</f>
        <v>1.5085167859369086E-2</v>
      </c>
      <c r="G6" s="159"/>
      <c r="H6" s="159"/>
      <c r="I6" s="159"/>
      <c r="J6" s="159">
        <f>(1+W6)*(1+LOOKUP($B6,Prix!$B$6:$B$127,Prix!$J$6:$J$127))-1</f>
        <v>1.5085167859369086E-2</v>
      </c>
      <c r="K6" s="159">
        <f>(1+X6)*(1+LOOKUP($B6,Prix!$B$6:$B$127,Prix!$J$6:$J$127))-1</f>
        <v>1.5085167859369086E-2</v>
      </c>
      <c r="L6" s="159">
        <f>(1+Y6)*(1+LOOKUP($B6,Prix!$B$6:$B$127,Prix!$J$6:$J$127))-1</f>
        <v>1.5085167859369086E-2</v>
      </c>
      <c r="M6" s="159">
        <f>(1+Z6)*(1+LOOKUP($B6,Prix!$B$6:$B$127,Prix!$K$6:$K$127))-1</f>
        <v>1.5085167859369086E-2</v>
      </c>
      <c r="N6" s="159"/>
      <c r="O6" s="125"/>
      <c r="P6" s="123"/>
      <c r="Q6" s="124"/>
      <c r="R6" s="124"/>
      <c r="S6" s="124">
        <v>1.3261297523826269E-2</v>
      </c>
      <c r="T6" s="124"/>
      <c r="U6" s="124"/>
      <c r="V6" s="124"/>
      <c r="W6" s="124">
        <v>1.3261297523826269E-2</v>
      </c>
      <c r="X6" s="124">
        <v>1.3261297523826269E-2</v>
      </c>
      <c r="Y6" s="124">
        <v>1.3261297523826269E-2</v>
      </c>
      <c r="Z6" s="124">
        <v>1.3261297523826269E-2</v>
      </c>
      <c r="AA6" s="124"/>
      <c r="AB6" s="127"/>
      <c r="AC6" s="100"/>
      <c r="AD6" s="99"/>
      <c r="AE6" s="98"/>
    </row>
    <row r="7" spans="2:31" ht="15" customHeight="1" x14ac:dyDescent="0.2">
      <c r="B7" s="120">
        <v>2017</v>
      </c>
      <c r="C7" s="123"/>
      <c r="D7" s="124"/>
      <c r="E7" s="124"/>
      <c r="F7" s="159">
        <f>(1+S7)*(1+LOOKUP($B7,Prix!$B$6:$B$127,Prix!$K$6:$K$127))-1</f>
        <v>2.5015429890404173E-2</v>
      </c>
      <c r="G7" s="159"/>
      <c r="H7" s="159"/>
      <c r="I7" s="159"/>
      <c r="J7" s="159">
        <f>(1+W7)*(1+LOOKUP($B7,Prix!$B$6:$B$127,Prix!$J$6:$J$127))-1</f>
        <v>2.5015429890404173E-2</v>
      </c>
      <c r="K7" s="159">
        <f>(1+X7)*(1+LOOKUP($B7,Prix!$B$6:$B$127,Prix!$J$6:$J$127))-1</f>
        <v>2.5015429890404173E-2</v>
      </c>
      <c r="L7" s="159">
        <f>(1+Y7)*(1+LOOKUP($B7,Prix!$B$6:$B$127,Prix!$J$6:$J$127))-1</f>
        <v>2.5015429890404173E-2</v>
      </c>
      <c r="M7" s="159">
        <f>(1+Z7)*(1+LOOKUP($B7,Prix!$B$6:$B$127,Prix!$K$6:$K$127))-1</f>
        <v>2.5015429890404173E-2</v>
      </c>
      <c r="N7" s="159"/>
      <c r="O7" s="125"/>
      <c r="P7" s="123"/>
      <c r="Q7" s="124"/>
      <c r="R7" s="124"/>
      <c r="S7" s="124">
        <v>1.44837558429233E-2</v>
      </c>
      <c r="T7" s="124"/>
      <c r="U7" s="124"/>
      <c r="V7" s="124"/>
      <c r="W7" s="124">
        <v>1.44837558429233E-2</v>
      </c>
      <c r="X7" s="124">
        <v>1.44837558429233E-2</v>
      </c>
      <c r="Y7" s="124">
        <v>1.44837558429233E-2</v>
      </c>
      <c r="Z7" s="124">
        <v>1.44837558429233E-2</v>
      </c>
      <c r="AA7" s="124"/>
      <c r="AB7" s="127"/>
      <c r="AC7" s="100"/>
      <c r="AD7" s="99"/>
      <c r="AE7" s="98"/>
    </row>
    <row r="8" spans="2:31" ht="15" customHeight="1" x14ac:dyDescent="0.2">
      <c r="B8" s="120">
        <v>2018</v>
      </c>
      <c r="C8" s="123"/>
      <c r="D8" s="124"/>
      <c r="E8" s="124"/>
      <c r="F8" s="159">
        <f>(1+S8)*(1+LOOKUP($B8,Prix!$B$6:$B$127,Prix!$K$6:$K$127))-1</f>
        <v>3.2274945913650432E-2</v>
      </c>
      <c r="G8" s="159"/>
      <c r="H8" s="159"/>
      <c r="I8" s="159"/>
      <c r="J8" s="159">
        <f>(1+W8)*(1+LOOKUP($B8,Prix!$B$6:$B$127,Prix!$J$6:$J$127))-1</f>
        <v>3.2274945913650432E-2</v>
      </c>
      <c r="K8" s="159">
        <f>(1+X8)*(1+LOOKUP($B8,Prix!$B$6:$B$127,Prix!$J$6:$J$127))-1</f>
        <v>3.2274945913650432E-2</v>
      </c>
      <c r="L8" s="159">
        <f>(1+Y8)*(1+LOOKUP($B8,Prix!$B$6:$B$127,Prix!$J$6:$J$127))-1</f>
        <v>3.2274945913650432E-2</v>
      </c>
      <c r="M8" s="159">
        <f>(1+Z8)*(1+LOOKUP($B8,Prix!$B$6:$B$127,Prix!$K$6:$K$127))-1</f>
        <v>3.2274945913650432E-2</v>
      </c>
      <c r="N8" s="159"/>
      <c r="O8" s="125"/>
      <c r="P8" s="123"/>
      <c r="Q8" s="124"/>
      <c r="R8" s="124"/>
      <c r="S8" s="124">
        <v>1.35500050963207E-2</v>
      </c>
      <c r="T8" s="124"/>
      <c r="U8" s="124"/>
      <c r="V8" s="124"/>
      <c r="W8" s="124">
        <v>1.35500050963207E-2</v>
      </c>
      <c r="X8" s="124">
        <v>1.35500050963207E-2</v>
      </c>
      <c r="Y8" s="124">
        <v>1.35500050963207E-2</v>
      </c>
      <c r="Z8" s="124">
        <v>1.35500050963207E-2</v>
      </c>
      <c r="AA8" s="124"/>
      <c r="AB8" s="127"/>
      <c r="AC8" s="100"/>
      <c r="AD8" s="99"/>
      <c r="AE8" s="98"/>
    </row>
    <row r="9" spans="2:31" ht="15" customHeight="1" x14ac:dyDescent="0.2">
      <c r="B9" s="120">
        <v>2019</v>
      </c>
      <c r="C9" s="123"/>
      <c r="D9" s="124"/>
      <c r="E9" s="124"/>
      <c r="F9" s="159">
        <f>(1+S9)*(1+LOOKUP($B9,Prix!$B$6:$B$127,Prix!$K$6:$K$127))-1</f>
        <v>2.1774705703432096E-2</v>
      </c>
      <c r="G9" s="159"/>
      <c r="H9" s="159"/>
      <c r="I9" s="159"/>
      <c r="J9" s="159">
        <f>(1+W9)*(1+LOOKUP($B9,Prix!$B$6:$B$127,Prix!$J$6:$J$127))-1</f>
        <v>2.1774705703432096E-2</v>
      </c>
      <c r="K9" s="159">
        <f>(1+X9)*(1+LOOKUP($B9,Prix!$B$6:$B$127,Prix!$J$6:$J$127))-1</f>
        <v>2.1774705703432096E-2</v>
      </c>
      <c r="L9" s="159">
        <f>(1+Y9)*(1+LOOKUP($B9,Prix!$B$6:$B$127,Prix!$J$6:$J$127))-1</f>
        <v>2.1774705703432096E-2</v>
      </c>
      <c r="M9" s="159">
        <f>(1+Z9)*(1+LOOKUP($B9,Prix!$B$6:$B$127,Prix!$K$6:$K$127))-1</f>
        <v>2.1774705703432096E-2</v>
      </c>
      <c r="N9" s="159"/>
      <c r="O9" s="125"/>
      <c r="P9" s="123"/>
      <c r="Q9" s="124"/>
      <c r="R9" s="124"/>
      <c r="S9" s="124">
        <v>1.0599198032877467E-2</v>
      </c>
      <c r="T9" s="124"/>
      <c r="U9" s="124"/>
      <c r="V9" s="124"/>
      <c r="W9" s="124">
        <v>1.0599198032877467E-2</v>
      </c>
      <c r="X9" s="124">
        <v>1.0599198032877467E-2</v>
      </c>
      <c r="Y9" s="124">
        <v>1.0599198032877467E-2</v>
      </c>
      <c r="Z9" s="124">
        <v>1.0599198032877467E-2</v>
      </c>
      <c r="AA9" s="124"/>
      <c r="AB9" s="127"/>
      <c r="AC9" s="100"/>
      <c r="AD9" s="99"/>
      <c r="AE9" s="98"/>
    </row>
    <row r="10" spans="2:31" ht="15" customHeight="1" x14ac:dyDescent="0.2">
      <c r="B10" s="120">
        <v>2020</v>
      </c>
      <c r="C10" s="123"/>
      <c r="D10" s="124"/>
      <c r="E10" s="124"/>
      <c r="F10" s="159">
        <f>(1+S10)*(1+LOOKUP($B10,Prix!$B$6:$B$127,Prix!$K$6:$K$127))-1</f>
        <v>1.1468921947304533E-2</v>
      </c>
      <c r="G10" s="159"/>
      <c r="H10" s="159"/>
      <c r="I10" s="159"/>
      <c r="J10" s="159">
        <f>(1+W10)*(1+LOOKUP($B10,Prix!$B$6:$B$127,Prix!$J$6:$J$127))-1</f>
        <v>1.1468921947304533E-2</v>
      </c>
      <c r="K10" s="159">
        <f>(1+X10)*(1+LOOKUP($B10,Prix!$B$6:$B$127,Prix!$J$6:$J$127))-1</f>
        <v>1.1468921947304533E-2</v>
      </c>
      <c r="L10" s="159">
        <f>(1+Y10)*(1+LOOKUP($B10,Prix!$B$6:$B$127,Prix!$J$6:$J$127))-1</f>
        <v>1.1468921947304533E-2</v>
      </c>
      <c r="M10" s="159">
        <f>(1+Z10)*(1+LOOKUP($B10,Prix!$B$6:$B$127,Prix!$K$6:$K$127))-1</f>
        <v>1.1468921947304533E-2</v>
      </c>
      <c r="N10" s="159"/>
      <c r="O10" s="125"/>
      <c r="P10" s="123"/>
      <c r="Q10" s="124"/>
      <c r="R10" s="124"/>
      <c r="S10" s="124">
        <v>6.6399860075196391E-3</v>
      </c>
      <c r="T10" s="124"/>
      <c r="U10" s="124"/>
      <c r="V10" s="124"/>
      <c r="W10" s="124">
        <v>6.6399860075196391E-3</v>
      </c>
      <c r="X10" s="124">
        <v>6.6399860075196391E-3</v>
      </c>
      <c r="Y10" s="124">
        <v>6.6399860075196391E-3</v>
      </c>
      <c r="Z10" s="124">
        <v>6.6399860075196391E-3</v>
      </c>
      <c r="AA10" s="124"/>
      <c r="AB10" s="127"/>
      <c r="AC10" s="100"/>
      <c r="AD10" s="99"/>
      <c r="AE10" s="98"/>
    </row>
    <row r="11" spans="2:31" ht="15" customHeight="1" x14ac:dyDescent="0.2">
      <c r="B11" s="120">
        <v>2021</v>
      </c>
      <c r="C11" s="123"/>
      <c r="D11" s="124"/>
      <c r="E11" s="124"/>
      <c r="F11" s="159">
        <f>(1+S11)*(1+LOOKUP($B11,Prix!$B$6:$B$127,Prix!$K$6:$K$127))-1</f>
        <v>2.3878016466630791E-2</v>
      </c>
      <c r="G11" s="159"/>
      <c r="H11" s="159"/>
      <c r="I11" s="159"/>
      <c r="J11" s="159">
        <f>(1+W11)*(1+LOOKUP($B11,Prix!$B$6:$B$127,Prix!$J$6:$J$127))-1</f>
        <v>2.3878016466630791E-2</v>
      </c>
      <c r="K11" s="159">
        <f>(1+X11)*(1+LOOKUP($B11,Prix!$B$6:$B$127,Prix!$J$6:$J$127))-1</f>
        <v>2.3878016466630791E-2</v>
      </c>
      <c r="L11" s="159">
        <f>(1+Y11)*(1+LOOKUP($B11,Prix!$B$6:$B$127,Prix!$J$6:$J$127))-1</f>
        <v>2.3878016466630791E-2</v>
      </c>
      <c r="M11" s="159">
        <f>(1+Z11)*(1+LOOKUP($B11,Prix!$B$6:$B$127,Prix!$K$6:$K$127))-1</f>
        <v>2.3878016466630791E-2</v>
      </c>
      <c r="N11" s="159"/>
      <c r="O11" s="125"/>
      <c r="P11" s="123"/>
      <c r="Q11" s="124"/>
      <c r="R11" s="124"/>
      <c r="S11" s="124">
        <v>7.3343791878838806E-3</v>
      </c>
      <c r="T11" s="124"/>
      <c r="U11" s="124"/>
      <c r="V11" s="124"/>
      <c r="W11" s="124">
        <v>7.3343791878838806E-3</v>
      </c>
      <c r="X11" s="124">
        <v>7.3343791878838806E-3</v>
      </c>
      <c r="Y11" s="124">
        <v>7.3343791878838806E-3</v>
      </c>
      <c r="Z11" s="124">
        <v>7.3343791878838806E-3</v>
      </c>
      <c r="AA11" s="124"/>
      <c r="AB11" s="127"/>
      <c r="AC11" s="100"/>
      <c r="AD11" s="99"/>
      <c r="AE11" s="98"/>
    </row>
    <row r="12" spans="2:31" ht="15" customHeight="1" x14ac:dyDescent="0.2">
      <c r="B12" s="120">
        <v>2022</v>
      </c>
      <c r="C12" s="123"/>
      <c r="D12" s="124"/>
      <c r="E12" s="124"/>
      <c r="F12" s="159">
        <f>(1+S12)*(1+LOOKUP($B12,Prix!$B$6:$B$127,Prix!$K$6:$K$127))-1</f>
        <v>7.0783583253825277E-2</v>
      </c>
      <c r="G12" s="159"/>
      <c r="H12" s="159"/>
      <c r="I12" s="159"/>
      <c r="J12" s="159">
        <f>(1+W12)*(1+LOOKUP($B12,Prix!$B$6:$B$127,Prix!$J$6:$J$127))-1</f>
        <v>7.0783583253825277E-2</v>
      </c>
      <c r="K12" s="159">
        <f>(1+X12)*(1+LOOKUP($B12,Prix!$B$6:$B$127,Prix!$J$6:$J$127))-1</f>
        <v>7.0783583253825277E-2</v>
      </c>
      <c r="L12" s="159">
        <f>(1+Y12)*(1+LOOKUP($B12,Prix!$B$6:$B$127,Prix!$J$6:$J$127))-1</f>
        <v>7.0783583253825277E-2</v>
      </c>
      <c r="M12" s="159">
        <f>(1+Z12)*(1+LOOKUP($B12,Prix!$B$6:$B$127,Prix!$K$6:$K$127))-1</f>
        <v>7.0783583253825277E-2</v>
      </c>
      <c r="N12" s="159"/>
      <c r="O12" s="125"/>
      <c r="P12" s="123"/>
      <c r="Q12" s="124"/>
      <c r="R12" s="124"/>
      <c r="S12" s="124">
        <v>1.7631572514683506E-2</v>
      </c>
      <c r="T12" s="124"/>
      <c r="U12" s="124"/>
      <c r="V12" s="124"/>
      <c r="W12" s="124">
        <v>1.7631572514683506E-2</v>
      </c>
      <c r="X12" s="124">
        <v>1.7631572514683506E-2</v>
      </c>
      <c r="Y12" s="124">
        <v>1.7631572514683506E-2</v>
      </c>
      <c r="Z12" s="124">
        <v>1.7631572514683506E-2</v>
      </c>
      <c r="AA12" s="124"/>
      <c r="AB12" s="127"/>
      <c r="AC12" s="100"/>
      <c r="AD12" s="98"/>
      <c r="AE12" s="98"/>
    </row>
    <row r="13" spans="2:31" ht="15" customHeight="1" x14ac:dyDescent="0.2">
      <c r="B13" s="120">
        <v>2023</v>
      </c>
      <c r="C13" s="123"/>
      <c r="D13" s="124"/>
      <c r="E13" s="124"/>
      <c r="F13" s="159">
        <f>(1+S13)*(1+LOOKUP($B13,Prix!$B$6:$B$127,Prix!$K$6:$K$127))-1</f>
        <v>8.4991848547308679E-2</v>
      </c>
      <c r="G13" s="159"/>
      <c r="H13" s="159"/>
      <c r="I13" s="159"/>
      <c r="J13" s="159">
        <f>(1+W13)*(1+LOOKUP($B13,Prix!$B$6:$B$127,Prix!$J$6:$J$127))-1</f>
        <v>8.4991848547308679E-2</v>
      </c>
      <c r="K13" s="159">
        <f>(1+X13)*(1+LOOKUP($B13,Prix!$B$6:$B$127,Prix!$J$6:$J$127))-1</f>
        <v>8.4991848547308679E-2</v>
      </c>
      <c r="L13" s="159">
        <f>(1+Y13)*(1+LOOKUP($B13,Prix!$B$6:$B$127,Prix!$J$6:$J$127))-1</f>
        <v>8.4991848547308679E-2</v>
      </c>
      <c r="M13" s="159">
        <f>(1+Z13)*(1+LOOKUP($B13,Prix!$B$6:$B$127,Prix!$K$6:$K$127))-1</f>
        <v>8.4991848547308679E-2</v>
      </c>
      <c r="N13" s="159"/>
      <c r="O13" s="125"/>
      <c r="P13" s="123"/>
      <c r="Q13" s="124"/>
      <c r="R13" s="124"/>
      <c r="S13" s="124">
        <v>3.4561479150285526E-2</v>
      </c>
      <c r="T13" s="124"/>
      <c r="U13" s="124"/>
      <c r="V13" s="124"/>
      <c r="W13" s="124">
        <v>3.4561479150285526E-2</v>
      </c>
      <c r="X13" s="124">
        <v>3.4561479150285526E-2</v>
      </c>
      <c r="Y13" s="124">
        <v>3.4561479150285526E-2</v>
      </c>
      <c r="Z13" s="124">
        <v>3.4561479150285526E-2</v>
      </c>
      <c r="AA13" s="124"/>
      <c r="AB13" s="127"/>
      <c r="AC13" s="100"/>
      <c r="AD13" s="98"/>
      <c r="AE13" s="98"/>
    </row>
    <row r="14" spans="2:31" ht="15" customHeight="1" x14ac:dyDescent="0.2">
      <c r="B14" s="120">
        <v>2024</v>
      </c>
      <c r="C14" s="123"/>
      <c r="D14" s="124"/>
      <c r="E14" s="124"/>
      <c r="F14" s="159">
        <f>(1+S14)*(1+LOOKUP($B14,Prix!$B$6:$B$127,Prix!$K$6:$K$127))-1</f>
        <v>4.7545331000884206E-2</v>
      </c>
      <c r="G14" s="159"/>
      <c r="H14" s="159"/>
      <c r="I14" s="159"/>
      <c r="J14" s="159">
        <f>(1+W14)*(1+LOOKUP($B14,Prix!$B$6:$B$127,Prix!$J$6:$J$127))-1</f>
        <v>4.7545331000884206E-2</v>
      </c>
      <c r="K14" s="159">
        <f>(1+X14)*(1+LOOKUP($B14,Prix!$B$6:$B$127,Prix!$J$6:$J$127))-1</f>
        <v>4.7545331000884206E-2</v>
      </c>
      <c r="L14" s="159">
        <f>(1+Y14)*(1+LOOKUP($B14,Prix!$B$6:$B$127,Prix!$J$6:$J$127))-1</f>
        <v>4.7545331000884206E-2</v>
      </c>
      <c r="M14" s="159">
        <f>(1+Z14)*(1+LOOKUP($B14,Prix!$B$6:$B$127,Prix!$K$6:$K$127))-1</f>
        <v>4.7545331000884206E-2</v>
      </c>
      <c r="N14" s="159"/>
      <c r="O14" s="125"/>
      <c r="P14" s="123"/>
      <c r="Q14" s="124"/>
      <c r="R14" s="124"/>
      <c r="S14" s="124">
        <v>2.7000083731212394E-2</v>
      </c>
      <c r="T14" s="124"/>
      <c r="U14" s="124"/>
      <c r="V14" s="124"/>
      <c r="W14" s="124">
        <v>2.7000083731212394E-2</v>
      </c>
      <c r="X14" s="124">
        <v>2.7000083731212394E-2</v>
      </c>
      <c r="Y14" s="124">
        <v>2.7000083731212394E-2</v>
      </c>
      <c r="Z14" s="124">
        <v>2.7000083731212394E-2</v>
      </c>
      <c r="AA14" s="124"/>
      <c r="AB14" s="127"/>
      <c r="AC14" s="100"/>
      <c r="AD14" s="98"/>
      <c r="AE14" s="98"/>
    </row>
    <row r="15" spans="2:31" ht="15" customHeight="1" x14ac:dyDescent="0.2">
      <c r="B15" s="120">
        <v>2025</v>
      </c>
      <c r="C15" s="123"/>
      <c r="D15" s="124"/>
      <c r="E15" s="124"/>
      <c r="F15" s="159">
        <f>(1+S15)*(1+LOOKUP($B15,Prix!$B$6:$B$127,Prix!$K$6:$K$127))-1</f>
        <v>3.8313929051319917E-2</v>
      </c>
      <c r="G15" s="159"/>
      <c r="H15" s="159"/>
      <c r="I15" s="159"/>
      <c r="J15" s="159">
        <f>(1+W15)*(1+LOOKUP($B15,Prix!$B$6:$B$127,Prix!$J$6:$J$127))-1</f>
        <v>3.8313929051319917E-2</v>
      </c>
      <c r="K15" s="159">
        <f>(1+X15)*(1+LOOKUP($B15,Prix!$B$6:$B$127,Prix!$J$6:$J$127))-1</f>
        <v>3.8313929051319917E-2</v>
      </c>
      <c r="L15" s="159">
        <f>(1+Y15)*(1+LOOKUP($B15,Prix!$B$6:$B$127,Prix!$J$6:$J$127))-1</f>
        <v>3.8313929051319917E-2</v>
      </c>
      <c r="M15" s="159">
        <f>(1+Z15)*(1+LOOKUP($B15,Prix!$B$6:$B$127,Prix!$K$6:$K$127))-1</f>
        <v>3.8313929051319917E-2</v>
      </c>
      <c r="N15" s="159"/>
      <c r="O15" s="125"/>
      <c r="P15" s="123"/>
      <c r="Q15" s="124"/>
      <c r="R15" s="124"/>
      <c r="S15" s="124">
        <v>2.4483403109343667E-2</v>
      </c>
      <c r="T15" s="124"/>
      <c r="U15" s="124"/>
      <c r="V15" s="124"/>
      <c r="W15" s="124">
        <v>2.4483403109343667E-2</v>
      </c>
      <c r="X15" s="124">
        <v>2.4483403109343667E-2</v>
      </c>
      <c r="Y15" s="124">
        <v>2.4483403109343667E-2</v>
      </c>
      <c r="Z15" s="124">
        <v>2.4483403109343667E-2</v>
      </c>
      <c r="AA15" s="124"/>
      <c r="AB15" s="127"/>
      <c r="AC15" s="100"/>
      <c r="AD15" s="98"/>
      <c r="AE15" s="98"/>
    </row>
    <row r="16" spans="2:31" ht="15" customHeight="1" x14ac:dyDescent="0.2">
      <c r="B16" s="120">
        <v>2026</v>
      </c>
      <c r="C16" s="123"/>
      <c r="D16" s="124"/>
      <c r="E16" s="124"/>
      <c r="F16" s="159">
        <f>(1+S16)*(1+LOOKUP($B16,Prix!$B$6:$B$127,Prix!$K$6:$K$127))-1</f>
        <v>3.6376453274548304E-2</v>
      </c>
      <c r="G16" s="159"/>
      <c r="H16" s="159"/>
      <c r="I16" s="159"/>
      <c r="J16" s="159">
        <f>(1+W16)*(1+LOOKUP($B16,Prix!$B$6:$B$127,Prix!$J$6:$J$127))-1</f>
        <v>3.6376453274548304E-2</v>
      </c>
      <c r="K16" s="159">
        <f>(1+X16)*(1+LOOKUP($B16,Prix!$B$6:$B$127,Prix!$J$6:$J$127))-1</f>
        <v>3.6376453274548304E-2</v>
      </c>
      <c r="L16" s="159">
        <f>(1+Y16)*(1+LOOKUP($B16,Prix!$B$6:$B$127,Prix!$J$6:$J$127))-1</f>
        <v>3.6376453274548304E-2</v>
      </c>
      <c r="M16" s="159">
        <f>(1+Z16)*(1+LOOKUP($B16,Prix!$B$6:$B$127,Prix!$K$6:$K$127))-1</f>
        <v>3.6376453274548304E-2</v>
      </c>
      <c r="N16" s="159"/>
      <c r="O16" s="125"/>
      <c r="P16" s="123"/>
      <c r="Q16" s="124"/>
      <c r="R16" s="124"/>
      <c r="S16" s="124">
        <v>2.1966722487474936E-2</v>
      </c>
      <c r="T16" s="124"/>
      <c r="U16" s="124"/>
      <c r="V16" s="124"/>
      <c r="W16" s="124">
        <v>2.1966722487474936E-2</v>
      </c>
      <c r="X16" s="124">
        <v>2.1966722487474936E-2</v>
      </c>
      <c r="Y16" s="124">
        <v>2.1966722487474936E-2</v>
      </c>
      <c r="Z16" s="124">
        <v>2.1966722487474936E-2</v>
      </c>
      <c r="AA16" s="124"/>
      <c r="AB16" s="127"/>
      <c r="AC16" s="100"/>
      <c r="AD16" s="98"/>
      <c r="AE16" s="98"/>
    </row>
    <row r="17" spans="2:31" ht="15" customHeight="1" x14ac:dyDescent="0.2">
      <c r="B17" s="120">
        <v>2027</v>
      </c>
      <c r="C17" s="123"/>
      <c r="D17" s="124"/>
      <c r="E17" s="124"/>
      <c r="F17" s="159">
        <f>(1+S17)*(1+LOOKUP($B17,Prix!$B$6:$B$127,Prix!$K$6:$K$127))-1</f>
        <v>3.7290417598254466E-2</v>
      </c>
      <c r="G17" s="159"/>
      <c r="H17" s="159"/>
      <c r="I17" s="159"/>
      <c r="J17" s="159">
        <f>(1+W17)*(1+LOOKUP($B17,Prix!$B$6:$B$127,Prix!$J$6:$J$127))-1</f>
        <v>3.7290417598254466E-2</v>
      </c>
      <c r="K17" s="159">
        <f>(1+X17)*(1+LOOKUP($B17,Prix!$B$6:$B$127,Prix!$J$6:$J$127))-1</f>
        <v>3.7290417598254466E-2</v>
      </c>
      <c r="L17" s="159">
        <f>(1+Y17)*(1+LOOKUP($B17,Prix!$B$6:$B$127,Prix!$J$6:$J$127))-1</f>
        <v>3.7290417598254466E-2</v>
      </c>
      <c r="M17" s="159">
        <f>(1+Z17)*(1+LOOKUP($B17,Prix!$B$6:$B$127,Prix!$K$6:$K$127))-1</f>
        <v>3.7290417598254466E-2</v>
      </c>
      <c r="N17" s="159"/>
      <c r="O17" s="125"/>
      <c r="P17" s="123"/>
      <c r="Q17" s="124"/>
      <c r="R17" s="124"/>
      <c r="S17" s="124">
        <v>1.9450041865606206E-2</v>
      </c>
      <c r="T17" s="124"/>
      <c r="U17" s="124"/>
      <c r="V17" s="124"/>
      <c r="W17" s="124">
        <v>1.9450041865606206E-2</v>
      </c>
      <c r="X17" s="124">
        <v>1.9450041865606206E-2</v>
      </c>
      <c r="Y17" s="124">
        <v>1.9450041865606206E-2</v>
      </c>
      <c r="Z17" s="124">
        <v>1.9450041865606206E-2</v>
      </c>
      <c r="AA17" s="124"/>
      <c r="AB17" s="127"/>
      <c r="AC17" s="100"/>
      <c r="AD17" s="98"/>
      <c r="AE17" s="98"/>
    </row>
    <row r="18" spans="2:31" ht="15" customHeight="1" x14ac:dyDescent="0.2">
      <c r="B18" s="120">
        <v>2028</v>
      </c>
      <c r="C18" s="123"/>
      <c r="D18" s="124"/>
      <c r="E18" s="124"/>
      <c r="F18" s="159">
        <f>(1+S18)*(1+LOOKUP($B18,Prix!$B$6:$B$127,Prix!$K$6:$K$127))-1</f>
        <v>3.4729695065502941E-2</v>
      </c>
      <c r="G18" s="159"/>
      <c r="H18" s="159"/>
      <c r="I18" s="159"/>
      <c r="J18" s="159">
        <f>(1+W18)*(1+LOOKUP($B18,Prix!$B$6:$B$127,Prix!$J$6:$J$127))-1</f>
        <v>3.4729695065502941E-2</v>
      </c>
      <c r="K18" s="159">
        <f>(1+X18)*(1+LOOKUP($B18,Prix!$B$6:$B$127,Prix!$J$6:$J$127))-1</f>
        <v>3.4729695065502941E-2</v>
      </c>
      <c r="L18" s="159">
        <f>(1+Y18)*(1+LOOKUP($B18,Prix!$B$6:$B$127,Prix!$J$6:$J$127))-1</f>
        <v>3.4729695065502941E-2</v>
      </c>
      <c r="M18" s="159">
        <f>(1+Z18)*(1+LOOKUP($B18,Prix!$B$6:$B$127,Prix!$K$6:$K$127))-1</f>
        <v>3.4729695065502941E-2</v>
      </c>
      <c r="N18" s="159"/>
      <c r="O18" s="125"/>
      <c r="P18" s="123"/>
      <c r="Q18" s="124"/>
      <c r="R18" s="124"/>
      <c r="S18" s="124">
        <v>1.6933361243737476E-2</v>
      </c>
      <c r="T18" s="124"/>
      <c r="U18" s="124"/>
      <c r="V18" s="124"/>
      <c r="W18" s="124">
        <v>1.6933361243737476E-2</v>
      </c>
      <c r="X18" s="124">
        <v>1.6933361243737476E-2</v>
      </c>
      <c r="Y18" s="124">
        <v>1.6933361243737476E-2</v>
      </c>
      <c r="Z18" s="124">
        <v>1.6933361243737476E-2</v>
      </c>
      <c r="AA18" s="124"/>
      <c r="AB18" s="127"/>
      <c r="AC18" s="100"/>
      <c r="AD18" s="98"/>
      <c r="AE18" s="98"/>
    </row>
    <row r="19" spans="2:31" ht="15" customHeight="1" x14ac:dyDescent="0.2">
      <c r="B19" s="120">
        <v>2029</v>
      </c>
      <c r="C19" s="123"/>
      <c r="D19" s="124"/>
      <c r="E19" s="124"/>
      <c r="F19" s="159">
        <f>(1+S19)*(1+LOOKUP($B19,Prix!$B$6:$B$127,Prix!$K$6:$K$127))-1</f>
        <v>3.2168972532751638E-2</v>
      </c>
      <c r="G19" s="159"/>
      <c r="H19" s="159"/>
      <c r="I19" s="159"/>
      <c r="J19" s="159">
        <f>(1+W19)*(1+LOOKUP($B19,Prix!$B$6:$B$127,Prix!$J$6:$J$127))-1</f>
        <v>3.2168972532751638E-2</v>
      </c>
      <c r="K19" s="159">
        <f>(1+X19)*(1+LOOKUP($B19,Prix!$B$6:$B$127,Prix!$J$6:$J$127))-1</f>
        <v>3.2168972532751638E-2</v>
      </c>
      <c r="L19" s="159">
        <f>(1+Y19)*(1+LOOKUP($B19,Prix!$B$6:$B$127,Prix!$J$6:$J$127))-1</f>
        <v>3.2168972532751638E-2</v>
      </c>
      <c r="M19" s="159">
        <f>(1+Z19)*(1+LOOKUP($B19,Prix!$B$6:$B$127,Prix!$K$6:$K$127))-1</f>
        <v>3.2168972532751638E-2</v>
      </c>
      <c r="N19" s="159"/>
      <c r="O19" s="125"/>
      <c r="P19" s="123"/>
      <c r="Q19" s="124"/>
      <c r="R19" s="124"/>
      <c r="S19" s="124">
        <v>1.4416680621868747E-2</v>
      </c>
      <c r="T19" s="124"/>
      <c r="U19" s="124"/>
      <c r="V19" s="124"/>
      <c r="W19" s="124">
        <v>1.4416680621868747E-2</v>
      </c>
      <c r="X19" s="124">
        <v>1.4416680621868747E-2</v>
      </c>
      <c r="Y19" s="124">
        <v>1.4416680621868747E-2</v>
      </c>
      <c r="Z19" s="124">
        <v>1.4416680621868747E-2</v>
      </c>
      <c r="AA19" s="124"/>
      <c r="AB19" s="127"/>
      <c r="AC19" s="100"/>
      <c r="AD19" s="98"/>
      <c r="AE19" s="98"/>
    </row>
    <row r="20" spans="2:31" ht="15" customHeight="1" x14ac:dyDescent="0.2">
      <c r="B20" s="120">
        <v>2030</v>
      </c>
      <c r="C20" s="123"/>
      <c r="D20" s="124"/>
      <c r="E20" s="124"/>
      <c r="F20" s="159">
        <f>(1+S20)*(1+LOOKUP($B20,Prix!$B$6:$B$127,Prix!$K$6:$K$127))-1</f>
        <v>3.1338000000000088E-2</v>
      </c>
      <c r="G20" s="159"/>
      <c r="H20" s="159"/>
      <c r="I20" s="159"/>
      <c r="J20" s="159">
        <f>(1+W20)*(1+LOOKUP($B20,Prix!$B$6:$B$127,Prix!$J$6:$J$127))-1</f>
        <v>2.9608250000000114E-2</v>
      </c>
      <c r="K20" s="159">
        <f>(1+X20)*(1+LOOKUP($B20,Prix!$B$6:$B$127,Prix!$J$6:$J$127))-1</f>
        <v>2.9303000000000079E-2</v>
      </c>
      <c r="L20" s="159">
        <f>(1+Y20)*(1+LOOKUP($B20,Prix!$B$6:$B$127,Prix!$J$6:$J$127))-1</f>
        <v>2.8997750000000266E-2</v>
      </c>
      <c r="M20" s="159">
        <f>(1+Z20)*(1+LOOKUP($B20,Prix!$B$6:$B$127,Prix!$K$6:$K$127))-1</f>
        <v>2.6250499999999954E-2</v>
      </c>
      <c r="N20" s="159"/>
      <c r="O20" s="125"/>
      <c r="P20" s="123"/>
      <c r="Q20" s="124"/>
      <c r="R20" s="124"/>
      <c r="S20" s="124">
        <v>1.3600000000000056E-2</v>
      </c>
      <c r="T20" s="124"/>
      <c r="U20" s="124"/>
      <c r="V20" s="124"/>
      <c r="W20" s="124">
        <v>1.1900000000000022E-2</v>
      </c>
      <c r="X20" s="124">
        <v>1.1600000000000055E-2</v>
      </c>
      <c r="Y20" s="124">
        <v>1.1300000000000088E-2</v>
      </c>
      <c r="Z20" s="124">
        <v>8.599999999999941E-3</v>
      </c>
      <c r="AA20" s="124"/>
      <c r="AB20" s="127"/>
      <c r="AC20" s="100"/>
      <c r="AD20" s="98"/>
      <c r="AE20" s="98"/>
    </row>
    <row r="21" spans="2:31" ht="15" customHeight="1" x14ac:dyDescent="0.2">
      <c r="B21" s="120">
        <v>2031</v>
      </c>
      <c r="C21" s="123"/>
      <c r="D21" s="124"/>
      <c r="E21" s="124"/>
      <c r="F21" s="159">
        <f>(1+S21)*(1+LOOKUP($B21,Prix!$B$6:$B$127,Prix!$K$6:$K$127))-1</f>
        <v>3.1643250000000123E-2</v>
      </c>
      <c r="G21" s="159"/>
      <c r="H21" s="159"/>
      <c r="I21" s="159"/>
      <c r="J21" s="159">
        <f>(1+W21)*(1+LOOKUP($B21,Prix!$B$6:$B$127,Prix!$J$6:$J$127))-1</f>
        <v>3.0116999999999949E-2</v>
      </c>
      <c r="K21" s="159">
        <f>(1+X21)*(1+LOOKUP($B21,Prix!$B$6:$B$127,Prix!$J$6:$J$127))-1</f>
        <v>2.9608250000000114E-2</v>
      </c>
      <c r="L21" s="159">
        <f>(1+Y21)*(1+LOOKUP($B21,Prix!$B$6:$B$127,Prix!$J$6:$J$127))-1</f>
        <v>2.8997750000000266E-2</v>
      </c>
      <c r="M21" s="159">
        <f>(1+Z21)*(1+LOOKUP($B21,Prix!$B$6:$B$127,Prix!$K$6:$K$127))-1</f>
        <v>2.6555749999999989E-2</v>
      </c>
      <c r="N21" s="159"/>
      <c r="O21" s="125"/>
      <c r="P21" s="123"/>
      <c r="Q21" s="124"/>
      <c r="R21" s="124"/>
      <c r="S21" s="124">
        <v>1.3900000000000023E-2</v>
      </c>
      <c r="T21" s="124"/>
      <c r="U21" s="124"/>
      <c r="V21" s="124"/>
      <c r="W21" s="124">
        <v>1.2399999999999967E-2</v>
      </c>
      <c r="X21" s="124">
        <v>1.1900000000000022E-2</v>
      </c>
      <c r="Y21" s="124">
        <v>1.1300000000000088E-2</v>
      </c>
      <c r="Z21" s="124">
        <v>8.899999999999908E-3</v>
      </c>
      <c r="AA21" s="124"/>
      <c r="AB21" s="127"/>
      <c r="AC21" s="100"/>
      <c r="AD21" s="98"/>
      <c r="AE21" s="98"/>
    </row>
    <row r="22" spans="2:31" ht="15" customHeight="1" x14ac:dyDescent="0.2">
      <c r="B22" s="120">
        <v>2032</v>
      </c>
      <c r="C22" s="123"/>
      <c r="D22" s="124"/>
      <c r="E22" s="124"/>
      <c r="F22" s="159">
        <f>(1+S22)*(1+LOOKUP($B22,Prix!$B$6:$B$127,Prix!$K$6:$K$127))-1</f>
        <v>3.14397500000001E-2</v>
      </c>
      <c r="G22" s="159"/>
      <c r="H22" s="159"/>
      <c r="I22" s="159"/>
      <c r="J22" s="159">
        <f>(1+W22)*(1+LOOKUP($B22,Prix!$B$6:$B$127,Prix!$J$6:$J$127))-1</f>
        <v>3.0320499999999972E-2</v>
      </c>
      <c r="K22" s="159">
        <f>(1+X22)*(1+LOOKUP($B22,Prix!$B$6:$B$127,Prix!$J$6:$J$127))-1</f>
        <v>2.9404750000000091E-2</v>
      </c>
      <c r="L22" s="159">
        <f>(1+Y22)*(1+LOOKUP($B22,Prix!$B$6:$B$127,Prix!$J$6:$J$127))-1</f>
        <v>2.8590749999999998E-2</v>
      </c>
      <c r="M22" s="159">
        <f>(1+Z22)*(1+LOOKUP($B22,Prix!$B$6:$B$127,Prix!$K$6:$K$127))-1</f>
        <v>2.6453999999999978E-2</v>
      </c>
      <c r="N22" s="159"/>
      <c r="O22" s="125"/>
      <c r="P22" s="123"/>
      <c r="Q22" s="124"/>
      <c r="R22" s="124"/>
      <c r="S22" s="124">
        <v>1.3700000000000045E-2</v>
      </c>
      <c r="T22" s="124"/>
      <c r="U22" s="124"/>
      <c r="V22" s="124"/>
      <c r="W22" s="124">
        <v>1.2599999999999945E-2</v>
      </c>
      <c r="X22" s="124">
        <v>1.1700000000000044E-2</v>
      </c>
      <c r="Y22" s="124">
        <v>1.089999999999991E-2</v>
      </c>
      <c r="Z22" s="124">
        <v>8.799999999999919E-3</v>
      </c>
      <c r="AA22" s="124"/>
      <c r="AB22" s="127"/>
      <c r="AC22" s="100"/>
      <c r="AD22" s="98"/>
      <c r="AE22" s="98"/>
    </row>
    <row r="23" spans="2:31" ht="15" customHeight="1" x14ac:dyDescent="0.2">
      <c r="B23" s="120">
        <v>2033</v>
      </c>
      <c r="C23" s="123"/>
      <c r="D23" s="124"/>
      <c r="E23" s="124"/>
      <c r="F23" s="159">
        <f>(1+S23)*(1+LOOKUP($B23,Prix!$B$6:$B$127,Prix!$K$6:$K$127))-1</f>
        <v>2.7878500000000139E-2</v>
      </c>
      <c r="G23" s="159"/>
      <c r="H23" s="159"/>
      <c r="I23" s="159"/>
      <c r="J23" s="159">
        <f>(1+W23)*(1+LOOKUP($B23,Prix!$B$6:$B$127,Prix!$J$6:$J$127))-1</f>
        <v>2.7064500000000047E-2</v>
      </c>
      <c r="K23" s="159">
        <f>(1+X23)*(1+LOOKUP($B23,Prix!$B$6:$B$127,Prix!$J$6:$J$127))-1</f>
        <v>2.5945250000000142E-2</v>
      </c>
      <c r="L23" s="159">
        <f>(1+Y23)*(1+LOOKUP($B23,Prix!$B$6:$B$127,Prix!$J$6:$J$127))-1</f>
        <v>2.4826000000000237E-2</v>
      </c>
      <c r="M23" s="159">
        <f>(1+Z23)*(1+LOOKUP($B23,Prix!$B$6:$B$127,Prix!$K$6:$K$127))-1</f>
        <v>2.2892750000000239E-2</v>
      </c>
      <c r="N23" s="159"/>
      <c r="O23" s="125"/>
      <c r="P23" s="123"/>
      <c r="Q23" s="124"/>
      <c r="R23" s="124"/>
      <c r="S23" s="124">
        <v>1.0199999999999987E-2</v>
      </c>
      <c r="T23" s="124"/>
      <c r="U23" s="124"/>
      <c r="V23" s="124"/>
      <c r="W23" s="124">
        <v>9.400000000000075E-3</v>
      </c>
      <c r="X23" s="124">
        <v>8.2999999999999741E-3</v>
      </c>
      <c r="Y23" s="124">
        <v>7.2000000000000952E-3</v>
      </c>
      <c r="Z23" s="124">
        <v>5.3000000000000824E-3</v>
      </c>
      <c r="AA23" s="124"/>
      <c r="AB23" s="127"/>
      <c r="AC23" s="100"/>
      <c r="AD23" s="98"/>
      <c r="AE23" s="98"/>
    </row>
    <row r="24" spans="2:31" ht="15" customHeight="1" x14ac:dyDescent="0.2">
      <c r="B24" s="120">
        <v>2034</v>
      </c>
      <c r="C24" s="123"/>
      <c r="D24" s="124"/>
      <c r="E24" s="124"/>
      <c r="F24" s="159">
        <f>(1+S24)*(1+LOOKUP($B24,Prix!$B$6:$B$127,Prix!$K$6:$K$127))-1</f>
        <v>2.808199999999994E-2</v>
      </c>
      <c r="G24" s="159"/>
      <c r="H24" s="159"/>
      <c r="I24" s="159"/>
      <c r="J24" s="159">
        <f>(1+W24)*(1+LOOKUP($B24,Prix!$B$6:$B$127,Prix!$J$6:$J$127))-1</f>
        <v>2.7471500000000093E-2</v>
      </c>
      <c r="K24" s="159">
        <f>(1+X24)*(1+LOOKUP($B24,Prix!$B$6:$B$127,Prix!$J$6:$J$127))-1</f>
        <v>2.6046999999999931E-2</v>
      </c>
      <c r="L24" s="159">
        <f>(1+Y24)*(1+LOOKUP($B24,Prix!$B$6:$B$127,Prix!$J$6:$J$127))-1</f>
        <v>2.4622499999999992E-2</v>
      </c>
      <c r="M24" s="159">
        <f>(1+Z24)*(1+LOOKUP($B24,Prix!$B$6:$B$127,Prix!$K$6:$K$127))-1</f>
        <v>2.2994500000000251E-2</v>
      </c>
      <c r="N24" s="159"/>
      <c r="O24" s="125"/>
      <c r="P24" s="123"/>
      <c r="Q24" s="124"/>
      <c r="R24" s="124"/>
      <c r="S24" s="124">
        <v>1.0399999999999965E-2</v>
      </c>
      <c r="T24" s="124"/>
      <c r="U24" s="124"/>
      <c r="V24" s="124"/>
      <c r="W24" s="124">
        <v>9.8000000000000309E-3</v>
      </c>
      <c r="X24" s="124">
        <v>8.3999999999999631E-3</v>
      </c>
      <c r="Y24" s="124">
        <v>6.9999999999998952E-3</v>
      </c>
      <c r="Z24" s="124">
        <v>5.4000000000000714E-3</v>
      </c>
      <c r="AA24" s="124"/>
      <c r="AB24" s="127"/>
      <c r="AC24" s="100"/>
      <c r="AD24" s="98"/>
      <c r="AE24" s="98"/>
    </row>
    <row r="25" spans="2:31" ht="15" customHeight="1" x14ac:dyDescent="0.2">
      <c r="B25" s="120">
        <v>2035</v>
      </c>
      <c r="C25" s="123"/>
      <c r="D25" s="124"/>
      <c r="E25" s="124"/>
      <c r="F25" s="159">
        <f>(1+S25)*(1+LOOKUP($B25,Prix!$B$6:$B$127,Prix!$K$6:$K$127))-1</f>
        <v>2.808199999999994E-2</v>
      </c>
      <c r="G25" s="159"/>
      <c r="H25" s="159"/>
      <c r="I25" s="159"/>
      <c r="J25" s="159">
        <f>(1+W25)*(1+LOOKUP($B25,Prix!$B$6:$B$127,Prix!$J$6:$J$127))-1</f>
        <v>2.7776750000000128E-2</v>
      </c>
      <c r="K25" s="159">
        <f>(1+X25)*(1+LOOKUP($B25,Prix!$B$6:$B$127,Prix!$J$6:$J$127))-1</f>
        <v>2.6148749999999943E-2</v>
      </c>
      <c r="L25" s="159">
        <f>(1+Y25)*(1+LOOKUP($B25,Prix!$B$6:$B$127,Prix!$J$6:$J$127))-1</f>
        <v>2.4418999999999969E-2</v>
      </c>
      <c r="M25" s="159">
        <f>(1+Z25)*(1+LOOKUP($B25,Prix!$B$6:$B$127,Prix!$K$6:$K$127))-1</f>
        <v>2.309625000000004E-2</v>
      </c>
      <c r="N25" s="159"/>
      <c r="O25" s="125"/>
      <c r="P25" s="123"/>
      <c r="Q25" s="124"/>
      <c r="R25" s="124"/>
      <c r="S25" s="124">
        <v>1.0399999999999965E-2</v>
      </c>
      <c r="T25" s="124"/>
      <c r="U25" s="124"/>
      <c r="V25" s="124"/>
      <c r="W25" s="124">
        <v>1.0099999999999998E-2</v>
      </c>
      <c r="X25" s="124">
        <v>8.499999999999952E-3</v>
      </c>
      <c r="Y25" s="124">
        <v>6.7999999999999172E-3</v>
      </c>
      <c r="Z25" s="124">
        <v>5.5000000000000604E-3</v>
      </c>
      <c r="AA25" s="124"/>
      <c r="AB25" s="127"/>
      <c r="AC25" s="100"/>
      <c r="AD25" s="98"/>
      <c r="AE25" s="98"/>
    </row>
    <row r="26" spans="2:31" ht="15" customHeight="1" x14ac:dyDescent="0.2">
      <c r="B26" s="120">
        <v>2036</v>
      </c>
      <c r="C26" s="123"/>
      <c r="D26" s="124"/>
      <c r="E26" s="124"/>
      <c r="F26" s="159">
        <f>(1+S26)*(1+LOOKUP($B26,Prix!$B$6:$B$127,Prix!$K$6:$K$127))-1</f>
        <v>2.726800000000007E-2</v>
      </c>
      <c r="G26" s="159"/>
      <c r="H26" s="159"/>
      <c r="I26" s="159"/>
      <c r="J26" s="159">
        <f>(1+W26)*(1+LOOKUP($B26,Prix!$B$6:$B$127,Prix!$J$6:$J$127))-1</f>
        <v>2.7166250000000058E-2</v>
      </c>
      <c r="K26" s="159">
        <f>(1+X26)*(1+LOOKUP($B26,Prix!$B$6:$B$127,Prix!$J$6:$J$127))-1</f>
        <v>2.5233000000000061E-2</v>
      </c>
      <c r="L26" s="159">
        <f>(1+Y26)*(1+LOOKUP($B26,Prix!$B$6:$B$127,Prix!$J$6:$J$127))-1</f>
        <v>2.3299750000000063E-2</v>
      </c>
      <c r="M26" s="159">
        <f>(1+Z26)*(1+LOOKUP($B26,Prix!$B$6:$B$127,Prix!$K$6:$K$127))-1</f>
        <v>2.2180499999999936E-2</v>
      </c>
      <c r="N26" s="159"/>
      <c r="O26" s="125"/>
      <c r="P26" s="123"/>
      <c r="Q26" s="124"/>
      <c r="R26" s="124"/>
      <c r="S26" s="124">
        <v>9.6000000000000529E-3</v>
      </c>
      <c r="T26" s="124"/>
      <c r="U26" s="124"/>
      <c r="V26" s="124"/>
      <c r="W26" s="124">
        <v>9.5000000000000639E-3</v>
      </c>
      <c r="X26" s="124">
        <v>7.6000000000000512E-3</v>
      </c>
      <c r="Y26" s="124">
        <v>5.7000000000000384E-3</v>
      </c>
      <c r="Z26" s="124">
        <v>4.5999999999999375E-3</v>
      </c>
      <c r="AA26" s="124"/>
      <c r="AB26" s="127"/>
      <c r="AC26" s="100"/>
      <c r="AD26" s="98"/>
      <c r="AE26" s="98"/>
    </row>
    <row r="27" spans="2:31" ht="15" customHeight="1" x14ac:dyDescent="0.2">
      <c r="B27" s="120">
        <v>2037</v>
      </c>
      <c r="C27" s="123"/>
      <c r="D27" s="124"/>
      <c r="E27" s="124"/>
      <c r="F27" s="159">
        <f>(1+S27)*(1+LOOKUP($B27,Prix!$B$6:$B$127,Prix!$K$6:$K$127))-1</f>
        <v>2.6657500000000001E-2</v>
      </c>
      <c r="G27" s="159"/>
      <c r="H27" s="159"/>
      <c r="I27" s="159"/>
      <c r="J27" s="159">
        <f>(1+W27)*(1+LOOKUP($B27,Prix!$B$6:$B$127,Prix!$J$6:$J$127))-1</f>
        <v>2.6861000000000246E-2</v>
      </c>
      <c r="K27" s="159">
        <f>(1+X27)*(1+LOOKUP($B27,Prix!$B$6:$B$127,Prix!$J$6:$J$127))-1</f>
        <v>2.4622499999999992E-2</v>
      </c>
      <c r="L27" s="159">
        <f>(1+Y27)*(1+LOOKUP($B27,Prix!$B$6:$B$127,Prix!$J$6:$J$127))-1</f>
        <v>2.2383999999999959E-2</v>
      </c>
      <c r="M27" s="159">
        <f>(1+Z27)*(1+LOOKUP($B27,Prix!$B$6:$B$127,Prix!$K$6:$K$127))-1</f>
        <v>2.1570000000000089E-2</v>
      </c>
      <c r="N27" s="159"/>
      <c r="O27" s="125"/>
      <c r="P27" s="123"/>
      <c r="Q27" s="124"/>
      <c r="R27" s="124"/>
      <c r="S27" s="124">
        <v>8.999999999999897E-3</v>
      </c>
      <c r="T27" s="124"/>
      <c r="U27" s="124"/>
      <c r="V27" s="124"/>
      <c r="W27" s="124">
        <v>9.200000000000097E-3</v>
      </c>
      <c r="X27" s="124">
        <v>6.9999999999998952E-3</v>
      </c>
      <c r="Y27" s="124">
        <v>4.7999999999999154E-3</v>
      </c>
      <c r="Z27" s="124">
        <v>4.0000000000000036E-3</v>
      </c>
      <c r="AA27" s="124"/>
      <c r="AB27" s="127"/>
      <c r="AC27" s="100"/>
      <c r="AD27" s="98"/>
      <c r="AE27" s="98"/>
    </row>
    <row r="28" spans="2:31" ht="15" customHeight="1" x14ac:dyDescent="0.2">
      <c r="B28" s="120">
        <v>2038</v>
      </c>
      <c r="C28" s="123"/>
      <c r="D28" s="124"/>
      <c r="E28" s="124"/>
      <c r="F28" s="159">
        <f>(1+S28)*(1+LOOKUP($B28,Prix!$B$6:$B$127,Prix!$K$6:$K$127))-1</f>
        <v>2.6861000000000246E-2</v>
      </c>
      <c r="G28" s="159"/>
      <c r="H28" s="159"/>
      <c r="I28" s="159"/>
      <c r="J28" s="159">
        <f>(1+W28)*(1+LOOKUP($B28,Prix!$B$6:$B$127,Prix!$J$6:$J$127))-1</f>
        <v>2.7369750000000082E-2</v>
      </c>
      <c r="K28" s="159">
        <f>(1+X28)*(1+LOOKUP($B28,Prix!$B$6:$B$127,Prix!$J$6:$J$127))-1</f>
        <v>2.4826000000000237E-2</v>
      </c>
      <c r="L28" s="159">
        <f>(1+Y28)*(1+LOOKUP($B28,Prix!$B$6:$B$127,Prix!$J$6:$J$127))-1</f>
        <v>2.2383999999999959E-2</v>
      </c>
      <c r="M28" s="159">
        <f>(1+Z28)*(1+LOOKUP($B28,Prix!$B$6:$B$127,Prix!$K$6:$K$127))-1</f>
        <v>2.1773500000000112E-2</v>
      </c>
      <c r="N28" s="159"/>
      <c r="O28" s="125"/>
      <c r="P28" s="123"/>
      <c r="Q28" s="124"/>
      <c r="R28" s="124"/>
      <c r="S28" s="124">
        <v>9.200000000000097E-3</v>
      </c>
      <c r="T28" s="124"/>
      <c r="U28" s="124"/>
      <c r="V28" s="124"/>
      <c r="W28" s="124">
        <v>9.7000000000000419E-3</v>
      </c>
      <c r="X28" s="124">
        <v>7.2000000000000952E-3</v>
      </c>
      <c r="Y28" s="124">
        <v>4.7999999999999154E-3</v>
      </c>
      <c r="Z28" s="124">
        <v>4.1999999999999815E-3</v>
      </c>
      <c r="AA28" s="124"/>
      <c r="AB28" s="127"/>
      <c r="AC28" s="100"/>
      <c r="AD28" s="98"/>
      <c r="AE28" s="98"/>
    </row>
    <row r="29" spans="2:31" ht="15" customHeight="1" x14ac:dyDescent="0.2">
      <c r="B29" s="120">
        <v>2039</v>
      </c>
      <c r="C29" s="123"/>
      <c r="D29" s="124"/>
      <c r="E29" s="124"/>
      <c r="F29" s="159">
        <f>(1+S29)*(1+LOOKUP($B29,Prix!$B$6:$B$127,Prix!$K$6:$K$127))-1</f>
        <v>2.6962750000000257E-2</v>
      </c>
      <c r="G29" s="159"/>
      <c r="H29" s="159"/>
      <c r="I29" s="159"/>
      <c r="J29" s="159">
        <f>(1+W29)*(1+LOOKUP($B29,Prix!$B$6:$B$127,Prix!$J$6:$J$127))-1</f>
        <v>2.7776750000000128E-2</v>
      </c>
      <c r="K29" s="159">
        <f>(1+X29)*(1+LOOKUP($B29,Prix!$B$6:$B$127,Prix!$J$6:$J$127))-1</f>
        <v>2.5029500000000038E-2</v>
      </c>
      <c r="L29" s="159">
        <f>(1+Y29)*(1+LOOKUP($B29,Prix!$B$6:$B$127,Prix!$J$6:$J$127))-1</f>
        <v>2.2180499999999936E-2</v>
      </c>
      <c r="M29" s="159">
        <f>(1+Z29)*(1+LOOKUP($B29,Prix!$B$6:$B$127,Prix!$K$6:$K$127))-1</f>
        <v>2.1875250000000124E-2</v>
      </c>
      <c r="N29" s="159"/>
      <c r="O29" s="125"/>
      <c r="P29" s="123"/>
      <c r="Q29" s="124"/>
      <c r="R29" s="124"/>
      <c r="S29" s="124">
        <v>9.300000000000086E-3</v>
      </c>
      <c r="T29" s="124"/>
      <c r="U29" s="124"/>
      <c r="V29" s="124"/>
      <c r="W29" s="124">
        <v>1.0099999999999998E-2</v>
      </c>
      <c r="X29" s="124">
        <v>7.4000000000000732E-3</v>
      </c>
      <c r="Y29" s="124">
        <v>4.5999999999999375E-3</v>
      </c>
      <c r="Z29" s="124">
        <v>4.2999999999999705E-3</v>
      </c>
      <c r="AA29" s="124"/>
      <c r="AB29" s="127"/>
      <c r="AC29" s="100"/>
      <c r="AD29" s="98"/>
      <c r="AE29" s="98"/>
    </row>
    <row r="30" spans="2:31" ht="15" customHeight="1" x14ac:dyDescent="0.2">
      <c r="B30" s="120">
        <v>2040</v>
      </c>
      <c r="C30" s="123"/>
      <c r="D30" s="124"/>
      <c r="E30" s="124"/>
      <c r="F30" s="159">
        <f>(1+S30)*(1+LOOKUP($B30,Prix!$B$6:$B$127,Prix!$K$6:$K$127))-1</f>
        <v>2.6352249999999966E-2</v>
      </c>
      <c r="G30" s="159"/>
      <c r="H30" s="159"/>
      <c r="I30" s="159"/>
      <c r="J30" s="159">
        <f>(1+W30)*(1+LOOKUP($B30,Prix!$B$6:$B$127,Prix!$J$6:$J$127))-1</f>
        <v>2.7369750000000082E-2</v>
      </c>
      <c r="K30" s="159">
        <f>(1+X30)*(1+LOOKUP($B30,Prix!$B$6:$B$127,Prix!$J$6:$J$127))-1</f>
        <v>2.4317249999999957E-2</v>
      </c>
      <c r="L30" s="159">
        <f>(1+Y30)*(1+LOOKUP($B30,Prix!$B$6:$B$127,Prix!$J$6:$J$127))-1</f>
        <v>2.1264750000000054E-2</v>
      </c>
      <c r="M30" s="159">
        <f>(1+Z30)*(1+LOOKUP($B30,Prix!$B$6:$B$127,Prix!$K$6:$K$127))-1</f>
        <v>2.1264750000000054E-2</v>
      </c>
      <c r="N30" s="159"/>
      <c r="O30" s="125"/>
      <c r="P30" s="123"/>
      <c r="Q30" s="124"/>
      <c r="R30" s="124"/>
      <c r="S30" s="124">
        <v>8.69999999999993E-3</v>
      </c>
      <c r="T30" s="124"/>
      <c r="U30" s="124"/>
      <c r="V30" s="124"/>
      <c r="W30" s="124">
        <v>9.7000000000000419E-3</v>
      </c>
      <c r="X30" s="124">
        <v>6.6999999999999282E-3</v>
      </c>
      <c r="Y30" s="124">
        <v>3.7000000000000366E-3</v>
      </c>
      <c r="Z30" s="124">
        <v>3.7000000000000366E-3</v>
      </c>
      <c r="AA30" s="124"/>
      <c r="AB30" s="127"/>
      <c r="AC30" s="100"/>
      <c r="AD30" s="98"/>
      <c r="AE30" s="98"/>
    </row>
    <row r="31" spans="2:31" ht="15" customHeight="1" x14ac:dyDescent="0.2">
      <c r="B31" s="120">
        <v>2041</v>
      </c>
      <c r="C31" s="123"/>
      <c r="D31" s="124"/>
      <c r="E31" s="124"/>
      <c r="F31" s="159">
        <f>(1+S31)*(1+LOOKUP($B31,Prix!$B$6:$B$127,Prix!$K$6:$K$127))-1</f>
        <v>2.370675000000011E-2</v>
      </c>
      <c r="G31" s="159"/>
      <c r="H31" s="159"/>
      <c r="I31" s="159"/>
      <c r="J31" s="159">
        <f>(1+W31)*(1+LOOKUP($B31,Prix!$B$6:$B$127,Prix!$J$6:$J$127))-1</f>
        <v>2.6759250000000234E-2</v>
      </c>
      <c r="K31" s="159">
        <f>(1+X31)*(1+LOOKUP($B31,Prix!$B$6:$B$127,Prix!$J$6:$J$127))-1</f>
        <v>2.370675000000011E-2</v>
      </c>
      <c r="L31" s="159">
        <f>(1+Y31)*(1+LOOKUP($B31,Prix!$B$6:$B$127,Prix!$J$6:$J$127))-1</f>
        <v>2.0654250000000207E-2</v>
      </c>
      <c r="M31" s="159">
        <f>(1+Z31)*(1+LOOKUP($B31,Prix!$B$6:$B$127,Prix!$K$6:$K$127))-1</f>
        <v>2.370675000000011E-2</v>
      </c>
      <c r="N31" s="159"/>
      <c r="O31" s="125"/>
      <c r="P31" s="123"/>
      <c r="Q31" s="124"/>
      <c r="R31" s="124"/>
      <c r="S31" s="124">
        <v>6.0999999999999943E-3</v>
      </c>
      <c r="T31" s="124"/>
      <c r="U31" s="124"/>
      <c r="V31" s="124"/>
      <c r="W31" s="124">
        <v>9.100000000000108E-3</v>
      </c>
      <c r="X31" s="124">
        <v>6.0999999999999943E-3</v>
      </c>
      <c r="Y31" s="124">
        <v>3.1000000000001027E-3</v>
      </c>
      <c r="Z31" s="124">
        <v>6.0999999999999943E-3</v>
      </c>
      <c r="AA31" s="124"/>
      <c r="AB31" s="127"/>
      <c r="AC31" s="100"/>
      <c r="AD31" s="98"/>
      <c r="AE31" s="98"/>
    </row>
    <row r="32" spans="2:31" ht="15" customHeight="1" x14ac:dyDescent="0.2">
      <c r="B32" s="120">
        <v>2042</v>
      </c>
      <c r="C32" s="123"/>
      <c r="D32" s="124"/>
      <c r="E32" s="124"/>
      <c r="F32" s="159">
        <f>(1+S32)*(1+LOOKUP($B32,Prix!$B$6:$B$127,Prix!$K$6:$K$127))-1</f>
        <v>2.3503250000000087E-2</v>
      </c>
      <c r="G32" s="159"/>
      <c r="H32" s="159"/>
      <c r="I32" s="159"/>
      <c r="J32" s="159">
        <f>(1+W32)*(1+LOOKUP($B32,Prix!$B$6:$B$127,Prix!$J$6:$J$127))-1</f>
        <v>2.6555749999999989E-2</v>
      </c>
      <c r="K32" s="159">
        <f>(1+X32)*(1+LOOKUP($B32,Prix!$B$6:$B$127,Prix!$J$6:$J$127))-1</f>
        <v>2.3503250000000087E-2</v>
      </c>
      <c r="L32" s="159">
        <f>(1+Y32)*(1+LOOKUP($B32,Prix!$B$6:$B$127,Prix!$J$6:$J$127))-1</f>
        <v>2.0450749999999962E-2</v>
      </c>
      <c r="M32" s="159">
        <f>(1+Z32)*(1+LOOKUP($B32,Prix!$B$6:$B$127,Prix!$K$6:$K$127))-1</f>
        <v>2.3503250000000087E-2</v>
      </c>
      <c r="N32" s="159"/>
      <c r="O32" s="125"/>
      <c r="P32" s="123"/>
      <c r="Q32" s="124"/>
      <c r="R32" s="124"/>
      <c r="S32" s="124">
        <v>5.9000000000000163E-3</v>
      </c>
      <c r="T32" s="124"/>
      <c r="U32" s="124"/>
      <c r="V32" s="124"/>
      <c r="W32" s="124">
        <v>8.899999999999908E-3</v>
      </c>
      <c r="X32" s="124">
        <v>5.9000000000000163E-3</v>
      </c>
      <c r="Y32" s="124">
        <v>2.8999999999999027E-3</v>
      </c>
      <c r="Z32" s="124">
        <v>5.9000000000000163E-3</v>
      </c>
      <c r="AA32" s="124"/>
      <c r="AB32" s="127"/>
      <c r="AC32" s="100"/>
      <c r="AD32" s="98"/>
      <c r="AE32" s="98"/>
    </row>
    <row r="33" spans="2:31" ht="15" customHeight="1" x14ac:dyDescent="0.2">
      <c r="B33" s="120">
        <v>2043</v>
      </c>
      <c r="C33" s="123"/>
      <c r="D33" s="124"/>
      <c r="E33" s="124"/>
      <c r="F33" s="159">
        <f>(1+S33)*(1+LOOKUP($B33,Prix!$B$6:$B$127,Prix!$K$6:$K$127))-1</f>
        <v>2.3198000000000052E-2</v>
      </c>
      <c r="G33" s="159"/>
      <c r="H33" s="159"/>
      <c r="I33" s="159"/>
      <c r="J33" s="159">
        <f>(1+W33)*(1+LOOKUP($B33,Prix!$B$6:$B$127,Prix!$J$6:$J$127))-1</f>
        <v>2.6250499999999954E-2</v>
      </c>
      <c r="K33" s="159">
        <f>(1+X33)*(1+LOOKUP($B33,Prix!$B$6:$B$127,Prix!$J$6:$J$127))-1</f>
        <v>2.3198000000000052E-2</v>
      </c>
      <c r="L33" s="159">
        <f>(1+Y33)*(1+LOOKUP($B33,Prix!$B$6:$B$127,Prix!$J$6:$J$127))-1</f>
        <v>2.0145499999999927E-2</v>
      </c>
      <c r="M33" s="159">
        <f>(1+Z33)*(1+LOOKUP($B33,Prix!$B$6:$B$127,Prix!$K$6:$K$127))-1</f>
        <v>2.3198000000000052E-2</v>
      </c>
      <c r="N33" s="159"/>
      <c r="O33" s="125"/>
      <c r="P33" s="123"/>
      <c r="Q33" s="124"/>
      <c r="R33" s="124"/>
      <c r="S33" s="124">
        <v>5.6000000000000494E-3</v>
      </c>
      <c r="T33" s="124"/>
      <c r="U33" s="124"/>
      <c r="V33" s="124"/>
      <c r="W33" s="124">
        <v>8.599999999999941E-3</v>
      </c>
      <c r="X33" s="124">
        <v>5.6000000000000494E-3</v>
      </c>
      <c r="Y33" s="124">
        <v>2.5999999999999357E-3</v>
      </c>
      <c r="Z33" s="124">
        <v>5.6000000000000494E-3</v>
      </c>
      <c r="AA33" s="124"/>
      <c r="AB33" s="127"/>
      <c r="AC33" s="100"/>
      <c r="AD33" s="98"/>
      <c r="AE33" s="98"/>
    </row>
    <row r="34" spans="2:31" ht="15" customHeight="1" x14ac:dyDescent="0.2">
      <c r="B34" s="120">
        <v>2044</v>
      </c>
      <c r="C34" s="123"/>
      <c r="D34" s="124"/>
      <c r="E34" s="124"/>
      <c r="F34" s="159">
        <f>(1+S34)*(1+LOOKUP($B34,Prix!$B$6:$B$127,Prix!$K$6:$K$127))-1</f>
        <v>2.3198000000000052E-2</v>
      </c>
      <c r="G34" s="159"/>
      <c r="H34" s="159"/>
      <c r="I34" s="159"/>
      <c r="J34" s="159">
        <f>(1+W34)*(1+LOOKUP($B34,Prix!$B$6:$B$127,Prix!$J$6:$J$127))-1</f>
        <v>2.6250499999999954E-2</v>
      </c>
      <c r="K34" s="159">
        <f>(1+X34)*(1+LOOKUP($B34,Prix!$B$6:$B$127,Prix!$J$6:$J$127))-1</f>
        <v>2.3198000000000052E-2</v>
      </c>
      <c r="L34" s="159">
        <f>(1+Y34)*(1+LOOKUP($B34,Prix!$B$6:$B$127,Prix!$J$6:$J$127))-1</f>
        <v>2.0145499999999927E-2</v>
      </c>
      <c r="M34" s="159">
        <f>(1+Z34)*(1+LOOKUP($B34,Prix!$B$6:$B$127,Prix!$K$6:$K$127))-1</f>
        <v>2.3198000000000052E-2</v>
      </c>
      <c r="N34" s="159"/>
      <c r="O34" s="125"/>
      <c r="P34" s="123"/>
      <c r="Q34" s="124"/>
      <c r="R34" s="124"/>
      <c r="S34" s="124">
        <v>5.6000000000000494E-3</v>
      </c>
      <c r="T34" s="124"/>
      <c r="U34" s="124"/>
      <c r="V34" s="124"/>
      <c r="W34" s="124">
        <v>8.599999999999941E-3</v>
      </c>
      <c r="X34" s="124">
        <v>5.6000000000000494E-3</v>
      </c>
      <c r="Y34" s="124">
        <v>2.5999999999999357E-3</v>
      </c>
      <c r="Z34" s="124">
        <v>5.6000000000000494E-3</v>
      </c>
      <c r="AA34" s="124"/>
      <c r="AB34" s="127"/>
      <c r="AC34" s="100"/>
      <c r="AD34" s="98"/>
      <c r="AE34" s="98"/>
    </row>
    <row r="35" spans="2:31" ht="15" customHeight="1" x14ac:dyDescent="0.2">
      <c r="B35" s="120">
        <v>2045</v>
      </c>
      <c r="C35" s="123"/>
      <c r="D35" s="124"/>
      <c r="E35" s="124"/>
      <c r="F35" s="159">
        <f>(1+S35)*(1+LOOKUP($B35,Prix!$B$6:$B$127,Prix!$K$6:$K$127))-1</f>
        <v>2.2994500000000251E-2</v>
      </c>
      <c r="G35" s="159"/>
      <c r="H35" s="159"/>
      <c r="I35" s="159"/>
      <c r="J35" s="159">
        <f>(1+W35)*(1+LOOKUP($B35,Prix!$B$6:$B$127,Prix!$J$6:$J$127))-1</f>
        <v>2.6046999999999931E-2</v>
      </c>
      <c r="K35" s="159">
        <f>(1+X35)*(1+LOOKUP($B35,Prix!$B$6:$B$127,Prix!$J$6:$J$127))-1</f>
        <v>2.2994500000000251E-2</v>
      </c>
      <c r="L35" s="159">
        <f>(1+Y35)*(1+LOOKUP($B35,Prix!$B$6:$B$127,Prix!$J$6:$J$127))-1</f>
        <v>1.9942000000000126E-2</v>
      </c>
      <c r="M35" s="159">
        <f>(1+Z35)*(1+LOOKUP($B35,Prix!$B$6:$B$127,Prix!$K$6:$K$127))-1</f>
        <v>2.2994500000000251E-2</v>
      </c>
      <c r="N35" s="159"/>
      <c r="O35" s="125"/>
      <c r="P35" s="123"/>
      <c r="Q35" s="124"/>
      <c r="R35" s="124"/>
      <c r="S35" s="124">
        <v>5.4000000000000714E-3</v>
      </c>
      <c r="T35" s="124"/>
      <c r="U35" s="124"/>
      <c r="V35" s="124"/>
      <c r="W35" s="124">
        <v>8.3999999999999631E-3</v>
      </c>
      <c r="X35" s="124">
        <v>5.4000000000000714E-3</v>
      </c>
      <c r="Y35" s="124">
        <v>2.3999999999999577E-3</v>
      </c>
      <c r="Z35" s="124">
        <v>5.4000000000000714E-3</v>
      </c>
      <c r="AA35" s="124"/>
      <c r="AB35" s="127"/>
      <c r="AC35" s="100"/>
      <c r="AD35" s="98"/>
      <c r="AE35" s="98"/>
    </row>
    <row r="36" spans="2:31" ht="15" customHeight="1" x14ac:dyDescent="0.2">
      <c r="B36" s="120">
        <v>2046</v>
      </c>
      <c r="C36" s="123"/>
      <c r="D36" s="124"/>
      <c r="E36" s="124"/>
      <c r="F36" s="159">
        <f>(1+S36)*(1+LOOKUP($B36,Prix!$B$6:$B$127,Prix!$K$6:$K$127))-1</f>
        <v>2.2180499999999936E-2</v>
      </c>
      <c r="G36" s="159"/>
      <c r="H36" s="159"/>
      <c r="I36" s="159"/>
      <c r="J36" s="159">
        <f>(1+W36)*(1+LOOKUP($B36,Prix!$B$6:$B$127,Prix!$J$6:$J$127))-1</f>
        <v>2.5233000000000061E-2</v>
      </c>
      <c r="K36" s="159">
        <f>(1+X36)*(1+LOOKUP($B36,Prix!$B$6:$B$127,Prix!$J$6:$J$127))-1</f>
        <v>2.2180499999999936E-2</v>
      </c>
      <c r="L36" s="159">
        <f>(1+Y36)*(1+LOOKUP($B36,Prix!$B$6:$B$127,Prix!$J$6:$J$127))-1</f>
        <v>1.9128000000000034E-2</v>
      </c>
      <c r="M36" s="159">
        <f>(1+Z36)*(1+LOOKUP($B36,Prix!$B$6:$B$127,Prix!$K$6:$K$127))-1</f>
        <v>2.2180499999999936E-2</v>
      </c>
      <c r="N36" s="159"/>
      <c r="O36" s="125"/>
      <c r="P36" s="123"/>
      <c r="Q36" s="124"/>
      <c r="R36" s="124"/>
      <c r="S36" s="124">
        <v>4.5999999999999375E-3</v>
      </c>
      <c r="T36" s="124"/>
      <c r="U36" s="124"/>
      <c r="V36" s="124"/>
      <c r="W36" s="124">
        <v>7.6000000000000512E-3</v>
      </c>
      <c r="X36" s="124">
        <v>4.5999999999999375E-3</v>
      </c>
      <c r="Y36" s="124">
        <v>1.6000000000000458E-3</v>
      </c>
      <c r="Z36" s="124">
        <v>4.5999999999999375E-3</v>
      </c>
      <c r="AA36" s="124"/>
      <c r="AB36" s="127"/>
      <c r="AC36" s="100"/>
      <c r="AD36" s="98"/>
      <c r="AE36" s="98"/>
    </row>
    <row r="37" spans="2:31" ht="15" customHeight="1" x14ac:dyDescent="0.2">
      <c r="B37" s="120">
        <v>2047</v>
      </c>
      <c r="C37" s="123"/>
      <c r="D37" s="124"/>
      <c r="E37" s="124"/>
      <c r="F37" s="159">
        <f>(1+S37)*(1+LOOKUP($B37,Prix!$B$6:$B$127,Prix!$K$6:$K$127))-1</f>
        <v>2.2282249999999948E-2</v>
      </c>
      <c r="G37" s="159"/>
      <c r="H37" s="159"/>
      <c r="I37" s="159"/>
      <c r="J37" s="159">
        <f>(1+W37)*(1+LOOKUP($B37,Prix!$B$6:$B$127,Prix!$J$6:$J$127))-1</f>
        <v>2.5334750000000072E-2</v>
      </c>
      <c r="K37" s="159">
        <f>(1+X37)*(1+LOOKUP($B37,Prix!$B$6:$B$127,Prix!$J$6:$J$127))-1</f>
        <v>2.2282249999999948E-2</v>
      </c>
      <c r="L37" s="159">
        <f>(1+Y37)*(1+LOOKUP($B37,Prix!$B$6:$B$127,Prix!$J$6:$J$127))-1</f>
        <v>1.9229750000000045E-2</v>
      </c>
      <c r="M37" s="159">
        <f>(1+Z37)*(1+LOOKUP($B37,Prix!$B$6:$B$127,Prix!$K$6:$K$127))-1</f>
        <v>2.2282249999999948E-2</v>
      </c>
      <c r="N37" s="159"/>
      <c r="O37" s="125"/>
      <c r="P37" s="123"/>
      <c r="Q37" s="124"/>
      <c r="R37" s="124"/>
      <c r="S37" s="124">
        <v>4.6999999999999265E-3</v>
      </c>
      <c r="T37" s="124"/>
      <c r="U37" s="124"/>
      <c r="V37" s="124"/>
      <c r="W37" s="124">
        <v>7.7000000000000401E-3</v>
      </c>
      <c r="X37" s="124">
        <v>4.6999999999999265E-3</v>
      </c>
      <c r="Y37" s="124">
        <v>1.7000000000000348E-3</v>
      </c>
      <c r="Z37" s="124">
        <v>4.6999999999999265E-3</v>
      </c>
      <c r="AA37" s="124"/>
      <c r="AB37" s="127"/>
      <c r="AC37" s="100"/>
      <c r="AD37" s="98"/>
      <c r="AE37" s="98"/>
    </row>
    <row r="38" spans="2:31" ht="15" customHeight="1" x14ac:dyDescent="0.2">
      <c r="B38" s="120">
        <v>2048</v>
      </c>
      <c r="C38" s="123"/>
      <c r="D38" s="124"/>
      <c r="E38" s="124"/>
      <c r="F38" s="159">
        <f>(1+S38)*(1+LOOKUP($B38,Prix!$B$6:$B$127,Prix!$K$6:$K$127))-1</f>
        <v>2.2485749999999971E-2</v>
      </c>
      <c r="G38" s="159"/>
      <c r="H38" s="159"/>
      <c r="I38" s="159"/>
      <c r="J38" s="159">
        <f>(1+W38)*(1+LOOKUP($B38,Prix!$B$6:$B$127,Prix!$J$6:$J$127))-1</f>
        <v>2.5538250000000096E-2</v>
      </c>
      <c r="K38" s="159">
        <f>(1+X38)*(1+LOOKUP($B38,Prix!$B$6:$B$127,Prix!$J$6:$J$127))-1</f>
        <v>2.2485749999999971E-2</v>
      </c>
      <c r="L38" s="159">
        <f>(1+Y38)*(1+LOOKUP($B38,Prix!$B$6:$B$127,Prix!$J$6:$J$127))-1</f>
        <v>1.9433250000000069E-2</v>
      </c>
      <c r="M38" s="159">
        <f>(1+Z38)*(1+LOOKUP($B38,Prix!$B$6:$B$127,Prix!$K$6:$K$127))-1</f>
        <v>2.2485749999999971E-2</v>
      </c>
      <c r="N38" s="159"/>
      <c r="O38" s="125"/>
      <c r="P38" s="123"/>
      <c r="Q38" s="124"/>
      <c r="R38" s="124"/>
      <c r="S38" s="124">
        <v>4.8999999999999044E-3</v>
      </c>
      <c r="T38" s="124"/>
      <c r="U38" s="124"/>
      <c r="V38" s="124"/>
      <c r="W38" s="124">
        <v>7.9000000000000181E-3</v>
      </c>
      <c r="X38" s="124">
        <v>4.8999999999999044E-3</v>
      </c>
      <c r="Y38" s="124">
        <v>1.9000000000000128E-3</v>
      </c>
      <c r="Z38" s="124">
        <v>4.8999999999999044E-3</v>
      </c>
      <c r="AA38" s="124"/>
      <c r="AB38" s="127"/>
      <c r="AC38" s="100"/>
      <c r="AD38" s="98"/>
      <c r="AE38" s="98"/>
    </row>
    <row r="39" spans="2:31" ht="15" customHeight="1" x14ac:dyDescent="0.2">
      <c r="B39" s="120">
        <v>2049</v>
      </c>
      <c r="C39" s="123"/>
      <c r="D39" s="124"/>
      <c r="E39" s="124"/>
      <c r="F39" s="159">
        <f>(1+S39)*(1+LOOKUP($B39,Prix!$B$6:$B$127,Prix!$K$6:$K$127))-1</f>
        <v>2.2892750000000239E-2</v>
      </c>
      <c r="G39" s="159"/>
      <c r="H39" s="159"/>
      <c r="I39" s="159"/>
      <c r="J39" s="159">
        <f>(1+W39)*(1+LOOKUP($B39,Prix!$B$6:$B$127,Prix!$J$6:$J$127))-1</f>
        <v>2.5945250000000142E-2</v>
      </c>
      <c r="K39" s="159">
        <f>(1+X39)*(1+LOOKUP($B39,Prix!$B$6:$B$127,Prix!$J$6:$J$127))-1</f>
        <v>2.2892750000000239E-2</v>
      </c>
      <c r="L39" s="159">
        <f>(1+Y39)*(1+LOOKUP($B39,Prix!$B$6:$B$127,Prix!$J$6:$J$127))-1</f>
        <v>1.9840250000000115E-2</v>
      </c>
      <c r="M39" s="159">
        <f>(1+Z39)*(1+LOOKUP($B39,Prix!$B$6:$B$127,Prix!$K$6:$K$127))-1</f>
        <v>2.2892750000000239E-2</v>
      </c>
      <c r="N39" s="159"/>
      <c r="O39" s="125"/>
      <c r="P39" s="123"/>
      <c r="Q39" s="124"/>
      <c r="R39" s="124"/>
      <c r="S39" s="124">
        <v>5.3000000000000824E-3</v>
      </c>
      <c r="T39" s="124"/>
      <c r="U39" s="124"/>
      <c r="V39" s="124"/>
      <c r="W39" s="124">
        <v>8.2999999999999741E-3</v>
      </c>
      <c r="X39" s="124">
        <v>5.3000000000000824E-3</v>
      </c>
      <c r="Y39" s="124">
        <v>2.2999999999999687E-3</v>
      </c>
      <c r="Z39" s="124">
        <v>5.3000000000000824E-3</v>
      </c>
      <c r="AA39" s="124"/>
      <c r="AB39" s="127"/>
      <c r="AC39" s="100"/>
      <c r="AD39" s="98"/>
      <c r="AE39" s="98"/>
    </row>
    <row r="40" spans="2:31" ht="15" customHeight="1" x14ac:dyDescent="0.2">
      <c r="B40" s="120">
        <v>2050</v>
      </c>
      <c r="C40" s="123"/>
      <c r="D40" s="124"/>
      <c r="E40" s="124"/>
      <c r="F40" s="159">
        <f>(1+S40)*(1+LOOKUP($B40,Prix!$B$6:$B$127,Prix!$K$6:$K$127))-1</f>
        <v>2.2587499999999983E-2</v>
      </c>
      <c r="G40" s="159"/>
      <c r="H40" s="159"/>
      <c r="I40" s="159"/>
      <c r="J40" s="159">
        <f>(1+W40)*(1+LOOKUP($B40,Prix!$B$6:$B$127,Prix!$J$6:$J$127))-1</f>
        <v>2.5640000000000107E-2</v>
      </c>
      <c r="K40" s="159">
        <f>(1+X40)*(1+LOOKUP($B40,Prix!$B$6:$B$127,Prix!$J$6:$J$127))-1</f>
        <v>2.2587499999999983E-2</v>
      </c>
      <c r="L40" s="159">
        <f>(1+Y40)*(1+LOOKUP($B40,Prix!$B$6:$B$127,Prix!$J$6:$J$127))-1</f>
        <v>1.953500000000008E-2</v>
      </c>
      <c r="M40" s="159">
        <f>(1+Z40)*(1+LOOKUP($B40,Prix!$B$6:$B$127,Prix!$K$6:$K$127))-1</f>
        <v>2.2587499999999983E-2</v>
      </c>
      <c r="N40" s="159"/>
      <c r="O40" s="125"/>
      <c r="P40" s="123"/>
      <c r="Q40" s="124"/>
      <c r="R40" s="124"/>
      <c r="S40" s="124">
        <v>4.9999999999998934E-3</v>
      </c>
      <c r="T40" s="124"/>
      <c r="U40" s="124"/>
      <c r="V40" s="124"/>
      <c r="W40" s="124">
        <v>8.0000000000000071E-3</v>
      </c>
      <c r="X40" s="124">
        <v>4.9999999999998934E-3</v>
      </c>
      <c r="Y40" s="124">
        <v>2.0000000000000018E-3</v>
      </c>
      <c r="Z40" s="124">
        <v>4.9999999999998934E-3</v>
      </c>
      <c r="AA40" s="124"/>
      <c r="AB40" s="127"/>
      <c r="AC40" s="100"/>
      <c r="AD40" s="98"/>
      <c r="AE40" s="98"/>
    </row>
    <row r="41" spans="2:31" ht="15" customHeight="1" x14ac:dyDescent="0.2">
      <c r="B41" s="120">
        <v>2051</v>
      </c>
      <c r="C41" s="123"/>
      <c r="D41" s="124"/>
      <c r="E41" s="124"/>
      <c r="F41" s="159">
        <f>(1+S41)*(1+LOOKUP($B41,Prix!$B$6:$B$127,Prix!$K$6:$K$127))-1</f>
        <v>2.2587499999999983E-2</v>
      </c>
      <c r="G41" s="159"/>
      <c r="H41" s="159"/>
      <c r="I41" s="159"/>
      <c r="J41" s="159">
        <f>(1+W41)*(1+LOOKUP($B41,Prix!$B$6:$B$127,Prix!$J$6:$J$127))-1</f>
        <v>2.5640000000000107E-2</v>
      </c>
      <c r="K41" s="159">
        <f>(1+X41)*(1+LOOKUP($B41,Prix!$B$6:$B$127,Prix!$J$6:$J$127))-1</f>
        <v>2.2587499999999983E-2</v>
      </c>
      <c r="L41" s="159">
        <f>(1+Y41)*(1+LOOKUP($B41,Prix!$B$6:$B$127,Prix!$J$6:$J$127))-1</f>
        <v>1.953500000000008E-2</v>
      </c>
      <c r="M41" s="159">
        <f>(1+Z41)*(1+LOOKUP($B41,Prix!$B$6:$B$127,Prix!$K$6:$K$127))-1</f>
        <v>2.2587499999999983E-2</v>
      </c>
      <c r="N41" s="159"/>
      <c r="O41" s="125"/>
      <c r="P41" s="123"/>
      <c r="Q41" s="124"/>
      <c r="R41" s="124"/>
      <c r="S41" s="124">
        <v>4.9999999999998934E-3</v>
      </c>
      <c r="T41" s="124"/>
      <c r="U41" s="124"/>
      <c r="V41" s="124"/>
      <c r="W41" s="124">
        <v>8.0000000000000071E-3</v>
      </c>
      <c r="X41" s="124">
        <v>4.9999999999998934E-3</v>
      </c>
      <c r="Y41" s="124">
        <v>2.0000000000000018E-3</v>
      </c>
      <c r="Z41" s="124">
        <v>4.9999999999998934E-3</v>
      </c>
      <c r="AA41" s="124"/>
      <c r="AB41" s="127"/>
      <c r="AC41" s="100"/>
      <c r="AD41" s="98"/>
      <c r="AE41" s="98"/>
    </row>
    <row r="42" spans="2:31" ht="15" customHeight="1" x14ac:dyDescent="0.2">
      <c r="B42" s="120">
        <v>2052</v>
      </c>
      <c r="C42" s="123"/>
      <c r="D42" s="124"/>
      <c r="E42" s="124"/>
      <c r="F42" s="159">
        <f>(1+S42)*(1+LOOKUP($B42,Prix!$B$6:$B$127,Prix!$K$6:$K$127))-1</f>
        <v>2.2892750000000239E-2</v>
      </c>
      <c r="G42" s="159"/>
      <c r="H42" s="159"/>
      <c r="I42" s="159"/>
      <c r="J42" s="159">
        <f>(1+W42)*(1+LOOKUP($B42,Prix!$B$6:$B$127,Prix!$J$6:$J$127))-1</f>
        <v>2.5945250000000142E-2</v>
      </c>
      <c r="K42" s="159">
        <f>(1+X42)*(1+LOOKUP($B42,Prix!$B$6:$B$127,Prix!$J$6:$J$127))-1</f>
        <v>2.2892750000000239E-2</v>
      </c>
      <c r="L42" s="159">
        <f>(1+Y42)*(1+LOOKUP($B42,Prix!$B$6:$B$127,Prix!$J$6:$J$127))-1</f>
        <v>1.9840250000000115E-2</v>
      </c>
      <c r="M42" s="159">
        <f>(1+Z42)*(1+LOOKUP($B42,Prix!$B$6:$B$127,Prix!$K$6:$K$127))-1</f>
        <v>2.2892750000000239E-2</v>
      </c>
      <c r="N42" s="159"/>
      <c r="O42" s="125"/>
      <c r="P42" s="123"/>
      <c r="Q42" s="124"/>
      <c r="R42" s="124"/>
      <c r="S42" s="124">
        <v>5.3000000000000824E-3</v>
      </c>
      <c r="T42" s="124"/>
      <c r="U42" s="124"/>
      <c r="V42" s="124"/>
      <c r="W42" s="124">
        <v>8.2999999999999741E-3</v>
      </c>
      <c r="X42" s="124">
        <v>5.3000000000000824E-3</v>
      </c>
      <c r="Y42" s="124">
        <v>2.2999999999999687E-3</v>
      </c>
      <c r="Z42" s="124">
        <v>5.3000000000000824E-3</v>
      </c>
      <c r="AA42" s="124"/>
      <c r="AB42" s="127"/>
      <c r="AC42" s="100"/>
      <c r="AD42" s="98"/>
      <c r="AE42" s="98"/>
    </row>
    <row r="43" spans="2:31" ht="15" customHeight="1" x14ac:dyDescent="0.2">
      <c r="B43" s="120">
        <v>2053</v>
      </c>
      <c r="C43" s="123"/>
      <c r="D43" s="124"/>
      <c r="E43" s="124"/>
      <c r="F43" s="159">
        <f>(1+S43)*(1+LOOKUP($B43,Prix!$B$6:$B$127,Prix!$K$6:$K$127))-1</f>
        <v>2.309625000000004E-2</v>
      </c>
      <c r="G43" s="159"/>
      <c r="H43" s="159"/>
      <c r="I43" s="159"/>
      <c r="J43" s="159">
        <f>(1+W43)*(1+LOOKUP($B43,Prix!$B$6:$B$127,Prix!$J$6:$J$127))-1</f>
        <v>2.6148749999999943E-2</v>
      </c>
      <c r="K43" s="159">
        <f>(1+X43)*(1+LOOKUP($B43,Prix!$B$6:$B$127,Prix!$J$6:$J$127))-1</f>
        <v>2.309625000000004E-2</v>
      </c>
      <c r="L43" s="159">
        <f>(1+Y43)*(1+LOOKUP($B43,Prix!$B$6:$B$127,Prix!$J$6:$J$127))-1</f>
        <v>2.0043749999999916E-2</v>
      </c>
      <c r="M43" s="159">
        <f>(1+Z43)*(1+LOOKUP($B43,Prix!$B$6:$B$127,Prix!$K$6:$K$127))-1</f>
        <v>2.309625000000004E-2</v>
      </c>
      <c r="N43" s="159"/>
      <c r="O43" s="125"/>
      <c r="P43" s="123"/>
      <c r="Q43" s="124"/>
      <c r="R43" s="124"/>
      <c r="S43" s="124">
        <v>5.5000000000000604E-3</v>
      </c>
      <c r="T43" s="124"/>
      <c r="U43" s="124"/>
      <c r="V43" s="124"/>
      <c r="W43" s="124">
        <v>8.499999999999952E-3</v>
      </c>
      <c r="X43" s="124">
        <v>5.5000000000000604E-3</v>
      </c>
      <c r="Y43" s="124">
        <v>2.4999999999999467E-3</v>
      </c>
      <c r="Z43" s="124">
        <v>5.5000000000000604E-3</v>
      </c>
      <c r="AA43" s="124"/>
      <c r="AB43" s="127"/>
      <c r="AC43" s="100"/>
      <c r="AD43" s="98"/>
      <c r="AE43" s="98"/>
    </row>
    <row r="44" spans="2:31" ht="15" customHeight="1" x14ac:dyDescent="0.2">
      <c r="B44" s="120">
        <v>2054</v>
      </c>
      <c r="C44" s="123"/>
      <c r="D44" s="124"/>
      <c r="E44" s="124"/>
      <c r="F44" s="159">
        <f>(1+S44)*(1+LOOKUP($B44,Prix!$B$6:$B$127,Prix!$K$6:$K$127))-1</f>
        <v>2.3401500000000075E-2</v>
      </c>
      <c r="G44" s="159"/>
      <c r="H44" s="159"/>
      <c r="I44" s="159"/>
      <c r="J44" s="159">
        <f>(1+W44)*(1+LOOKUP($B44,Prix!$B$6:$B$127,Prix!$J$6:$J$127))-1</f>
        <v>2.6453999999999978E-2</v>
      </c>
      <c r="K44" s="159">
        <f>(1+X44)*(1+LOOKUP($B44,Prix!$B$6:$B$127,Prix!$J$6:$J$127))-1</f>
        <v>2.3401500000000075E-2</v>
      </c>
      <c r="L44" s="159">
        <f>(1+Y44)*(1+LOOKUP($B44,Prix!$B$6:$B$127,Prix!$J$6:$J$127))-1</f>
        <v>2.034899999999995E-2</v>
      </c>
      <c r="M44" s="159">
        <f>(1+Z44)*(1+LOOKUP($B44,Prix!$B$6:$B$127,Prix!$K$6:$K$127))-1</f>
        <v>2.3401500000000075E-2</v>
      </c>
      <c r="N44" s="159"/>
      <c r="O44" s="125"/>
      <c r="P44" s="123"/>
      <c r="Q44" s="124"/>
      <c r="R44" s="124"/>
      <c r="S44" s="124">
        <v>5.8000000000000274E-3</v>
      </c>
      <c r="T44" s="124"/>
      <c r="U44" s="124"/>
      <c r="V44" s="124"/>
      <c r="W44" s="124">
        <v>8.799999999999919E-3</v>
      </c>
      <c r="X44" s="124">
        <v>5.8000000000000274E-3</v>
      </c>
      <c r="Y44" s="124">
        <v>2.7999999999999137E-3</v>
      </c>
      <c r="Z44" s="124">
        <v>5.8000000000000274E-3</v>
      </c>
      <c r="AA44" s="124"/>
      <c r="AB44" s="127"/>
      <c r="AC44" s="100"/>
      <c r="AD44" s="98"/>
      <c r="AE44" s="98"/>
    </row>
    <row r="45" spans="2:31" ht="15" customHeight="1" x14ac:dyDescent="0.2">
      <c r="B45" s="120">
        <v>2055</v>
      </c>
      <c r="C45" s="123"/>
      <c r="D45" s="124"/>
      <c r="E45" s="124"/>
      <c r="F45" s="159">
        <f>(1+S45)*(1+LOOKUP($B45,Prix!$B$6:$B$127,Prix!$K$6:$K$127))-1</f>
        <v>2.3808500000000121E-2</v>
      </c>
      <c r="G45" s="159"/>
      <c r="H45" s="159"/>
      <c r="I45" s="159"/>
      <c r="J45" s="159">
        <f>(1+W45)*(1+LOOKUP($B45,Prix!$B$6:$B$127,Prix!$J$6:$J$127))-1</f>
        <v>2.6861000000000246E-2</v>
      </c>
      <c r="K45" s="159">
        <f>(1+X45)*(1+LOOKUP($B45,Prix!$B$6:$B$127,Prix!$J$6:$J$127))-1</f>
        <v>2.3808500000000121E-2</v>
      </c>
      <c r="L45" s="159">
        <f>(1+Y45)*(1+LOOKUP($B45,Prix!$B$6:$B$127,Prix!$J$6:$J$127))-1</f>
        <v>2.0756000000000219E-2</v>
      </c>
      <c r="M45" s="159">
        <f>(1+Z45)*(1+LOOKUP($B45,Prix!$B$6:$B$127,Prix!$K$6:$K$127))-1</f>
        <v>2.3808500000000121E-2</v>
      </c>
      <c r="N45" s="159"/>
      <c r="O45" s="125"/>
      <c r="P45" s="123"/>
      <c r="Q45" s="124"/>
      <c r="R45" s="124"/>
      <c r="S45" s="124">
        <v>6.1999999999999833E-3</v>
      </c>
      <c r="T45" s="124"/>
      <c r="U45" s="124"/>
      <c r="V45" s="124"/>
      <c r="W45" s="124">
        <v>9.200000000000097E-3</v>
      </c>
      <c r="X45" s="124">
        <v>6.1999999999999833E-3</v>
      </c>
      <c r="Y45" s="124">
        <v>3.2000000000000917E-3</v>
      </c>
      <c r="Z45" s="124">
        <v>6.1999999999999833E-3</v>
      </c>
      <c r="AA45" s="124"/>
      <c r="AB45" s="127"/>
      <c r="AC45" s="100"/>
      <c r="AD45" s="98"/>
      <c r="AE45" s="98"/>
    </row>
    <row r="46" spans="2:31" ht="15" customHeight="1" x14ac:dyDescent="0.2">
      <c r="B46" s="120">
        <v>2056</v>
      </c>
      <c r="C46" s="123"/>
      <c r="D46" s="124"/>
      <c r="E46" s="124"/>
      <c r="F46" s="159">
        <f>(1+S46)*(1+LOOKUP($B46,Prix!$B$6:$B$127,Prix!$K$6:$K$127))-1</f>
        <v>2.3503250000000087E-2</v>
      </c>
      <c r="G46" s="159"/>
      <c r="H46" s="159"/>
      <c r="I46" s="159"/>
      <c r="J46" s="159">
        <f>(1+W46)*(1+LOOKUP($B46,Prix!$B$6:$B$127,Prix!$J$6:$J$127))-1</f>
        <v>2.6555749999999989E-2</v>
      </c>
      <c r="K46" s="159">
        <f>(1+X46)*(1+LOOKUP($B46,Prix!$B$6:$B$127,Prix!$J$6:$J$127))-1</f>
        <v>2.3503250000000087E-2</v>
      </c>
      <c r="L46" s="159">
        <f>(1+Y46)*(1+LOOKUP($B46,Prix!$B$6:$B$127,Prix!$J$6:$J$127))-1</f>
        <v>2.0450749999999962E-2</v>
      </c>
      <c r="M46" s="159">
        <f>(1+Z46)*(1+LOOKUP($B46,Prix!$B$6:$B$127,Prix!$K$6:$K$127))-1</f>
        <v>2.3503250000000087E-2</v>
      </c>
      <c r="N46" s="159"/>
      <c r="O46" s="125"/>
      <c r="P46" s="123"/>
      <c r="Q46" s="124"/>
      <c r="R46" s="124"/>
      <c r="S46" s="124">
        <v>5.9000000000000163E-3</v>
      </c>
      <c r="T46" s="124"/>
      <c r="U46" s="124"/>
      <c r="V46" s="124"/>
      <c r="W46" s="124">
        <v>8.899999999999908E-3</v>
      </c>
      <c r="X46" s="124">
        <v>5.9000000000000163E-3</v>
      </c>
      <c r="Y46" s="124">
        <v>2.8999999999999027E-3</v>
      </c>
      <c r="Z46" s="124">
        <v>5.9000000000000163E-3</v>
      </c>
      <c r="AA46" s="124"/>
      <c r="AB46" s="127"/>
      <c r="AC46" s="100"/>
      <c r="AD46" s="98"/>
      <c r="AE46" s="98"/>
    </row>
    <row r="47" spans="2:31" ht="15" customHeight="1" x14ac:dyDescent="0.2">
      <c r="B47" s="120">
        <v>2057</v>
      </c>
      <c r="C47" s="123"/>
      <c r="D47" s="124"/>
      <c r="E47" s="124"/>
      <c r="F47" s="159">
        <f>(1+S47)*(1+LOOKUP($B47,Prix!$B$6:$B$127,Prix!$K$6:$K$127))-1</f>
        <v>2.3808500000000121E-2</v>
      </c>
      <c r="G47" s="159"/>
      <c r="H47" s="159"/>
      <c r="I47" s="159"/>
      <c r="J47" s="159">
        <f>(1+W47)*(1+LOOKUP($B47,Prix!$B$6:$B$127,Prix!$J$6:$J$127))-1</f>
        <v>2.6861000000000246E-2</v>
      </c>
      <c r="K47" s="159">
        <f>(1+X47)*(1+LOOKUP($B47,Prix!$B$6:$B$127,Prix!$J$6:$J$127))-1</f>
        <v>2.3808500000000121E-2</v>
      </c>
      <c r="L47" s="159">
        <f>(1+Y47)*(1+LOOKUP($B47,Prix!$B$6:$B$127,Prix!$J$6:$J$127))-1</f>
        <v>2.0756000000000219E-2</v>
      </c>
      <c r="M47" s="159">
        <f>(1+Z47)*(1+LOOKUP($B47,Prix!$B$6:$B$127,Prix!$K$6:$K$127))-1</f>
        <v>2.3808500000000121E-2</v>
      </c>
      <c r="N47" s="159"/>
      <c r="O47" s="125"/>
      <c r="P47" s="123"/>
      <c r="Q47" s="124"/>
      <c r="R47" s="124"/>
      <c r="S47" s="124">
        <v>6.1999999999999833E-3</v>
      </c>
      <c r="T47" s="124"/>
      <c r="U47" s="124"/>
      <c r="V47" s="124"/>
      <c r="W47" s="124">
        <v>9.200000000000097E-3</v>
      </c>
      <c r="X47" s="124">
        <v>6.1999999999999833E-3</v>
      </c>
      <c r="Y47" s="124">
        <v>3.2000000000000917E-3</v>
      </c>
      <c r="Z47" s="124">
        <v>6.1999999999999833E-3</v>
      </c>
      <c r="AA47" s="124"/>
      <c r="AB47" s="127"/>
      <c r="AC47" s="100"/>
      <c r="AD47" s="98"/>
      <c r="AE47" s="98"/>
    </row>
    <row r="48" spans="2:31" ht="15" customHeight="1" x14ac:dyDescent="0.2">
      <c r="B48" s="120">
        <v>2058</v>
      </c>
      <c r="C48" s="123"/>
      <c r="D48" s="124"/>
      <c r="E48" s="124"/>
      <c r="F48" s="159">
        <f>(1+S48)*(1+LOOKUP($B48,Prix!$B$6:$B$127,Prix!$K$6:$K$127))-1</f>
        <v>2.4011999999999922E-2</v>
      </c>
      <c r="G48" s="159"/>
      <c r="H48" s="159"/>
      <c r="I48" s="159"/>
      <c r="J48" s="159">
        <f>(1+W48)*(1+LOOKUP($B48,Prix!$B$6:$B$127,Prix!$J$6:$J$127))-1</f>
        <v>2.7064500000000047E-2</v>
      </c>
      <c r="K48" s="159">
        <f>(1+X48)*(1+LOOKUP($B48,Prix!$B$6:$B$127,Prix!$J$6:$J$127))-1</f>
        <v>2.4011999999999922E-2</v>
      </c>
      <c r="L48" s="159">
        <f>(1+Y48)*(1+LOOKUP($B48,Prix!$B$6:$B$127,Prix!$J$6:$J$127))-1</f>
        <v>2.0959500000000242E-2</v>
      </c>
      <c r="M48" s="159">
        <f>(1+Z48)*(1+LOOKUP($B48,Prix!$B$6:$B$127,Prix!$K$6:$K$127))-1</f>
        <v>2.4011999999999922E-2</v>
      </c>
      <c r="N48" s="159"/>
      <c r="O48" s="125"/>
      <c r="P48" s="123"/>
      <c r="Q48" s="124"/>
      <c r="R48" s="124"/>
      <c r="S48" s="124">
        <v>6.3999999999999613E-3</v>
      </c>
      <c r="T48" s="124"/>
      <c r="U48" s="124"/>
      <c r="V48" s="124"/>
      <c r="W48" s="124">
        <v>9.400000000000075E-3</v>
      </c>
      <c r="X48" s="124">
        <v>6.3999999999999613E-3</v>
      </c>
      <c r="Y48" s="124">
        <v>3.4000000000000696E-3</v>
      </c>
      <c r="Z48" s="124">
        <v>6.3999999999999613E-3</v>
      </c>
      <c r="AA48" s="124"/>
      <c r="AB48" s="127"/>
      <c r="AC48" s="100"/>
      <c r="AD48" s="98"/>
      <c r="AE48" s="98"/>
    </row>
    <row r="49" spans="2:31" ht="15" customHeight="1" x14ac:dyDescent="0.2">
      <c r="B49" s="120">
        <v>2059</v>
      </c>
      <c r="C49" s="123"/>
      <c r="D49" s="124"/>
      <c r="E49" s="124"/>
      <c r="F49" s="159">
        <f>(1+S49)*(1+LOOKUP($B49,Prix!$B$6:$B$127,Prix!$K$6:$K$127))-1</f>
        <v>2.4215499999999945E-2</v>
      </c>
      <c r="G49" s="159"/>
      <c r="H49" s="159"/>
      <c r="I49" s="159"/>
      <c r="J49" s="159">
        <f>(1+W49)*(1+LOOKUP($B49,Prix!$B$6:$B$127,Prix!$J$6:$J$127))-1</f>
        <v>2.726800000000007E-2</v>
      </c>
      <c r="K49" s="159">
        <f>(1+X49)*(1+LOOKUP($B49,Prix!$B$6:$B$127,Prix!$J$6:$J$127))-1</f>
        <v>2.4215499999999945E-2</v>
      </c>
      <c r="L49" s="159">
        <f>(1+Y49)*(1+LOOKUP($B49,Prix!$B$6:$B$127,Prix!$J$6:$J$127))-1</f>
        <v>2.1163000000000043E-2</v>
      </c>
      <c r="M49" s="159">
        <f>(1+Z49)*(1+LOOKUP($B49,Prix!$B$6:$B$127,Prix!$K$6:$K$127))-1</f>
        <v>2.4215499999999945E-2</v>
      </c>
      <c r="N49" s="159"/>
      <c r="O49" s="125"/>
      <c r="P49" s="123"/>
      <c r="Q49" s="124"/>
      <c r="R49" s="124"/>
      <c r="S49" s="124">
        <v>6.5999999999999392E-3</v>
      </c>
      <c r="T49" s="124"/>
      <c r="U49" s="124"/>
      <c r="V49" s="124"/>
      <c r="W49" s="124">
        <v>9.6000000000000529E-3</v>
      </c>
      <c r="X49" s="124">
        <v>6.5999999999999392E-3</v>
      </c>
      <c r="Y49" s="124">
        <v>3.6000000000000476E-3</v>
      </c>
      <c r="Z49" s="124">
        <v>6.5999999999999392E-3</v>
      </c>
      <c r="AA49" s="124"/>
      <c r="AB49" s="127"/>
      <c r="AC49" s="100"/>
      <c r="AD49" s="98"/>
      <c r="AE49" s="98"/>
    </row>
    <row r="50" spans="2:31" ht="15" customHeight="1" x14ac:dyDescent="0.2">
      <c r="B50" s="120">
        <v>2060</v>
      </c>
      <c r="C50" s="123"/>
      <c r="D50" s="124"/>
      <c r="E50" s="124"/>
      <c r="F50" s="159">
        <f>(1+S50)*(1+LOOKUP($B50,Prix!$B$6:$B$127,Prix!$K$6:$K$127))-1</f>
        <v>2.4113749999999934E-2</v>
      </c>
      <c r="G50" s="159"/>
      <c r="H50" s="159"/>
      <c r="I50" s="159"/>
      <c r="J50" s="159">
        <f>(1+W50)*(1+LOOKUP($B50,Prix!$B$6:$B$127,Prix!$J$6:$J$127))-1</f>
        <v>2.7166250000000058E-2</v>
      </c>
      <c r="K50" s="159">
        <f>(1+X50)*(1+LOOKUP($B50,Prix!$B$6:$B$127,Prix!$J$6:$J$127))-1</f>
        <v>2.4113749999999934E-2</v>
      </c>
      <c r="L50" s="159">
        <f>(1+Y50)*(1+LOOKUP($B50,Prix!$B$6:$B$127,Prix!$J$6:$J$127))-1</f>
        <v>2.1061250000000031E-2</v>
      </c>
      <c r="M50" s="159">
        <f>(1+Z50)*(1+LOOKUP($B50,Prix!$B$6:$B$127,Prix!$K$6:$K$127))-1</f>
        <v>2.4113749999999934E-2</v>
      </c>
      <c r="N50" s="159"/>
      <c r="O50" s="125"/>
      <c r="P50" s="123"/>
      <c r="Q50" s="124"/>
      <c r="R50" s="124"/>
      <c r="S50" s="124">
        <v>6.4999999999999503E-3</v>
      </c>
      <c r="T50" s="124"/>
      <c r="U50" s="124"/>
      <c r="V50" s="124"/>
      <c r="W50" s="124">
        <v>9.5000000000000639E-3</v>
      </c>
      <c r="X50" s="124">
        <v>6.4999999999999503E-3</v>
      </c>
      <c r="Y50" s="124">
        <v>3.5000000000000586E-3</v>
      </c>
      <c r="Z50" s="124">
        <v>6.4999999999999503E-3</v>
      </c>
      <c r="AA50" s="124"/>
      <c r="AB50" s="127"/>
      <c r="AC50" s="100"/>
      <c r="AD50" s="98"/>
      <c r="AE50" s="98"/>
    </row>
    <row r="51" spans="2:31" ht="15" customHeight="1" x14ac:dyDescent="0.2">
      <c r="B51" s="120">
        <v>2061</v>
      </c>
      <c r="C51" s="123"/>
      <c r="D51" s="124"/>
      <c r="E51" s="124"/>
      <c r="F51" s="159">
        <f>(1+S51)*(1+LOOKUP($B51,Prix!$B$6:$B$127,Prix!$K$6:$K$127))-1</f>
        <v>2.4011999999999922E-2</v>
      </c>
      <c r="G51" s="159"/>
      <c r="H51" s="159"/>
      <c r="I51" s="159"/>
      <c r="J51" s="159">
        <f>(1+W51)*(1+LOOKUP($B51,Prix!$B$6:$B$127,Prix!$J$6:$J$127))-1</f>
        <v>2.7064500000000047E-2</v>
      </c>
      <c r="K51" s="159">
        <f>(1+X51)*(1+LOOKUP($B51,Prix!$B$6:$B$127,Prix!$J$6:$J$127))-1</f>
        <v>2.4011999999999922E-2</v>
      </c>
      <c r="L51" s="159">
        <f>(1+Y51)*(1+LOOKUP($B51,Prix!$B$6:$B$127,Prix!$J$6:$J$127))-1</f>
        <v>2.0959500000000242E-2</v>
      </c>
      <c r="M51" s="159">
        <f>(1+Z51)*(1+LOOKUP($B51,Prix!$B$6:$B$127,Prix!$K$6:$K$127))-1</f>
        <v>2.4011999999999922E-2</v>
      </c>
      <c r="N51" s="159"/>
      <c r="O51" s="125"/>
      <c r="P51" s="123"/>
      <c r="Q51" s="124"/>
      <c r="R51" s="124"/>
      <c r="S51" s="124">
        <v>6.3999999999999613E-3</v>
      </c>
      <c r="T51" s="124"/>
      <c r="U51" s="124"/>
      <c r="V51" s="124"/>
      <c r="W51" s="124">
        <v>9.400000000000075E-3</v>
      </c>
      <c r="X51" s="124">
        <v>6.3999999999999613E-3</v>
      </c>
      <c r="Y51" s="124">
        <v>3.4000000000000696E-3</v>
      </c>
      <c r="Z51" s="124">
        <v>6.3999999999999613E-3</v>
      </c>
      <c r="AA51" s="124"/>
      <c r="AB51" s="127"/>
    </row>
    <row r="52" spans="2:31" ht="15" customHeight="1" x14ac:dyDescent="0.2">
      <c r="B52" s="120">
        <v>2062</v>
      </c>
      <c r="C52" s="123"/>
      <c r="D52" s="124"/>
      <c r="E52" s="124"/>
      <c r="F52" s="159">
        <f>(1+S52)*(1+LOOKUP($B52,Prix!$B$6:$B$127,Prix!$K$6:$K$127))-1</f>
        <v>2.4011999999999922E-2</v>
      </c>
      <c r="G52" s="159"/>
      <c r="H52" s="159"/>
      <c r="I52" s="159"/>
      <c r="J52" s="159">
        <f>(1+W52)*(1+LOOKUP($B52,Prix!$B$6:$B$127,Prix!$J$6:$J$127))-1</f>
        <v>2.7064500000000047E-2</v>
      </c>
      <c r="K52" s="159">
        <f>(1+X52)*(1+LOOKUP($B52,Prix!$B$6:$B$127,Prix!$J$6:$J$127))-1</f>
        <v>2.4011999999999922E-2</v>
      </c>
      <c r="L52" s="159">
        <f>(1+Y52)*(1+LOOKUP($B52,Prix!$B$6:$B$127,Prix!$J$6:$J$127))-1</f>
        <v>2.0959500000000242E-2</v>
      </c>
      <c r="M52" s="159">
        <f>(1+Z52)*(1+LOOKUP($B52,Prix!$B$6:$B$127,Prix!$K$6:$K$127))-1</f>
        <v>2.4011999999999922E-2</v>
      </c>
      <c r="N52" s="159"/>
      <c r="O52" s="125"/>
      <c r="P52" s="123"/>
      <c r="Q52" s="124"/>
      <c r="R52" s="124"/>
      <c r="S52" s="124">
        <v>6.3999999999999613E-3</v>
      </c>
      <c r="T52" s="124"/>
      <c r="U52" s="124"/>
      <c r="V52" s="124"/>
      <c r="W52" s="124">
        <v>9.400000000000075E-3</v>
      </c>
      <c r="X52" s="124">
        <v>6.3999999999999613E-3</v>
      </c>
      <c r="Y52" s="124">
        <v>3.4000000000000696E-3</v>
      </c>
      <c r="Z52" s="124">
        <v>6.3999999999999613E-3</v>
      </c>
      <c r="AA52" s="124"/>
      <c r="AB52" s="127"/>
    </row>
    <row r="53" spans="2:31" ht="15" customHeight="1" x14ac:dyDescent="0.2">
      <c r="B53" s="120">
        <v>2063</v>
      </c>
      <c r="C53" s="123"/>
      <c r="D53" s="124"/>
      <c r="E53" s="124"/>
      <c r="F53" s="159">
        <f>(1+S53)*(1+LOOKUP($B53,Prix!$B$6:$B$127,Prix!$K$6:$K$127))-1</f>
        <v>2.4113749999999934E-2</v>
      </c>
      <c r="G53" s="159"/>
      <c r="H53" s="159"/>
      <c r="I53" s="159"/>
      <c r="J53" s="159">
        <f>(1+W53)*(1+LOOKUP($B53,Prix!$B$6:$B$127,Prix!$J$6:$J$127))-1</f>
        <v>2.7166250000000058E-2</v>
      </c>
      <c r="K53" s="159">
        <f>(1+X53)*(1+LOOKUP($B53,Prix!$B$6:$B$127,Prix!$J$6:$J$127))-1</f>
        <v>2.4113749999999934E-2</v>
      </c>
      <c r="L53" s="159">
        <f>(1+Y53)*(1+LOOKUP($B53,Prix!$B$6:$B$127,Prix!$J$6:$J$127))-1</f>
        <v>2.1061250000000031E-2</v>
      </c>
      <c r="M53" s="159">
        <f>(1+Z53)*(1+LOOKUP($B53,Prix!$B$6:$B$127,Prix!$K$6:$K$127))-1</f>
        <v>2.4113749999999934E-2</v>
      </c>
      <c r="N53" s="159"/>
      <c r="O53" s="125"/>
      <c r="P53" s="123"/>
      <c r="Q53" s="124"/>
      <c r="R53" s="124"/>
      <c r="S53" s="124">
        <v>6.4999999999999503E-3</v>
      </c>
      <c r="T53" s="124"/>
      <c r="U53" s="124"/>
      <c r="V53" s="124"/>
      <c r="W53" s="124">
        <v>9.5000000000000639E-3</v>
      </c>
      <c r="X53" s="124">
        <v>6.4999999999999503E-3</v>
      </c>
      <c r="Y53" s="124">
        <v>3.5000000000000586E-3</v>
      </c>
      <c r="Z53" s="124">
        <v>6.4999999999999503E-3</v>
      </c>
      <c r="AA53" s="124"/>
      <c r="AB53" s="127"/>
    </row>
    <row r="54" spans="2:31" ht="15" customHeight="1" x14ac:dyDescent="0.2">
      <c r="B54" s="120">
        <v>2064</v>
      </c>
      <c r="C54" s="123"/>
      <c r="D54" s="124"/>
      <c r="E54" s="124"/>
      <c r="F54" s="159">
        <f>(1+S54)*(1+LOOKUP($B54,Prix!$B$6:$B$127,Prix!$K$6:$K$127))-1</f>
        <v>2.3910250000000133E-2</v>
      </c>
      <c r="G54" s="159"/>
      <c r="H54" s="159"/>
      <c r="I54" s="159"/>
      <c r="J54" s="159">
        <f>(1+W54)*(1+LOOKUP($B54,Prix!$B$6:$B$127,Prix!$J$6:$J$127))-1</f>
        <v>2.6962750000000257E-2</v>
      </c>
      <c r="K54" s="159">
        <f>(1+X54)*(1+LOOKUP($B54,Prix!$B$6:$B$127,Prix!$J$6:$J$127))-1</f>
        <v>2.3910250000000133E-2</v>
      </c>
      <c r="L54" s="159">
        <f>(1+Y54)*(1+LOOKUP($B54,Prix!$B$6:$B$127,Prix!$J$6:$J$127))-1</f>
        <v>2.085775000000023E-2</v>
      </c>
      <c r="M54" s="159">
        <f>(1+Z54)*(1+LOOKUP($B54,Prix!$B$6:$B$127,Prix!$K$6:$K$127))-1</f>
        <v>2.3910250000000133E-2</v>
      </c>
      <c r="N54" s="159"/>
      <c r="O54" s="125"/>
      <c r="P54" s="123"/>
      <c r="Q54" s="124"/>
      <c r="R54" s="124"/>
      <c r="S54" s="124">
        <v>6.2999999999999723E-3</v>
      </c>
      <c r="T54" s="124"/>
      <c r="U54" s="124"/>
      <c r="V54" s="124"/>
      <c r="W54" s="124">
        <v>9.300000000000086E-3</v>
      </c>
      <c r="X54" s="124">
        <v>6.2999999999999723E-3</v>
      </c>
      <c r="Y54" s="124">
        <v>3.3000000000000806E-3</v>
      </c>
      <c r="Z54" s="124">
        <v>6.2999999999999723E-3</v>
      </c>
      <c r="AA54" s="124"/>
      <c r="AB54" s="127"/>
    </row>
    <row r="55" spans="2:31" ht="15" customHeight="1" x14ac:dyDescent="0.2">
      <c r="B55" s="120">
        <v>2065</v>
      </c>
      <c r="C55" s="123"/>
      <c r="D55" s="124"/>
      <c r="E55" s="124"/>
      <c r="F55" s="159">
        <f>(1+S55)*(1+LOOKUP($B55,Prix!$B$6:$B$127,Prix!$K$6:$K$127))-1</f>
        <v>2.3401500000000075E-2</v>
      </c>
      <c r="G55" s="159"/>
      <c r="H55" s="159"/>
      <c r="I55" s="159"/>
      <c r="J55" s="159">
        <f>(1+W55)*(1+LOOKUP($B55,Prix!$B$6:$B$127,Prix!$J$6:$J$127))-1</f>
        <v>2.6453999999999978E-2</v>
      </c>
      <c r="K55" s="159">
        <f>(1+X55)*(1+LOOKUP($B55,Prix!$B$6:$B$127,Prix!$J$6:$J$127))-1</f>
        <v>2.3401500000000075E-2</v>
      </c>
      <c r="L55" s="159">
        <f>(1+Y55)*(1+LOOKUP($B55,Prix!$B$6:$B$127,Prix!$J$6:$J$127))-1</f>
        <v>2.034899999999995E-2</v>
      </c>
      <c r="M55" s="159">
        <f>(1+Z55)*(1+LOOKUP($B55,Prix!$B$6:$B$127,Prix!$K$6:$K$127))-1</f>
        <v>2.3401500000000075E-2</v>
      </c>
      <c r="N55" s="159"/>
      <c r="O55" s="125"/>
      <c r="P55" s="123"/>
      <c r="Q55" s="124"/>
      <c r="R55" s="124"/>
      <c r="S55" s="124">
        <v>5.8000000000000274E-3</v>
      </c>
      <c r="T55" s="124"/>
      <c r="U55" s="124"/>
      <c r="V55" s="124"/>
      <c r="W55" s="124">
        <v>8.799999999999919E-3</v>
      </c>
      <c r="X55" s="124">
        <v>5.8000000000000274E-3</v>
      </c>
      <c r="Y55" s="124">
        <v>2.7999999999999137E-3</v>
      </c>
      <c r="Z55" s="124">
        <v>5.8000000000000274E-3</v>
      </c>
      <c r="AA55" s="124"/>
      <c r="AB55" s="127"/>
    </row>
    <row r="56" spans="2:31" ht="15" customHeight="1" x14ac:dyDescent="0.2">
      <c r="B56" s="120">
        <v>2066</v>
      </c>
      <c r="C56" s="123"/>
      <c r="D56" s="124"/>
      <c r="E56" s="124"/>
      <c r="F56" s="159">
        <f>(1+S56)*(1+LOOKUP($B56,Prix!$B$6:$B$127,Prix!$K$6:$K$127))-1</f>
        <v>2.2994500000000251E-2</v>
      </c>
      <c r="G56" s="159"/>
      <c r="H56" s="159"/>
      <c r="I56" s="159"/>
      <c r="J56" s="159">
        <f>(1+W56)*(1+LOOKUP($B56,Prix!$B$6:$B$127,Prix!$J$6:$J$127))-1</f>
        <v>2.6046999999999931E-2</v>
      </c>
      <c r="K56" s="159">
        <f>(1+X56)*(1+LOOKUP($B56,Prix!$B$6:$B$127,Prix!$J$6:$J$127))-1</f>
        <v>2.2994500000000251E-2</v>
      </c>
      <c r="L56" s="159">
        <f>(1+Y56)*(1+LOOKUP($B56,Prix!$B$6:$B$127,Prix!$J$6:$J$127))-1</f>
        <v>1.9942000000000126E-2</v>
      </c>
      <c r="M56" s="159">
        <f>(1+Z56)*(1+LOOKUP($B56,Prix!$B$6:$B$127,Prix!$K$6:$K$127))-1</f>
        <v>2.2994500000000251E-2</v>
      </c>
      <c r="N56" s="159"/>
      <c r="O56" s="125"/>
      <c r="P56" s="123"/>
      <c r="Q56" s="124"/>
      <c r="R56" s="124"/>
      <c r="S56" s="124">
        <v>5.4000000000000714E-3</v>
      </c>
      <c r="T56" s="124"/>
      <c r="U56" s="124"/>
      <c r="V56" s="124"/>
      <c r="W56" s="124">
        <v>8.3999999999999631E-3</v>
      </c>
      <c r="X56" s="124">
        <v>5.4000000000000714E-3</v>
      </c>
      <c r="Y56" s="124">
        <v>2.3999999999999577E-3</v>
      </c>
      <c r="Z56" s="124">
        <v>5.4000000000000714E-3</v>
      </c>
      <c r="AA56" s="124"/>
      <c r="AB56" s="127"/>
    </row>
    <row r="57" spans="2:31" ht="15" customHeight="1" x14ac:dyDescent="0.2">
      <c r="B57" s="120">
        <v>2067</v>
      </c>
      <c r="C57" s="123"/>
      <c r="D57" s="124"/>
      <c r="E57" s="124"/>
      <c r="F57" s="159">
        <f>(1+S57)*(1+LOOKUP($B57,Prix!$B$6:$B$127,Prix!$K$6:$K$127))-1</f>
        <v>2.309625000000004E-2</v>
      </c>
      <c r="G57" s="159"/>
      <c r="H57" s="159"/>
      <c r="I57" s="159"/>
      <c r="J57" s="159">
        <f>(1+W57)*(1+LOOKUP($B57,Prix!$B$6:$B$127,Prix!$J$6:$J$127))-1</f>
        <v>2.6148749999999943E-2</v>
      </c>
      <c r="K57" s="159">
        <f>(1+X57)*(1+LOOKUP($B57,Prix!$B$6:$B$127,Prix!$J$6:$J$127))-1</f>
        <v>2.309625000000004E-2</v>
      </c>
      <c r="L57" s="159">
        <f>(1+Y57)*(1+LOOKUP($B57,Prix!$B$6:$B$127,Prix!$J$6:$J$127))-1</f>
        <v>2.0043749999999916E-2</v>
      </c>
      <c r="M57" s="159">
        <f>(1+Z57)*(1+LOOKUP($B57,Prix!$B$6:$B$127,Prix!$K$6:$K$127))-1</f>
        <v>2.309625000000004E-2</v>
      </c>
      <c r="N57" s="159"/>
      <c r="O57" s="125"/>
      <c r="P57" s="123"/>
      <c r="Q57" s="124"/>
      <c r="R57" s="124"/>
      <c r="S57" s="124">
        <v>5.5000000000000604E-3</v>
      </c>
      <c r="T57" s="124"/>
      <c r="U57" s="124"/>
      <c r="V57" s="124"/>
      <c r="W57" s="124">
        <v>8.499999999999952E-3</v>
      </c>
      <c r="X57" s="124">
        <v>5.5000000000000604E-3</v>
      </c>
      <c r="Y57" s="124">
        <v>2.4999999999999467E-3</v>
      </c>
      <c r="Z57" s="124">
        <v>5.5000000000000604E-3</v>
      </c>
      <c r="AA57" s="124"/>
      <c r="AB57" s="127"/>
    </row>
    <row r="58" spans="2:31" ht="15" customHeight="1" x14ac:dyDescent="0.2">
      <c r="B58" s="120">
        <v>2068</v>
      </c>
      <c r="C58" s="123"/>
      <c r="D58" s="124"/>
      <c r="E58" s="124"/>
      <c r="F58" s="159">
        <f>(1+S58)*(1+LOOKUP($B58,Prix!$B$6:$B$127,Prix!$K$6:$K$127))-1</f>
        <v>2.309625000000004E-2</v>
      </c>
      <c r="G58" s="159"/>
      <c r="H58" s="159"/>
      <c r="I58" s="159"/>
      <c r="J58" s="159">
        <f>(1+W58)*(1+LOOKUP($B58,Prix!$B$6:$B$127,Prix!$J$6:$J$127))-1</f>
        <v>2.6148749999999943E-2</v>
      </c>
      <c r="K58" s="159">
        <f>(1+X58)*(1+LOOKUP($B58,Prix!$B$6:$B$127,Prix!$J$6:$J$127))-1</f>
        <v>2.309625000000004E-2</v>
      </c>
      <c r="L58" s="159">
        <f>(1+Y58)*(1+LOOKUP($B58,Prix!$B$6:$B$127,Prix!$J$6:$J$127))-1</f>
        <v>2.0043749999999916E-2</v>
      </c>
      <c r="M58" s="159">
        <f>(1+Z58)*(1+LOOKUP($B58,Prix!$B$6:$B$127,Prix!$K$6:$K$127))-1</f>
        <v>2.309625000000004E-2</v>
      </c>
      <c r="N58" s="159"/>
      <c r="O58" s="125"/>
      <c r="P58" s="123"/>
      <c r="Q58" s="124"/>
      <c r="R58" s="124"/>
      <c r="S58" s="124">
        <v>5.5000000000000604E-3</v>
      </c>
      <c r="T58" s="124"/>
      <c r="U58" s="124"/>
      <c r="V58" s="124"/>
      <c r="W58" s="124">
        <v>8.499999999999952E-3</v>
      </c>
      <c r="X58" s="124">
        <v>5.5000000000000604E-3</v>
      </c>
      <c r="Y58" s="124">
        <v>2.4999999999999467E-3</v>
      </c>
      <c r="Z58" s="124">
        <v>5.5000000000000604E-3</v>
      </c>
      <c r="AA58" s="124"/>
      <c r="AB58" s="127"/>
    </row>
    <row r="59" spans="2:31" ht="15" customHeight="1" x14ac:dyDescent="0.2">
      <c r="B59" s="120">
        <v>2069</v>
      </c>
      <c r="C59" s="123"/>
      <c r="D59" s="124"/>
      <c r="E59" s="124"/>
      <c r="F59" s="159">
        <f>(1+S59)*(1+LOOKUP($B59,Prix!$B$6:$B$127,Prix!$K$6:$K$127))-1</f>
        <v>2.2892750000000239E-2</v>
      </c>
      <c r="G59" s="159"/>
      <c r="H59" s="159"/>
      <c r="I59" s="159"/>
      <c r="J59" s="159">
        <f>(1+W59)*(1+LOOKUP($B59,Prix!$B$6:$B$127,Prix!$J$6:$J$127))-1</f>
        <v>2.5945250000000142E-2</v>
      </c>
      <c r="K59" s="159">
        <f>(1+X59)*(1+LOOKUP($B59,Prix!$B$6:$B$127,Prix!$J$6:$J$127))-1</f>
        <v>2.2892750000000239E-2</v>
      </c>
      <c r="L59" s="159">
        <f>(1+Y59)*(1+LOOKUP($B59,Prix!$B$6:$B$127,Prix!$J$6:$J$127))-1</f>
        <v>1.9840250000000115E-2</v>
      </c>
      <c r="M59" s="159">
        <f>(1+Z59)*(1+LOOKUP($B59,Prix!$B$6:$B$127,Prix!$K$6:$K$127))-1</f>
        <v>2.2892750000000239E-2</v>
      </c>
      <c r="N59" s="159"/>
      <c r="O59" s="125"/>
      <c r="P59" s="123"/>
      <c r="Q59" s="124"/>
      <c r="R59" s="124"/>
      <c r="S59" s="124">
        <v>5.3000000000000824E-3</v>
      </c>
      <c r="T59" s="124"/>
      <c r="U59" s="124"/>
      <c r="V59" s="124"/>
      <c r="W59" s="124">
        <v>8.2999999999999741E-3</v>
      </c>
      <c r="X59" s="124">
        <v>5.3000000000000824E-3</v>
      </c>
      <c r="Y59" s="124">
        <v>2.2999999999999687E-3</v>
      </c>
      <c r="Z59" s="124">
        <v>5.3000000000000824E-3</v>
      </c>
      <c r="AA59" s="124"/>
      <c r="AB59" s="127"/>
    </row>
    <row r="60" spans="2:31" ht="15" customHeight="1" thickBot="1" x14ac:dyDescent="0.25">
      <c r="B60" s="128">
        <v>2070</v>
      </c>
      <c r="C60" s="131"/>
      <c r="D60" s="132"/>
      <c r="E60" s="132"/>
      <c r="F60" s="160">
        <f>(1+S60)*(1+LOOKUP($B60,Prix!$B$6:$B$127,Prix!$K$6:$K$127))-1</f>
        <v>2.2587499999999983E-2</v>
      </c>
      <c r="G60" s="160"/>
      <c r="H60" s="160"/>
      <c r="I60" s="160"/>
      <c r="J60" s="160">
        <f>(1+W60)*(1+LOOKUP($B60,Prix!$B$6:$B$127,Prix!$J$6:$J$127))-1</f>
        <v>2.5640000000000107E-2</v>
      </c>
      <c r="K60" s="160">
        <f>(1+X60)*(1+LOOKUP($B60,Prix!$B$6:$B$127,Prix!$J$6:$J$127))-1</f>
        <v>2.2587499999999983E-2</v>
      </c>
      <c r="L60" s="160">
        <f>(1+Y60)*(1+LOOKUP($B60,Prix!$B$6:$B$127,Prix!$J$6:$J$127))-1</f>
        <v>1.953500000000008E-2</v>
      </c>
      <c r="M60" s="160">
        <f>(1+Z60)*(1+LOOKUP($B60,Prix!$B$6:$B$127,Prix!$K$6:$K$127))-1</f>
        <v>2.2587499999999983E-2</v>
      </c>
      <c r="N60" s="160"/>
      <c r="O60" s="133"/>
      <c r="P60" s="131"/>
      <c r="Q60" s="132"/>
      <c r="R60" s="132"/>
      <c r="S60" s="132">
        <v>4.9999999999998934E-3</v>
      </c>
      <c r="T60" s="132"/>
      <c r="U60" s="132"/>
      <c r="V60" s="132"/>
      <c r="W60" s="132">
        <v>8.0000000000000071E-3</v>
      </c>
      <c r="X60" s="132">
        <v>4.9999999999998934E-3</v>
      </c>
      <c r="Y60" s="132">
        <v>2.0000000000000018E-3</v>
      </c>
      <c r="Z60" s="132">
        <v>4.9999999999998934E-3</v>
      </c>
      <c r="AA60" s="132"/>
      <c r="AB60" s="134"/>
    </row>
    <row r="61" spans="2:31" x14ac:dyDescent="0.2">
      <c r="B61" s="101"/>
    </row>
    <row r="62" spans="2:31" x14ac:dyDescent="0.2">
      <c r="B62" s="101"/>
    </row>
    <row r="63" spans="2:31" x14ac:dyDescent="0.2">
      <c r="B63" s="101"/>
    </row>
    <row r="64" spans="2:31" x14ac:dyDescent="0.2">
      <c r="B64" s="101"/>
    </row>
    <row r="65" spans="2:2" x14ac:dyDescent="0.2">
      <c r="B65" s="101"/>
    </row>
    <row r="66" spans="2:2" x14ac:dyDescent="0.2">
      <c r="B66" s="101"/>
    </row>
    <row r="67" spans="2:2" x14ac:dyDescent="0.2">
      <c r="B67" s="101"/>
    </row>
    <row r="68" spans="2:2" x14ac:dyDescent="0.2">
      <c r="B68" s="101"/>
    </row>
    <row r="69" spans="2:2" x14ac:dyDescent="0.2">
      <c r="B69" s="101"/>
    </row>
    <row r="70" spans="2:2" x14ac:dyDescent="0.2">
      <c r="B70" s="101"/>
    </row>
    <row r="71" spans="2:2" x14ac:dyDescent="0.2">
      <c r="B71" s="101"/>
    </row>
    <row r="72" spans="2:2" x14ac:dyDescent="0.2">
      <c r="B72" s="101"/>
    </row>
    <row r="73" spans="2:2" x14ac:dyDescent="0.2">
      <c r="B73" s="101"/>
    </row>
    <row r="74" spans="2:2" x14ac:dyDescent="0.2">
      <c r="B74" s="101"/>
    </row>
    <row r="75" spans="2:2" x14ac:dyDescent="0.2">
      <c r="B75" s="101"/>
    </row>
  </sheetData>
  <mergeCells count="3">
    <mergeCell ref="B3:B4"/>
    <mergeCell ref="C3:O3"/>
    <mergeCell ref="P3:AB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67"/>
  <sheetViews>
    <sheetView workbookViewId="0">
      <selection activeCell="K30" sqref="K30"/>
    </sheetView>
  </sheetViews>
  <sheetFormatPr baseColWidth="10" defaultColWidth="10.85546875" defaultRowHeight="15" x14ac:dyDescent="0.25"/>
  <cols>
    <col min="1" max="1" width="2.42578125" style="227" customWidth="1"/>
    <col min="2" max="2" width="7.7109375" style="227" customWidth="1"/>
    <col min="3" max="7" width="14.42578125" style="238" customWidth="1"/>
    <col min="8" max="8" width="2.42578125" style="227" customWidth="1"/>
    <col min="9" max="9" width="7.7109375" style="227" customWidth="1"/>
    <col min="10" max="14" width="14.42578125" style="238" customWidth="1"/>
    <col min="15" max="15" width="2.42578125" style="227" customWidth="1"/>
    <col min="16" max="16" width="7.7109375" style="227" customWidth="1"/>
    <col min="17" max="21" width="14.42578125" style="238" customWidth="1"/>
    <col min="22" max="22" width="2.42578125" style="227" customWidth="1"/>
    <col min="23" max="23" width="7.7109375" style="227" customWidth="1"/>
    <col min="24" max="28" width="14.42578125" style="238" customWidth="1"/>
    <col min="29" max="29" width="2.42578125" style="227" customWidth="1"/>
    <col min="30" max="30" width="7.7109375" style="227" customWidth="1"/>
    <col min="31" max="35" width="14.42578125" style="238" customWidth="1"/>
    <col min="36" max="36" width="2.42578125" style="227" customWidth="1"/>
    <col min="37" max="37" width="7.7109375" style="227" customWidth="1"/>
    <col min="38" max="42" width="14.42578125" style="238" customWidth="1"/>
    <col min="43" max="16384" width="10.85546875" style="227"/>
  </cols>
  <sheetData>
    <row r="1" spans="2:42" x14ac:dyDescent="0.25">
      <c r="B1" s="358" t="s">
        <v>107</v>
      </c>
      <c r="C1" s="358"/>
      <c r="D1" s="358"/>
      <c r="E1" s="358"/>
      <c r="F1" s="358"/>
      <c r="G1" s="358"/>
      <c r="I1" s="358" t="s">
        <v>50</v>
      </c>
      <c r="J1" s="358"/>
      <c r="K1" s="358"/>
      <c r="L1" s="358"/>
      <c r="M1" s="358"/>
      <c r="N1" s="358"/>
      <c r="P1" s="358" t="s">
        <v>108</v>
      </c>
      <c r="Q1" s="358"/>
      <c r="R1" s="358"/>
      <c r="S1" s="358"/>
      <c r="T1" s="358"/>
      <c r="U1" s="358"/>
      <c r="W1" s="358" t="s">
        <v>109</v>
      </c>
      <c r="X1" s="358"/>
      <c r="Y1" s="358"/>
      <c r="Z1" s="358"/>
      <c r="AA1" s="358"/>
      <c r="AB1" s="358"/>
      <c r="AD1" s="358" t="s">
        <v>104</v>
      </c>
      <c r="AE1" s="358"/>
      <c r="AF1" s="358"/>
      <c r="AG1" s="358"/>
      <c r="AH1" s="358"/>
      <c r="AI1" s="358"/>
      <c r="AK1" s="358" t="s">
        <v>105</v>
      </c>
      <c r="AL1" s="358"/>
      <c r="AM1" s="358"/>
      <c r="AN1" s="358"/>
      <c r="AO1" s="358"/>
      <c r="AP1" s="358"/>
    </row>
    <row r="2" spans="2:42" s="229" customFormat="1" x14ac:dyDescent="0.25">
      <c r="B2" s="228"/>
      <c r="C2" s="228"/>
      <c r="D2" s="228"/>
      <c r="E2" s="308"/>
      <c r="F2" s="266"/>
      <c r="G2" s="228"/>
      <c r="I2" s="228"/>
      <c r="J2" s="228"/>
      <c r="K2" s="228"/>
      <c r="L2" s="308"/>
      <c r="M2" s="266"/>
      <c r="N2" s="228"/>
      <c r="P2" s="228"/>
      <c r="Q2" s="228"/>
      <c r="R2" s="228"/>
      <c r="S2" s="308"/>
      <c r="T2" s="266"/>
      <c r="U2" s="228"/>
      <c r="W2" s="228"/>
      <c r="X2" s="228"/>
      <c r="Y2" s="228"/>
      <c r="Z2" s="308"/>
      <c r="AA2" s="266"/>
      <c r="AB2" s="228"/>
      <c r="AD2" s="301"/>
      <c r="AE2" s="301"/>
      <c r="AF2" s="301"/>
      <c r="AG2" s="308"/>
      <c r="AH2" s="301"/>
      <c r="AI2" s="301"/>
      <c r="AK2" s="301"/>
      <c r="AL2" s="301"/>
      <c r="AM2" s="301"/>
      <c r="AN2" s="308"/>
      <c r="AO2" s="301"/>
      <c r="AP2" s="301"/>
    </row>
    <row r="3" spans="2:42" s="229" customFormat="1" x14ac:dyDescent="0.25">
      <c r="B3" s="228"/>
      <c r="C3" s="228"/>
      <c r="D3" s="228"/>
      <c r="E3" s="308"/>
      <c r="F3" s="266"/>
      <c r="G3" s="228"/>
      <c r="I3" s="228"/>
      <c r="J3" s="228"/>
      <c r="K3" s="228"/>
      <c r="L3" s="308"/>
      <c r="M3" s="266"/>
      <c r="N3" s="228"/>
      <c r="P3" s="228"/>
      <c r="Q3" s="228"/>
      <c r="R3" s="228"/>
      <c r="S3" s="308"/>
      <c r="T3" s="266"/>
      <c r="U3" s="228"/>
      <c r="W3" s="228"/>
      <c r="X3" s="228"/>
      <c r="Y3" s="228"/>
      <c r="Z3" s="308"/>
      <c r="AA3" s="266"/>
      <c r="AB3" s="228"/>
      <c r="AD3" s="301"/>
      <c r="AE3" s="301"/>
      <c r="AF3" s="301"/>
      <c r="AG3" s="308"/>
      <c r="AH3" s="301"/>
      <c r="AI3" s="301"/>
      <c r="AK3" s="301"/>
      <c r="AL3" s="301"/>
      <c r="AM3" s="301"/>
      <c r="AN3" s="308"/>
      <c r="AO3" s="301"/>
      <c r="AP3" s="301"/>
    </row>
    <row r="4" spans="2:42" s="229" customFormat="1" x14ac:dyDescent="0.25">
      <c r="B4" s="228"/>
      <c r="C4" s="228"/>
      <c r="D4" s="228"/>
      <c r="E4" s="308"/>
      <c r="F4" s="266"/>
      <c r="G4" s="228"/>
      <c r="I4" s="228"/>
      <c r="J4" s="228"/>
      <c r="K4" s="228"/>
      <c r="L4" s="308"/>
      <c r="M4" s="266"/>
      <c r="N4" s="228"/>
      <c r="P4" s="228"/>
      <c r="Q4" s="228"/>
      <c r="R4" s="228"/>
      <c r="S4" s="308"/>
      <c r="T4" s="266"/>
      <c r="U4" s="228"/>
      <c r="W4" s="228"/>
      <c r="X4" s="228"/>
      <c r="Y4" s="228"/>
      <c r="Z4" s="308"/>
      <c r="AA4" s="266"/>
      <c r="AB4" s="228"/>
      <c r="AD4" s="301"/>
      <c r="AE4" s="301"/>
      <c r="AF4" s="301"/>
      <c r="AG4" s="308"/>
      <c r="AH4" s="301"/>
      <c r="AI4" s="301"/>
      <c r="AK4" s="301"/>
      <c r="AL4" s="301"/>
      <c r="AM4" s="301"/>
      <c r="AN4" s="308"/>
      <c r="AO4" s="301"/>
      <c r="AP4" s="301"/>
    </row>
    <row r="5" spans="2:42" s="229" customFormat="1" x14ac:dyDescent="0.25">
      <c r="B5" s="228"/>
      <c r="C5" s="228"/>
      <c r="D5" s="228"/>
      <c r="E5" s="308"/>
      <c r="F5" s="266"/>
      <c r="G5" s="228"/>
      <c r="I5" s="228"/>
      <c r="J5" s="228"/>
      <c r="K5" s="228"/>
      <c r="L5" s="308"/>
      <c r="M5" s="266"/>
      <c r="N5" s="228"/>
      <c r="P5" s="228"/>
      <c r="Q5" s="228"/>
      <c r="R5" s="228"/>
      <c r="S5" s="308"/>
      <c r="T5" s="266"/>
      <c r="U5" s="228"/>
      <c r="W5" s="228"/>
      <c r="X5" s="228"/>
      <c r="Y5" s="228"/>
      <c r="Z5" s="308"/>
      <c r="AA5" s="266"/>
      <c r="AB5" s="228"/>
      <c r="AD5" s="301"/>
      <c r="AE5" s="301"/>
      <c r="AF5" s="301"/>
      <c r="AG5" s="308"/>
      <c r="AH5" s="301"/>
      <c r="AI5" s="301"/>
      <c r="AK5" s="301"/>
      <c r="AL5" s="301"/>
      <c r="AM5" s="301"/>
      <c r="AN5" s="308"/>
      <c r="AO5" s="301"/>
      <c r="AP5" s="301"/>
    </row>
    <row r="6" spans="2:42" s="229" customFormat="1" x14ac:dyDescent="0.25">
      <c r="B6" s="228"/>
      <c r="C6" s="228"/>
      <c r="D6" s="228"/>
      <c r="E6" s="308"/>
      <c r="F6" s="266"/>
      <c r="G6" s="228"/>
      <c r="I6" s="228"/>
      <c r="J6" s="228"/>
      <c r="K6" s="228"/>
      <c r="L6" s="308"/>
      <c r="M6" s="266"/>
      <c r="N6" s="228"/>
      <c r="P6" s="228"/>
      <c r="Q6" s="228"/>
      <c r="R6" s="228"/>
      <c r="S6" s="308"/>
      <c r="T6" s="266"/>
      <c r="U6" s="228"/>
      <c r="W6" s="228"/>
      <c r="X6" s="228"/>
      <c r="Y6" s="228"/>
      <c r="Z6" s="308"/>
      <c r="AA6" s="266"/>
      <c r="AB6" s="228"/>
      <c r="AD6" s="301"/>
      <c r="AE6" s="301"/>
      <c r="AF6" s="301"/>
      <c r="AG6" s="308"/>
      <c r="AH6" s="301"/>
      <c r="AI6" s="301"/>
      <c r="AK6" s="301"/>
      <c r="AL6" s="301"/>
      <c r="AM6" s="301"/>
      <c r="AN6" s="308"/>
      <c r="AO6" s="301"/>
      <c r="AP6" s="301"/>
    </row>
    <row r="7" spans="2:42" s="229" customFormat="1" x14ac:dyDescent="0.25">
      <c r="B7" s="228"/>
      <c r="C7" s="228"/>
      <c r="D7" s="228"/>
      <c r="E7" s="308"/>
      <c r="F7" s="266"/>
      <c r="G7" s="228"/>
      <c r="I7" s="228"/>
      <c r="J7" s="228"/>
      <c r="K7" s="228"/>
      <c r="L7" s="308"/>
      <c r="M7" s="266"/>
      <c r="N7" s="228"/>
      <c r="P7" s="228"/>
      <c r="Q7" s="228"/>
      <c r="R7" s="228"/>
      <c r="S7" s="308"/>
      <c r="T7" s="266"/>
      <c r="U7" s="228"/>
      <c r="W7" s="228"/>
      <c r="X7" s="228"/>
      <c r="Y7" s="228"/>
      <c r="Z7" s="308"/>
      <c r="AA7" s="266"/>
      <c r="AB7" s="228"/>
      <c r="AD7" s="301"/>
      <c r="AE7" s="301"/>
      <c r="AF7" s="301"/>
      <c r="AG7" s="308"/>
      <c r="AH7" s="301"/>
      <c r="AI7" s="301"/>
      <c r="AK7" s="301"/>
      <c r="AL7" s="301"/>
      <c r="AM7" s="301"/>
      <c r="AN7" s="308"/>
      <c r="AO7" s="301"/>
      <c r="AP7" s="301"/>
    </row>
    <row r="8" spans="2:42" s="229" customFormat="1" x14ac:dyDescent="0.25">
      <c r="B8" s="228"/>
      <c r="C8" s="228"/>
      <c r="D8" s="228"/>
      <c r="E8" s="308"/>
      <c r="F8" s="266"/>
      <c r="G8" s="228"/>
      <c r="I8" s="228"/>
      <c r="J8" s="228"/>
      <c r="K8" s="228"/>
      <c r="L8" s="308"/>
      <c r="M8" s="266"/>
      <c r="N8" s="228"/>
      <c r="P8" s="228"/>
      <c r="Q8" s="228"/>
      <c r="R8" s="228"/>
      <c r="S8" s="308"/>
      <c r="T8" s="266"/>
      <c r="U8" s="228"/>
      <c r="W8" s="228"/>
      <c r="X8" s="228"/>
      <c r="Y8" s="228"/>
      <c r="Z8" s="308"/>
      <c r="AA8" s="266"/>
      <c r="AB8" s="228"/>
      <c r="AD8" s="301"/>
      <c r="AE8" s="301"/>
      <c r="AF8" s="301"/>
      <c r="AG8" s="308"/>
      <c r="AH8" s="301"/>
      <c r="AI8" s="301"/>
      <c r="AK8" s="301"/>
      <c r="AL8" s="301"/>
      <c r="AM8" s="301"/>
      <c r="AN8" s="308"/>
      <c r="AO8" s="301"/>
      <c r="AP8" s="301"/>
    </row>
    <row r="9" spans="2:42" s="229" customFormat="1" x14ac:dyDescent="0.25">
      <c r="B9" s="228"/>
      <c r="C9" s="228"/>
      <c r="D9" s="228"/>
      <c r="E9" s="308"/>
      <c r="F9" s="266"/>
      <c r="G9" s="228"/>
      <c r="I9" s="228"/>
      <c r="J9" s="228"/>
      <c r="K9" s="228"/>
      <c r="L9" s="308"/>
      <c r="M9" s="266"/>
      <c r="N9" s="228"/>
      <c r="P9" s="228"/>
      <c r="Q9" s="228"/>
      <c r="R9" s="228"/>
      <c r="S9" s="308"/>
      <c r="T9" s="266"/>
      <c r="U9" s="228"/>
      <c r="W9" s="228"/>
      <c r="X9" s="228"/>
      <c r="Y9" s="228"/>
      <c r="Z9" s="308"/>
      <c r="AA9" s="266"/>
      <c r="AB9" s="228"/>
      <c r="AD9" s="301"/>
      <c r="AE9" s="301"/>
      <c r="AF9" s="301"/>
      <c r="AG9" s="308"/>
      <c r="AH9" s="301"/>
      <c r="AI9" s="301"/>
      <c r="AK9" s="301"/>
      <c r="AL9" s="301"/>
      <c r="AM9" s="301"/>
      <c r="AN9" s="308"/>
      <c r="AO9" s="301"/>
      <c r="AP9" s="301"/>
    </row>
    <row r="10" spans="2:42" s="229" customFormat="1" x14ac:dyDescent="0.25">
      <c r="B10" s="228"/>
      <c r="C10" s="228"/>
      <c r="D10" s="228"/>
      <c r="E10" s="308"/>
      <c r="F10" s="266"/>
      <c r="G10" s="228"/>
      <c r="I10" s="228"/>
      <c r="J10" s="228"/>
      <c r="K10" s="228"/>
      <c r="L10" s="308"/>
      <c r="M10" s="266"/>
      <c r="N10" s="228"/>
      <c r="P10" s="228"/>
      <c r="Q10" s="228"/>
      <c r="R10" s="228"/>
      <c r="S10" s="308"/>
      <c r="T10" s="266"/>
      <c r="U10" s="228"/>
      <c r="W10" s="228"/>
      <c r="X10" s="228"/>
      <c r="Y10" s="228"/>
      <c r="Z10" s="308"/>
      <c r="AA10" s="266"/>
      <c r="AB10" s="228"/>
      <c r="AD10" s="301"/>
      <c r="AE10" s="301"/>
      <c r="AF10" s="301"/>
      <c r="AG10" s="308"/>
      <c r="AH10" s="301"/>
      <c r="AI10" s="301"/>
      <c r="AK10" s="301"/>
      <c r="AL10" s="301"/>
      <c r="AM10" s="301"/>
      <c r="AN10" s="308"/>
      <c r="AO10" s="301"/>
      <c r="AP10" s="301"/>
    </row>
    <row r="11" spans="2:42" s="229" customFormat="1" x14ac:dyDescent="0.25">
      <c r="B11" s="228"/>
      <c r="C11" s="228"/>
      <c r="D11" s="228"/>
      <c r="E11" s="308"/>
      <c r="F11" s="266"/>
      <c r="G11" s="228"/>
      <c r="I11" s="228"/>
      <c r="J11" s="228"/>
      <c r="K11" s="228"/>
      <c r="L11" s="308"/>
      <c r="M11" s="266"/>
      <c r="N11" s="228"/>
      <c r="P11" s="228"/>
      <c r="Q11" s="228"/>
      <c r="R11" s="228"/>
      <c r="S11" s="308"/>
      <c r="T11" s="266"/>
      <c r="U11" s="228"/>
      <c r="W11" s="228"/>
      <c r="X11" s="228"/>
      <c r="Y11" s="228"/>
      <c r="Z11" s="308"/>
      <c r="AA11" s="266"/>
      <c r="AB11" s="228"/>
      <c r="AD11" s="301"/>
      <c r="AE11" s="301"/>
      <c r="AF11" s="301"/>
      <c r="AG11" s="308"/>
      <c r="AH11" s="301"/>
      <c r="AI11" s="301"/>
      <c r="AK11" s="301"/>
      <c r="AL11" s="301"/>
      <c r="AM11" s="301"/>
      <c r="AN11" s="308"/>
      <c r="AO11" s="301"/>
      <c r="AP11" s="301"/>
    </row>
    <row r="12" spans="2:42" s="229" customFormat="1" x14ac:dyDescent="0.25">
      <c r="B12" s="228"/>
      <c r="C12" s="228"/>
      <c r="D12" s="228"/>
      <c r="E12" s="308"/>
      <c r="F12" s="266"/>
      <c r="G12" s="228"/>
      <c r="I12" s="228"/>
      <c r="J12" s="228"/>
      <c r="K12" s="228"/>
      <c r="L12" s="308"/>
      <c r="M12" s="266"/>
      <c r="N12" s="228"/>
      <c r="P12" s="228"/>
      <c r="Q12" s="228"/>
      <c r="R12" s="228"/>
      <c r="S12" s="308"/>
      <c r="T12" s="266"/>
      <c r="U12" s="228"/>
      <c r="W12" s="228"/>
      <c r="X12" s="228"/>
      <c r="Y12" s="228"/>
      <c r="Z12" s="308"/>
      <c r="AA12" s="266"/>
      <c r="AB12" s="228"/>
      <c r="AD12" s="301"/>
      <c r="AE12" s="301"/>
      <c r="AF12" s="301"/>
      <c r="AG12" s="308"/>
      <c r="AH12" s="301"/>
      <c r="AI12" s="301"/>
      <c r="AK12" s="301"/>
      <c r="AL12" s="301"/>
      <c r="AM12" s="301"/>
      <c r="AN12" s="308"/>
      <c r="AO12" s="301"/>
      <c r="AP12" s="301"/>
    </row>
    <row r="13" spans="2:42" s="229" customFormat="1" x14ac:dyDescent="0.25">
      <c r="B13" s="228"/>
      <c r="C13" s="228"/>
      <c r="D13" s="228"/>
      <c r="E13" s="308"/>
      <c r="F13" s="266"/>
      <c r="G13" s="228"/>
      <c r="I13" s="228"/>
      <c r="J13" s="228"/>
      <c r="K13" s="228"/>
      <c r="L13" s="308"/>
      <c r="M13" s="266"/>
      <c r="N13" s="228"/>
      <c r="P13" s="228"/>
      <c r="Q13" s="228"/>
      <c r="R13" s="228"/>
      <c r="S13" s="308"/>
      <c r="T13" s="266"/>
      <c r="U13" s="228"/>
      <c r="W13" s="228"/>
      <c r="X13" s="228"/>
      <c r="Y13" s="228"/>
      <c r="Z13" s="308"/>
      <c r="AA13" s="266"/>
      <c r="AB13" s="228"/>
      <c r="AD13" s="301"/>
      <c r="AE13" s="301"/>
      <c r="AF13" s="301"/>
      <c r="AG13" s="308"/>
      <c r="AH13" s="301"/>
      <c r="AI13" s="301"/>
      <c r="AK13" s="301"/>
      <c r="AL13" s="301"/>
      <c r="AM13" s="301"/>
      <c r="AN13" s="308"/>
      <c r="AO13" s="301"/>
      <c r="AP13" s="301"/>
    </row>
    <row r="14" spans="2:42" s="229" customFormat="1" x14ac:dyDescent="0.25">
      <c r="B14" s="228"/>
      <c r="C14" s="228"/>
      <c r="D14" s="228"/>
      <c r="E14" s="308"/>
      <c r="F14" s="266"/>
      <c r="G14" s="228"/>
      <c r="I14" s="228"/>
      <c r="J14" s="228"/>
      <c r="K14" s="228"/>
      <c r="L14" s="308"/>
      <c r="M14" s="266"/>
      <c r="N14" s="228"/>
      <c r="P14" s="228"/>
      <c r="Q14" s="228"/>
      <c r="R14" s="228"/>
      <c r="S14" s="308"/>
      <c r="T14" s="266"/>
      <c r="U14" s="228"/>
      <c r="W14" s="228"/>
      <c r="X14" s="228"/>
      <c r="Y14" s="228"/>
      <c r="Z14" s="308"/>
      <c r="AA14" s="266"/>
      <c r="AB14" s="228"/>
      <c r="AD14" s="301"/>
      <c r="AE14" s="301"/>
      <c r="AF14" s="301"/>
      <c r="AG14" s="308"/>
      <c r="AH14" s="301"/>
      <c r="AI14" s="301"/>
      <c r="AK14" s="301"/>
      <c r="AL14" s="301"/>
      <c r="AM14" s="301"/>
      <c r="AN14" s="308"/>
      <c r="AO14" s="301"/>
      <c r="AP14" s="301"/>
    </row>
    <row r="15" spans="2:42" s="229" customFormat="1" x14ac:dyDescent="0.25">
      <c r="B15" s="228"/>
      <c r="C15" s="228"/>
      <c r="D15" s="228"/>
      <c r="E15" s="308"/>
      <c r="F15" s="266"/>
      <c r="G15" s="228"/>
      <c r="I15" s="228"/>
      <c r="J15" s="228"/>
      <c r="K15" s="228"/>
      <c r="L15" s="308"/>
      <c r="M15" s="266"/>
      <c r="N15" s="228"/>
      <c r="P15" s="228"/>
      <c r="Q15" s="228"/>
      <c r="R15" s="228"/>
      <c r="S15" s="308"/>
      <c r="T15" s="266"/>
      <c r="U15" s="228"/>
      <c r="W15" s="228"/>
      <c r="X15" s="228"/>
      <c r="Y15" s="228"/>
      <c r="Z15" s="308"/>
      <c r="AA15" s="266"/>
      <c r="AB15" s="228"/>
      <c r="AD15" s="301"/>
      <c r="AE15" s="301"/>
      <c r="AF15" s="301"/>
      <c r="AG15" s="308"/>
      <c r="AH15" s="301"/>
      <c r="AI15" s="301"/>
      <c r="AK15" s="301"/>
      <c r="AL15" s="301"/>
      <c r="AM15" s="301"/>
      <c r="AN15" s="308"/>
      <c r="AO15" s="301"/>
      <c r="AP15" s="301"/>
    </row>
    <row r="16" spans="2:42" s="229" customFormat="1" x14ac:dyDescent="0.25">
      <c r="B16" s="228"/>
      <c r="C16" s="228"/>
      <c r="D16" s="228"/>
      <c r="E16" s="308"/>
      <c r="F16" s="266"/>
      <c r="G16" s="228"/>
      <c r="I16" s="228"/>
      <c r="J16" s="228"/>
      <c r="K16" s="228"/>
      <c r="L16" s="308"/>
      <c r="M16" s="266"/>
      <c r="N16" s="228"/>
      <c r="P16" s="228"/>
      <c r="Q16" s="228"/>
      <c r="R16" s="228"/>
      <c r="S16" s="308"/>
      <c r="T16" s="266"/>
      <c r="U16" s="228"/>
      <c r="W16" s="228"/>
      <c r="X16" s="228"/>
      <c r="Y16" s="228"/>
      <c r="Z16" s="308"/>
      <c r="AA16" s="266"/>
      <c r="AB16" s="228"/>
      <c r="AD16" s="301"/>
      <c r="AE16" s="301"/>
      <c r="AF16" s="301"/>
      <c r="AG16" s="308"/>
      <c r="AH16" s="301"/>
      <c r="AI16" s="301"/>
      <c r="AK16" s="301"/>
      <c r="AL16" s="301"/>
      <c r="AM16" s="301"/>
      <c r="AN16" s="308"/>
      <c r="AO16" s="301"/>
      <c r="AP16" s="301"/>
    </row>
    <row r="17" spans="2:42" s="229" customFormat="1" ht="15.75" thickBot="1" x14ac:dyDescent="0.3">
      <c r="B17" s="230"/>
      <c r="C17" s="230"/>
      <c r="D17" s="230"/>
      <c r="E17" s="230"/>
      <c r="F17" s="230"/>
      <c r="G17" s="230"/>
      <c r="I17" s="230"/>
      <c r="J17" s="230"/>
      <c r="K17" s="230"/>
      <c r="L17" s="230"/>
      <c r="M17" s="230"/>
      <c r="N17" s="230"/>
      <c r="P17" s="230"/>
      <c r="Q17" s="230"/>
      <c r="R17" s="230"/>
      <c r="S17" s="230"/>
      <c r="T17" s="230"/>
      <c r="U17" s="230"/>
      <c r="W17" s="230"/>
      <c r="X17" s="230"/>
      <c r="Y17" s="230"/>
      <c r="Z17" s="230"/>
      <c r="AA17" s="230"/>
      <c r="AB17" s="230"/>
      <c r="AD17" s="230"/>
      <c r="AE17" s="230"/>
      <c r="AF17" s="230"/>
      <c r="AG17" s="230"/>
      <c r="AH17" s="230"/>
      <c r="AI17" s="230"/>
      <c r="AK17" s="230"/>
      <c r="AL17" s="230"/>
      <c r="AM17" s="230"/>
      <c r="AN17" s="230"/>
      <c r="AO17" s="230"/>
      <c r="AP17" s="230"/>
    </row>
    <row r="18" spans="2:42" s="232" customFormat="1" ht="30.75" thickBot="1" x14ac:dyDescent="0.25">
      <c r="B18" s="231"/>
      <c r="C18" s="239">
        <v>1.2999999999999999E-2</v>
      </c>
      <c r="D18" s="239">
        <v>0.01</v>
      </c>
      <c r="E18" s="309" t="s">
        <v>106</v>
      </c>
      <c r="F18" s="267">
        <v>7.0000000000000001E-3</v>
      </c>
      <c r="G18" s="240">
        <v>4.0000000000000001E-3</v>
      </c>
      <c r="I18" s="231"/>
      <c r="J18" s="239">
        <v>1.2999999999999999E-2</v>
      </c>
      <c r="K18" s="239">
        <v>0.01</v>
      </c>
      <c r="L18" s="309" t="s">
        <v>106</v>
      </c>
      <c r="M18" s="267">
        <v>7.0000000000000001E-3</v>
      </c>
      <c r="N18" s="240">
        <v>4.0000000000000001E-3</v>
      </c>
      <c r="P18" s="231"/>
      <c r="Q18" s="239">
        <v>1.2999999999999999E-2</v>
      </c>
      <c r="R18" s="239">
        <v>0.01</v>
      </c>
      <c r="S18" s="309" t="s">
        <v>106</v>
      </c>
      <c r="T18" s="239">
        <v>7.0000000000000001E-3</v>
      </c>
      <c r="U18" s="240">
        <v>4.0000000000000001E-3</v>
      </c>
      <c r="W18" s="231"/>
      <c r="X18" s="239">
        <v>1.2999999999999999E-2</v>
      </c>
      <c r="Y18" s="239">
        <v>0.01</v>
      </c>
      <c r="Z18" s="309" t="s">
        <v>106</v>
      </c>
      <c r="AA18" s="239">
        <v>7.0000000000000001E-3</v>
      </c>
      <c r="AB18" s="240">
        <v>4.0000000000000001E-3</v>
      </c>
      <c r="AD18" s="231"/>
      <c r="AE18" s="239">
        <v>1.2999999999999999E-2</v>
      </c>
      <c r="AF18" s="239">
        <v>0.01</v>
      </c>
      <c r="AG18" s="309" t="s">
        <v>106</v>
      </c>
      <c r="AH18" s="239">
        <v>7.0000000000000001E-3</v>
      </c>
      <c r="AI18" s="240">
        <v>4.0000000000000001E-3</v>
      </c>
      <c r="AK18" s="231"/>
      <c r="AL18" s="239">
        <v>1.2999999999999999E-2</v>
      </c>
      <c r="AM18" s="239">
        <v>0.01</v>
      </c>
      <c r="AN18" s="309" t="s">
        <v>106</v>
      </c>
      <c r="AO18" s="239">
        <v>7.0000000000000001E-3</v>
      </c>
      <c r="AP18" s="240">
        <v>4.0000000000000001E-3</v>
      </c>
    </row>
    <row r="19" spans="2:42" x14ac:dyDescent="0.25">
      <c r="B19" s="233">
        <v>2022</v>
      </c>
      <c r="C19" s="234"/>
      <c r="D19" s="234"/>
      <c r="E19" s="268"/>
      <c r="F19" s="268"/>
      <c r="G19" s="235"/>
      <c r="I19" s="233">
        <v>2022</v>
      </c>
      <c r="J19" s="234"/>
      <c r="K19" s="234"/>
      <c r="L19" s="268"/>
      <c r="M19" s="268"/>
      <c r="N19" s="235"/>
      <c r="P19" s="233">
        <v>2022</v>
      </c>
      <c r="Q19" s="234"/>
      <c r="R19" s="234"/>
      <c r="S19" s="268"/>
      <c r="T19" s="268"/>
      <c r="U19" s="235"/>
      <c r="W19" s="233">
        <v>2022</v>
      </c>
      <c r="X19" s="234"/>
      <c r="Y19" s="234"/>
      <c r="Z19" s="268"/>
      <c r="AA19" s="268"/>
      <c r="AB19" s="235"/>
      <c r="AD19" s="233">
        <v>2022</v>
      </c>
      <c r="AE19" s="234"/>
      <c r="AF19" s="234"/>
      <c r="AG19" s="268"/>
      <c r="AH19" s="268"/>
      <c r="AI19" s="235"/>
      <c r="AK19" s="233">
        <v>2022</v>
      </c>
      <c r="AL19" s="234"/>
      <c r="AM19" s="234"/>
      <c r="AN19" s="268"/>
      <c r="AO19" s="268"/>
      <c r="AP19" s="235"/>
    </row>
    <row r="20" spans="2:42" x14ac:dyDescent="0.25">
      <c r="B20" s="236">
        <v>2023</v>
      </c>
      <c r="C20" s="241"/>
      <c r="D20" s="241">
        <f>'SMPT_rég_1,0%'!$C10</f>
        <v>-7.9000000000000008E-3</v>
      </c>
      <c r="E20" s="269">
        <v>-7.8000000000000005E-3</v>
      </c>
      <c r="F20" s="269">
        <f>'SMPT_rég_0,7%'!$C10</f>
        <v>-7.9000000000000008E-3</v>
      </c>
      <c r="G20" s="242">
        <f>'SMPT_rég_0,4%'!$C10</f>
        <v>-7.9000000000000008E-3</v>
      </c>
      <c r="I20" s="236">
        <v>2023</v>
      </c>
      <c r="J20" s="241"/>
      <c r="K20" s="241">
        <f>'SMPT_rég_1,0%'!$D10</f>
        <v>-5.0634843148712472E-3</v>
      </c>
      <c r="L20" s="269">
        <v>-1.5802604195968017E-3</v>
      </c>
      <c r="M20" s="269">
        <f>'SMPT_rég_0,7%'!$D10</f>
        <v>-5.0634843148712472E-3</v>
      </c>
      <c r="N20" s="242">
        <f>'SMPT_rég_0,4%'!$D10</f>
        <v>-5.0634843148712472E-3</v>
      </c>
      <c r="P20" s="236">
        <v>2023</v>
      </c>
      <c r="Q20" s="241"/>
      <c r="R20" s="241">
        <f>'SMPT_rég_1,0%'!$F10</f>
        <v>-3.7608253659255686E-2</v>
      </c>
      <c r="S20" s="269">
        <v>-4.8738706226019723E-2</v>
      </c>
      <c r="T20" s="269">
        <f>'SMPT_rég_0,7%'!$F10</f>
        <v>-3.7608253659255686E-2</v>
      </c>
      <c r="U20" s="242">
        <f>'SMPT_rég_0,4%'!$F10</f>
        <v>-3.7608253659255686E-2</v>
      </c>
      <c r="W20" s="236">
        <v>2023</v>
      </c>
      <c r="X20" s="241"/>
      <c r="Y20" s="241">
        <f>'SMPT_rég_1,0%'!$H10</f>
        <v>6.7922371477058263E-3</v>
      </c>
      <c r="Z20" s="269">
        <v>-1.2911410076343555E-2</v>
      </c>
      <c r="AA20" s="269">
        <f>'SMPT_rég_0,7%'!$H10</f>
        <v>6.7922371477058263E-3</v>
      </c>
      <c r="AB20" s="242">
        <f>'SMPT_rég_0,4%'!$H10</f>
        <v>6.7922371477058263E-3</v>
      </c>
      <c r="AD20" s="236">
        <v>2023</v>
      </c>
      <c r="AE20" s="241"/>
      <c r="AF20" s="241">
        <f>SMPT_FPE!J10</f>
        <v>-7.8485834272581378E-3</v>
      </c>
      <c r="AG20" s="269">
        <v>-7.7485782446582441E-3</v>
      </c>
      <c r="AH20" s="269">
        <f>SMPT_FPE!K10</f>
        <v>-7.8485834272581378E-3</v>
      </c>
      <c r="AI20" s="242">
        <f>SMPT_FPE!L10</f>
        <v>-7.8485834272581378E-3</v>
      </c>
      <c r="AK20" s="236">
        <v>2023</v>
      </c>
      <c r="AL20" s="241"/>
      <c r="AM20" s="241">
        <f>TI_SMPT_CNRACL!J10</f>
        <v>6.7922371477058263E-3</v>
      </c>
      <c r="AN20" s="269">
        <v>-7.7485782446582441E-3</v>
      </c>
      <c r="AO20" s="269">
        <f>TI_SMPT_CNRACL!K10</f>
        <v>6.7922371477058263E-3</v>
      </c>
      <c r="AP20" s="242">
        <f>TI_SMPT_CNRACL!L10</f>
        <v>6.7922371477058263E-3</v>
      </c>
    </row>
    <row r="21" spans="2:42" x14ac:dyDescent="0.25">
      <c r="B21" s="236">
        <f t="shared" ref="B21:B67" si="0">B20+1</f>
        <v>2024</v>
      </c>
      <c r="C21" s="241"/>
      <c r="D21" s="241">
        <f>'SMPT_rég_1,0%'!$C11</f>
        <v>7.8000000000000005E-3</v>
      </c>
      <c r="E21" s="269">
        <v>9.7999999999999997E-3</v>
      </c>
      <c r="F21" s="269">
        <f>'SMPT_rég_0,7%'!$C11</f>
        <v>7.8000000000000005E-3</v>
      </c>
      <c r="G21" s="242">
        <f>'SMPT_rég_0,4%'!$C11</f>
        <v>7.8000000000000005E-3</v>
      </c>
      <c r="I21" s="236">
        <f t="shared" ref="I21:I67" si="1">I20+1</f>
        <v>2024</v>
      </c>
      <c r="J21" s="241"/>
      <c r="K21" s="241">
        <f>'SMPT_rég_1,0%'!$D11</f>
        <v>8.8184777165747352E-3</v>
      </c>
      <c r="L21" s="269">
        <v>1.2740026706726582E-2</v>
      </c>
      <c r="M21" s="269">
        <f>'SMPT_rég_0,7%'!$D11</f>
        <v>8.8184777165747352E-3</v>
      </c>
      <c r="N21" s="242">
        <f>'SMPT_rég_0,4%'!$D11</f>
        <v>8.8184777165747352E-3</v>
      </c>
      <c r="P21" s="236">
        <f t="shared" ref="P21:P67" si="2">P20+1</f>
        <v>2024</v>
      </c>
      <c r="Q21" s="241"/>
      <c r="R21" s="241">
        <f>'SMPT_rég_1,0%'!$F11</f>
        <v>5.4652773819467981E-3</v>
      </c>
      <c r="S21" s="269">
        <v>-3.3383241528961438E-3</v>
      </c>
      <c r="T21" s="269">
        <f>'SMPT_rég_0,7%'!$F11</f>
        <v>5.4652773819467981E-3</v>
      </c>
      <c r="U21" s="242">
        <f>'SMPT_rég_0,4%'!$F11</f>
        <v>5.4652773819467981E-3</v>
      </c>
      <c r="W21" s="236">
        <f t="shared" ref="W21:W67" si="3">W20+1</f>
        <v>2024</v>
      </c>
      <c r="X21" s="241"/>
      <c r="Y21" s="241">
        <f>'SMPT_rég_1,0%'!$H11</f>
        <v>7.1767379309237711E-3</v>
      </c>
      <c r="Z21" s="269">
        <v>1.4379347235082829E-3</v>
      </c>
      <c r="AA21" s="269">
        <f>'SMPT_rég_0,7%'!$H11</f>
        <v>7.1767379309237711E-3</v>
      </c>
      <c r="AB21" s="242">
        <f>'SMPT_rég_0,4%'!$H11</f>
        <v>7.1767379309237711E-3</v>
      </c>
      <c r="AD21" s="236">
        <f t="shared" ref="AD21:AD67" si="4">AD20+1</f>
        <v>2024</v>
      </c>
      <c r="AE21" s="241"/>
      <c r="AF21" s="241">
        <f>SMPT_FPE!J11</f>
        <v>5.4652773819467981E-3</v>
      </c>
      <c r="AG21" s="269">
        <v>2.89108662994364E-4</v>
      </c>
      <c r="AH21" s="269">
        <f>SMPT_FPE!K11</f>
        <v>5.4652773819467981E-3</v>
      </c>
      <c r="AI21" s="242">
        <f>SMPT_FPE!L11</f>
        <v>5.4652773819467981E-3</v>
      </c>
      <c r="AK21" s="236">
        <f t="shared" ref="AK21:AK67" si="5">AK20+1</f>
        <v>2024</v>
      </c>
      <c r="AL21" s="241"/>
      <c r="AM21" s="241">
        <f>TI_SMPT_CNRACL!J11</f>
        <v>7.1767379309237711E-3</v>
      </c>
      <c r="AN21" s="269">
        <v>1.4379347235082829E-3</v>
      </c>
      <c r="AO21" s="269">
        <f>TI_SMPT_CNRACL!K11</f>
        <v>7.1767379309237711E-3</v>
      </c>
      <c r="AP21" s="242">
        <f>TI_SMPT_CNRACL!L11</f>
        <v>7.1767379309237711E-3</v>
      </c>
    </row>
    <row r="22" spans="2:42" x14ac:dyDescent="0.25">
      <c r="B22" s="236">
        <f t="shared" si="0"/>
        <v>2025</v>
      </c>
      <c r="C22" s="241"/>
      <c r="D22" s="241">
        <f>'SMPT_rég_1,0%'!$C12</f>
        <v>4.1999999999999997E-3</v>
      </c>
      <c r="E22" s="269">
        <v>1.2E-2</v>
      </c>
      <c r="F22" s="269">
        <f>'SMPT_rég_0,7%'!$C12</f>
        <v>4.1999999999999997E-3</v>
      </c>
      <c r="G22" s="242">
        <f>'SMPT_rég_0,4%'!$C12</f>
        <v>4.1999999999999997E-3</v>
      </c>
      <c r="I22" s="236">
        <f t="shared" si="1"/>
        <v>2025</v>
      </c>
      <c r="J22" s="241"/>
      <c r="K22" s="241">
        <f>'SMPT_rég_1,0%'!$D12</f>
        <v>1.0590863283869378E-2</v>
      </c>
      <c r="L22" s="269">
        <v>1.2421135646687675E-2</v>
      </c>
      <c r="M22" s="269">
        <f>'SMPT_rég_0,7%'!$D12</f>
        <v>1.0590863283869378E-2</v>
      </c>
      <c r="N22" s="242">
        <f>'SMPT_rég_0,4%'!$D12</f>
        <v>1.0590863283869378E-2</v>
      </c>
      <c r="P22" s="236">
        <f t="shared" si="2"/>
        <v>2025</v>
      </c>
      <c r="Q22" s="241"/>
      <c r="R22" s="241">
        <f>'SMPT_rég_1,0%'!$F12</f>
        <v>-1.2333497779970615E-2</v>
      </c>
      <c r="S22" s="269">
        <v>-1.320977917981081E-2</v>
      </c>
      <c r="T22" s="269">
        <f>'SMPT_rég_0,7%'!$F12</f>
        <v>-1.2333497779970615E-2</v>
      </c>
      <c r="U22" s="242">
        <f>'SMPT_rég_0,4%'!$F12</f>
        <v>-1.2333497779970615E-2</v>
      </c>
      <c r="W22" s="236">
        <f t="shared" si="3"/>
        <v>2025</v>
      </c>
      <c r="X22" s="241"/>
      <c r="Y22" s="241">
        <f>'SMPT_rég_1,0%'!$H12</f>
        <v>-1.221210333113365E-2</v>
      </c>
      <c r="Z22" s="269">
        <v>-1.320977917981081E-2</v>
      </c>
      <c r="AA22" s="269">
        <f>'SMPT_rég_0,7%'!$H12</f>
        <v>-1.221210333113365E-2</v>
      </c>
      <c r="AB22" s="242">
        <f>'SMPT_rég_0,4%'!$H12</f>
        <v>-1.221210333113365E-2</v>
      </c>
      <c r="AD22" s="236">
        <f t="shared" si="4"/>
        <v>2025</v>
      </c>
      <c r="AE22" s="241"/>
      <c r="AF22" s="241">
        <f>SMPT_FPE!J12</f>
        <v>0</v>
      </c>
      <c r="AG22" s="269">
        <v>0</v>
      </c>
      <c r="AH22" s="269">
        <f>SMPT_FPE!K12</f>
        <v>0</v>
      </c>
      <c r="AI22" s="242">
        <f>SMPT_FPE!L12</f>
        <v>0</v>
      </c>
      <c r="AK22" s="236">
        <f t="shared" si="5"/>
        <v>2025</v>
      </c>
      <c r="AL22" s="241"/>
      <c r="AM22" s="241">
        <f>TI_SMPT_CNRACL!J12</f>
        <v>0</v>
      </c>
      <c r="AN22" s="269">
        <v>0</v>
      </c>
      <c r="AO22" s="269">
        <f>TI_SMPT_CNRACL!K12</f>
        <v>0</v>
      </c>
      <c r="AP22" s="242">
        <f>TI_SMPT_CNRACL!L12</f>
        <v>0</v>
      </c>
    </row>
    <row r="23" spans="2:42" x14ac:dyDescent="0.25">
      <c r="B23" s="236">
        <f t="shared" si="0"/>
        <v>2026</v>
      </c>
      <c r="C23" s="241"/>
      <c r="D23" s="241">
        <f>'SMPT_rég_1,0%'!$C13</f>
        <v>4.8999999999999998E-3</v>
      </c>
      <c r="E23" s="269">
        <v>7.9000000000000008E-3</v>
      </c>
      <c r="F23" s="269">
        <f>'SMPT_rég_0,7%'!$C13</f>
        <v>4.8999999999999998E-3</v>
      </c>
      <c r="G23" s="242">
        <f>'SMPT_rég_0,4%'!$C13</f>
        <v>4.8999999999999998E-3</v>
      </c>
      <c r="I23" s="236">
        <f t="shared" si="1"/>
        <v>2026</v>
      </c>
      <c r="J23" s="241"/>
      <c r="K23" s="241">
        <f>'SMPT_rég_1,0%'!$D13</f>
        <v>1.2206859077716459E-2</v>
      </c>
      <c r="L23" s="269">
        <v>8.3538083538083896E-3</v>
      </c>
      <c r="M23" s="269">
        <f>'SMPT_rég_0,7%'!$D13</f>
        <v>1.2206859077716459E-2</v>
      </c>
      <c r="N23" s="242">
        <f>'SMPT_rég_0,4%'!$D13</f>
        <v>1.2206859077716459E-2</v>
      </c>
      <c r="P23" s="236">
        <f t="shared" si="2"/>
        <v>2026</v>
      </c>
      <c r="Q23" s="241"/>
      <c r="R23" s="241">
        <f>'SMPT_rég_1,0%'!$F13</f>
        <v>-1.2917858199388732E-2</v>
      </c>
      <c r="S23" s="269">
        <v>-1.6216216216216384E-2</v>
      </c>
      <c r="T23" s="269">
        <f>'SMPT_rég_0,7%'!$F13</f>
        <v>-1.2917858199388732E-2</v>
      </c>
      <c r="U23" s="242">
        <f>'SMPT_rég_0,4%'!$F13</f>
        <v>-1.2917858199388732E-2</v>
      </c>
      <c r="W23" s="236">
        <f t="shared" si="3"/>
        <v>2026</v>
      </c>
      <c r="X23" s="241"/>
      <c r="Y23" s="241">
        <f>'SMPT_rég_1,0%'!$H13</f>
        <v>-1.2917858199388732E-2</v>
      </c>
      <c r="Z23" s="269">
        <v>-1.6216216216216384E-2</v>
      </c>
      <c r="AA23" s="269">
        <f>'SMPT_rég_0,7%'!$H13</f>
        <v>-1.2917858199388732E-2</v>
      </c>
      <c r="AB23" s="242">
        <f>'SMPT_rég_0,4%'!$H13</f>
        <v>-1.2917858199388732E-2</v>
      </c>
      <c r="AD23" s="236">
        <f t="shared" si="4"/>
        <v>2026</v>
      </c>
      <c r="AE23" s="241"/>
      <c r="AF23" s="241">
        <f>SMPT_FPE!J13</f>
        <v>0</v>
      </c>
      <c r="AG23" s="269">
        <v>0</v>
      </c>
      <c r="AH23" s="269">
        <f>SMPT_FPE!K13</f>
        <v>0</v>
      </c>
      <c r="AI23" s="242">
        <f>SMPT_FPE!L13</f>
        <v>0</v>
      </c>
      <c r="AK23" s="236">
        <f t="shared" si="5"/>
        <v>2026</v>
      </c>
      <c r="AL23" s="241"/>
      <c r="AM23" s="241">
        <f>TI_SMPT_CNRACL!J13</f>
        <v>0</v>
      </c>
      <c r="AN23" s="269">
        <v>0</v>
      </c>
      <c r="AO23" s="269">
        <f>TI_SMPT_CNRACL!K13</f>
        <v>0</v>
      </c>
      <c r="AP23" s="242">
        <f>TI_SMPT_CNRACL!L13</f>
        <v>0</v>
      </c>
    </row>
    <row r="24" spans="2:42" x14ac:dyDescent="0.25">
      <c r="B24" s="236">
        <f t="shared" si="0"/>
        <v>2027</v>
      </c>
      <c r="C24" s="241"/>
      <c r="D24" s="241">
        <f>'SMPT_rég_1,0%'!$C14</f>
        <v>5.3E-3</v>
      </c>
      <c r="E24" s="269">
        <v>9.8999999999999991E-3</v>
      </c>
      <c r="F24" s="269">
        <f>'SMPT_rég_0,7%'!$C14</f>
        <v>5.3E-3</v>
      </c>
      <c r="G24" s="242">
        <f>'SMPT_rég_0,4%'!$C14</f>
        <v>5.3E-3</v>
      </c>
      <c r="I24" s="236">
        <f t="shared" si="1"/>
        <v>2027</v>
      </c>
      <c r="J24" s="241"/>
      <c r="K24" s="241">
        <f>'SMPT_rég_1,0%'!$D14</f>
        <v>1.0712530712530643E-2</v>
      </c>
      <c r="L24" s="269">
        <v>1.0319410319410194E-2</v>
      </c>
      <c r="M24" s="269">
        <f>'SMPT_rég_0,7%'!$D14</f>
        <v>1.0712530712530643E-2</v>
      </c>
      <c r="N24" s="242">
        <f>'SMPT_rég_0,4%'!$D14</f>
        <v>1.0712530712530643E-2</v>
      </c>
      <c r="P24" s="236">
        <f t="shared" si="2"/>
        <v>2027</v>
      </c>
      <c r="Q24" s="241"/>
      <c r="R24" s="241">
        <f>'SMPT_rég_1,0%'!$F14</f>
        <v>-1.6216216216216384E-2</v>
      </c>
      <c r="S24" s="269">
        <v>-1.6216216216216384E-2</v>
      </c>
      <c r="T24" s="269">
        <f>'SMPT_rég_0,7%'!$F14</f>
        <v>-1.6216216216216384E-2</v>
      </c>
      <c r="U24" s="242">
        <f>'SMPT_rég_0,4%'!$F14</f>
        <v>-1.6216216216216384E-2</v>
      </c>
      <c r="W24" s="236">
        <f t="shared" si="3"/>
        <v>2027</v>
      </c>
      <c r="X24" s="241"/>
      <c r="Y24" s="241">
        <f>'SMPT_rég_1,0%'!$H14</f>
        <v>-1.6216216216216384E-2</v>
      </c>
      <c r="Z24" s="269">
        <v>-1.6216216216216384E-2</v>
      </c>
      <c r="AA24" s="269">
        <f>'SMPT_rég_0,7%'!$H14</f>
        <v>-1.6216216216216384E-2</v>
      </c>
      <c r="AB24" s="242">
        <f>'SMPT_rég_0,4%'!$H14</f>
        <v>-1.6216216216216384E-2</v>
      </c>
      <c r="AD24" s="236">
        <f t="shared" si="4"/>
        <v>2027</v>
      </c>
      <c r="AE24" s="241"/>
      <c r="AF24" s="241">
        <f>SMPT_FPE!J14</f>
        <v>0</v>
      </c>
      <c r="AG24" s="269">
        <v>0</v>
      </c>
      <c r="AH24" s="269">
        <f>SMPT_FPE!K14</f>
        <v>0</v>
      </c>
      <c r="AI24" s="242">
        <f>SMPT_FPE!L14</f>
        <v>0</v>
      </c>
      <c r="AK24" s="236">
        <f t="shared" si="5"/>
        <v>2027</v>
      </c>
      <c r="AL24" s="241"/>
      <c r="AM24" s="241">
        <f>TI_SMPT_CNRACL!J14</f>
        <v>0</v>
      </c>
      <c r="AN24" s="269">
        <v>0</v>
      </c>
      <c r="AO24" s="269">
        <f>TI_SMPT_CNRACL!K14</f>
        <v>0</v>
      </c>
      <c r="AP24" s="242">
        <f>TI_SMPT_CNRACL!L14</f>
        <v>0</v>
      </c>
    </row>
    <row r="25" spans="2:42" x14ac:dyDescent="0.25">
      <c r="B25" s="236">
        <f t="shared" si="0"/>
        <v>2028</v>
      </c>
      <c r="C25" s="241"/>
      <c r="D25" s="241">
        <f>'SMPT_rég_1,0%'!$C15</f>
        <v>6.0000000000000001E-3</v>
      </c>
      <c r="E25" s="269">
        <v>1.03E-2</v>
      </c>
      <c r="F25" s="269">
        <f>'SMPT_rég_0,7%'!$C15</f>
        <v>6.0000000000000001E-3</v>
      </c>
      <c r="G25" s="242">
        <f>'SMPT_rég_0,4%'!$C15</f>
        <v>6.0000000000000001E-3</v>
      </c>
      <c r="I25" s="236">
        <f t="shared" si="1"/>
        <v>2028</v>
      </c>
      <c r="J25" s="241"/>
      <c r="K25" s="241">
        <f>'SMPT_rég_1,0%'!$D15</f>
        <v>1.0599046211697827E-2</v>
      </c>
      <c r="L25" s="269">
        <v>1.0319410319410194E-2</v>
      </c>
      <c r="M25" s="269">
        <f>'SMPT_rég_0,7%'!$D15</f>
        <v>1.0599046211697827E-2</v>
      </c>
      <c r="N25" s="242">
        <f>'SMPT_rég_0,4%'!$D15</f>
        <v>1.0599046211697827E-2</v>
      </c>
      <c r="P25" s="236">
        <f t="shared" si="2"/>
        <v>2028</v>
      </c>
      <c r="Q25" s="241"/>
      <c r="R25" s="241">
        <f>'SMPT_rég_1,0%'!$F15</f>
        <v>-1.1452972972973097E-2</v>
      </c>
      <c r="S25" s="269">
        <v>-1.1432972972973077E-2</v>
      </c>
      <c r="T25" s="269">
        <f>'SMPT_rég_0,7%'!$F15</f>
        <v>-1.1452972972973097E-2</v>
      </c>
      <c r="U25" s="242">
        <f>'SMPT_rég_0,4%'!$F15</f>
        <v>-1.1452972972973097E-2</v>
      </c>
      <c r="W25" s="236">
        <f t="shared" si="3"/>
        <v>2028</v>
      </c>
      <c r="X25" s="241"/>
      <c r="Y25" s="241">
        <f>'SMPT_rég_1,0%'!$H15</f>
        <v>-1.1452972972973097E-2</v>
      </c>
      <c r="Z25" s="269">
        <v>-1.1432972972973077E-2</v>
      </c>
      <c r="AA25" s="269">
        <f>'SMPT_rég_0,7%'!$H15</f>
        <v>-1.1452972972973097E-2</v>
      </c>
      <c r="AB25" s="242">
        <f>'SMPT_rég_0,4%'!$H15</f>
        <v>-1.1452972972973097E-2</v>
      </c>
      <c r="AD25" s="236">
        <f t="shared" si="4"/>
        <v>2028</v>
      </c>
      <c r="AE25" s="241"/>
      <c r="AF25" s="241">
        <f>SMPT_FPE!J15</f>
        <v>1.8199999999999328E-3</v>
      </c>
      <c r="AG25" s="269">
        <v>1.5399999999998748E-3</v>
      </c>
      <c r="AH25" s="269">
        <f>SMPT_FPE!K15</f>
        <v>1.8199999999999328E-3</v>
      </c>
      <c r="AI25" s="242">
        <f>SMPT_FPE!L15</f>
        <v>1.8199999999999328E-3</v>
      </c>
      <c r="AK25" s="236">
        <f t="shared" si="5"/>
        <v>2028</v>
      </c>
      <c r="AL25" s="241"/>
      <c r="AM25" s="241">
        <f>TI_SMPT_CNRACL!J15</f>
        <v>1.8199999999999328E-3</v>
      </c>
      <c r="AN25" s="269">
        <v>1.5399999999998748E-3</v>
      </c>
      <c r="AO25" s="269">
        <f>TI_SMPT_CNRACL!K15</f>
        <v>1.8199999999999328E-3</v>
      </c>
      <c r="AP25" s="242">
        <f>TI_SMPT_CNRACL!L15</f>
        <v>1.8199999999999328E-3</v>
      </c>
    </row>
    <row r="26" spans="2:42" x14ac:dyDescent="0.25">
      <c r="B26" s="236">
        <f t="shared" si="0"/>
        <v>2029</v>
      </c>
      <c r="C26" s="241"/>
      <c r="D26" s="241">
        <f>'SMPT_rég_1,0%'!$C16</f>
        <v>4.5999999999999999E-3</v>
      </c>
      <c r="E26" s="269">
        <v>9.7000000000000003E-3</v>
      </c>
      <c r="F26" s="269">
        <f>'SMPT_rég_0,7%'!$C16</f>
        <v>4.5999999999999999E-3</v>
      </c>
      <c r="G26" s="242">
        <f>'SMPT_rég_0,4%'!$C16</f>
        <v>4.5999999999999999E-3</v>
      </c>
      <c r="I26" s="236">
        <f t="shared" si="1"/>
        <v>2029</v>
      </c>
      <c r="J26" s="241"/>
      <c r="K26" s="241">
        <f>'SMPT_rég_1,0%'!$D16</f>
        <v>8.3538083538081676E-3</v>
      </c>
      <c r="L26" s="269">
        <v>1.0847525438672179E-2</v>
      </c>
      <c r="M26" s="269">
        <f>'SMPT_rég_0,7%'!$D16</f>
        <v>8.3538083538081676E-3</v>
      </c>
      <c r="N26" s="242">
        <f>'SMPT_rég_0,4%'!$D16</f>
        <v>8.3538083538081676E-3</v>
      </c>
      <c r="P26" s="236">
        <f t="shared" si="2"/>
        <v>2029</v>
      </c>
      <c r="Q26" s="241"/>
      <c r="R26" s="241">
        <f>'SMPT_rég_1,0%'!$F16</f>
        <v>-6.6897297297298097E-3</v>
      </c>
      <c r="S26" s="269">
        <v>-6.6497297297298807E-3</v>
      </c>
      <c r="T26" s="269">
        <f>'SMPT_rég_0,7%'!$F16</f>
        <v>-6.6897297297298097E-3</v>
      </c>
      <c r="U26" s="242">
        <f>'SMPT_rég_0,4%'!$F16</f>
        <v>-6.6897297297298097E-3</v>
      </c>
      <c r="W26" s="236">
        <f t="shared" si="3"/>
        <v>2029</v>
      </c>
      <c r="X26" s="241"/>
      <c r="Y26" s="241">
        <f>'SMPT_rég_1,0%'!$H16</f>
        <v>-6.6897297297298097E-3</v>
      </c>
      <c r="Z26" s="269">
        <v>-6.6497297297298807E-3</v>
      </c>
      <c r="AA26" s="269">
        <f>'SMPT_rég_0,7%'!$H16</f>
        <v>-6.6897297297298097E-3</v>
      </c>
      <c r="AB26" s="242">
        <f>'SMPT_rég_0,4%'!$H16</f>
        <v>-6.6897297297298097E-3</v>
      </c>
      <c r="AD26" s="236">
        <f t="shared" si="4"/>
        <v>2029</v>
      </c>
      <c r="AE26" s="241"/>
      <c r="AF26" s="241">
        <f>SMPT_FPE!J16</f>
        <v>3.6399999999998656E-3</v>
      </c>
      <c r="AG26" s="269">
        <v>3.0799999999999716E-3</v>
      </c>
      <c r="AH26" s="269">
        <f>SMPT_FPE!K16</f>
        <v>3.6399999999998656E-3</v>
      </c>
      <c r="AI26" s="242">
        <f>SMPT_FPE!L16</f>
        <v>3.6399999999998656E-3</v>
      </c>
      <c r="AK26" s="236">
        <f t="shared" si="5"/>
        <v>2029</v>
      </c>
      <c r="AL26" s="241"/>
      <c r="AM26" s="241">
        <f>TI_SMPT_CNRACL!J16</f>
        <v>3.6399999999998656E-3</v>
      </c>
      <c r="AN26" s="269">
        <v>3.0799999999999716E-3</v>
      </c>
      <c r="AO26" s="269">
        <f>TI_SMPT_CNRACL!K16</f>
        <v>3.6399999999998656E-3</v>
      </c>
      <c r="AP26" s="242">
        <f>TI_SMPT_CNRACL!L16</f>
        <v>3.6399999999998656E-3</v>
      </c>
    </row>
    <row r="27" spans="2:42" x14ac:dyDescent="0.25">
      <c r="B27" s="236">
        <f t="shared" si="0"/>
        <v>2030</v>
      </c>
      <c r="C27" s="241"/>
      <c r="D27" s="241">
        <f>'SMPT_rég_1,0%'!$C17</f>
        <v>9.5999999999999992E-3</v>
      </c>
      <c r="E27" s="269">
        <v>9.1000000000000004E-3</v>
      </c>
      <c r="F27" s="269">
        <f>'SMPT_rég_0,7%'!$C17</f>
        <v>9.300000000000001E-3</v>
      </c>
      <c r="G27" s="242">
        <f>'SMPT_rég_0,4%'!$C17</f>
        <v>9.1000000000000004E-3</v>
      </c>
      <c r="I27" s="236">
        <f t="shared" si="1"/>
        <v>2030</v>
      </c>
      <c r="J27" s="241"/>
      <c r="K27" s="241">
        <f>'SMPT_rég_1,0%'!$D17</f>
        <v>6.8369424847396498E-3</v>
      </c>
      <c r="L27" s="269">
        <v>9.6461157782976592E-3</v>
      </c>
      <c r="M27" s="269">
        <f>'SMPT_rég_0,7%'!$D17</f>
        <v>6.5175601719182907E-3</v>
      </c>
      <c r="N27" s="242">
        <f>'SMPT_rég_0,4%'!$D17</f>
        <v>6.3114397704724379E-3</v>
      </c>
      <c r="P27" s="236">
        <f t="shared" si="2"/>
        <v>2030</v>
      </c>
      <c r="Q27" s="241"/>
      <c r="R27" s="241">
        <f>'SMPT_rég_1,0%'!$F17</f>
        <v>-1.7064864864865248E-3</v>
      </c>
      <c r="S27" s="269">
        <v>-1.8664864864865738E-3</v>
      </c>
      <c r="T27" s="269">
        <f>'SMPT_rég_0,7%'!$F17</f>
        <v>-1.9264864864865228E-3</v>
      </c>
      <c r="U27" s="242">
        <f>'SMPT_rég_0,4%'!$F17</f>
        <v>-2.1464864864866318E-3</v>
      </c>
      <c r="W27" s="236">
        <f t="shared" si="3"/>
        <v>2030</v>
      </c>
      <c r="X27" s="241"/>
      <c r="Y27" s="241">
        <f>'SMPT_rég_1,0%'!$H17</f>
        <v>-1.7064864864865248E-3</v>
      </c>
      <c r="Z27" s="269">
        <v>-1.8664864864865738E-3</v>
      </c>
      <c r="AA27" s="269">
        <f>'SMPT_rég_0,7%'!$H17</f>
        <v>-1.9264864864865228E-3</v>
      </c>
      <c r="AB27" s="242">
        <f>'SMPT_rég_0,4%'!$H17</f>
        <v>-2.1464864864866318E-3</v>
      </c>
      <c r="AD27" s="236">
        <f t="shared" si="4"/>
        <v>2030</v>
      </c>
      <c r="AE27" s="241"/>
      <c r="AF27" s="241">
        <f>SMPT_FPE!J17</f>
        <v>5.6400000000000894E-3</v>
      </c>
      <c r="AG27" s="269">
        <v>4.6199999999998465E-3</v>
      </c>
      <c r="AH27" s="269">
        <f>SMPT_FPE!K17</f>
        <v>5.4600000000000204E-3</v>
      </c>
      <c r="AI27" s="242">
        <f>SMPT_FPE!L17</f>
        <v>5.2999999999998604E-3</v>
      </c>
      <c r="AK27" s="236">
        <f t="shared" si="5"/>
        <v>2030</v>
      </c>
      <c r="AL27" s="241"/>
      <c r="AM27" s="241">
        <f>TI_SMPT_CNRACL!J17</f>
        <v>5.6400000000000894E-3</v>
      </c>
      <c r="AN27" s="269">
        <v>4.6199999999998465E-3</v>
      </c>
      <c r="AO27" s="269">
        <f>TI_SMPT_CNRACL!K17</f>
        <v>5.4600000000000204E-3</v>
      </c>
      <c r="AP27" s="242">
        <f>TI_SMPT_CNRACL!L17</f>
        <v>5.2999999999998604E-3</v>
      </c>
    </row>
    <row r="28" spans="2:42" x14ac:dyDescent="0.25">
      <c r="B28" s="236">
        <f t="shared" si="0"/>
        <v>2031</v>
      </c>
      <c r="C28" s="241"/>
      <c r="D28" s="241">
        <f>'SMPT_rég_1,0%'!$C18</f>
        <v>9.7999999999999997E-3</v>
      </c>
      <c r="E28" s="269">
        <v>8.3999999999999995E-3</v>
      </c>
      <c r="F28" s="269">
        <f>'SMPT_rég_0,7%'!$C18</f>
        <v>9.1999999999999998E-3</v>
      </c>
      <c r="G28" s="242">
        <f>'SMPT_rég_0,4%'!$C18</f>
        <v>8.6999999999999994E-3</v>
      </c>
      <c r="I28" s="236">
        <f t="shared" si="1"/>
        <v>2031</v>
      </c>
      <c r="J28" s="241"/>
      <c r="K28" s="241">
        <f>'SMPT_rég_1,0%'!$D18</f>
        <v>7.0694908914954446E-3</v>
      </c>
      <c r="L28" s="269">
        <v>8.5298690014874445E-3</v>
      </c>
      <c r="M28" s="269">
        <f>'SMPT_rég_0,7%'!$D18</f>
        <v>6.4310437631662776E-3</v>
      </c>
      <c r="N28" s="242">
        <f>'SMPT_rég_0,4%'!$D18</f>
        <v>5.9022950060312329E-3</v>
      </c>
      <c r="P28" s="236">
        <f t="shared" si="2"/>
        <v>2031</v>
      </c>
      <c r="Q28" s="241"/>
      <c r="R28" s="241">
        <f>'SMPT_rég_1,0%'!$F18</f>
        <v>9.8280098280079109E-4</v>
      </c>
      <c r="S28" s="269">
        <v>9.8280098280079109E-4</v>
      </c>
      <c r="T28" s="269">
        <f>'SMPT_rég_0,7%'!$F18</f>
        <v>9.8280098280079109E-4</v>
      </c>
      <c r="U28" s="242">
        <f>'SMPT_rég_0,4%'!$F18</f>
        <v>9.8280098280079109E-4</v>
      </c>
      <c r="W28" s="236">
        <f t="shared" si="3"/>
        <v>2031</v>
      </c>
      <c r="X28" s="241"/>
      <c r="Y28" s="241">
        <f>'SMPT_rég_1,0%'!$H18</f>
        <v>9.8280098280079109E-4</v>
      </c>
      <c r="Z28" s="269">
        <v>9.8280098280079109E-4</v>
      </c>
      <c r="AA28" s="269">
        <f>'SMPT_rég_0,7%'!$H18</f>
        <v>9.8280098280079109E-4</v>
      </c>
      <c r="AB28" s="242">
        <f>'SMPT_rég_0,4%'!$H18</f>
        <v>9.8280098280079109E-4</v>
      </c>
      <c r="AD28" s="236">
        <f t="shared" si="4"/>
        <v>2031</v>
      </c>
      <c r="AE28" s="241"/>
      <c r="AF28" s="241">
        <f>SMPT_FPE!J18</f>
        <v>7.6400000000000912E-3</v>
      </c>
      <c r="AG28" s="269">
        <v>6.1599999999999433E-3</v>
      </c>
      <c r="AH28" s="269">
        <f>SMPT_FPE!K18</f>
        <v>7.2800000000001752E-3</v>
      </c>
      <c r="AI28" s="242">
        <f>SMPT_FPE!L18</f>
        <v>6.9600000000000772E-3</v>
      </c>
      <c r="AK28" s="236">
        <f t="shared" si="5"/>
        <v>2031</v>
      </c>
      <c r="AL28" s="241"/>
      <c r="AM28" s="241">
        <f>TI_SMPT_CNRACL!J18</f>
        <v>7.6400000000000912E-3</v>
      </c>
      <c r="AN28" s="269">
        <v>6.1599999999999433E-3</v>
      </c>
      <c r="AO28" s="269">
        <f>TI_SMPT_CNRACL!K18</f>
        <v>7.2800000000001752E-3</v>
      </c>
      <c r="AP28" s="242">
        <f>TI_SMPT_CNRACL!L18</f>
        <v>6.9600000000000772E-3</v>
      </c>
    </row>
    <row r="29" spans="2:42" x14ac:dyDescent="0.25">
      <c r="B29" s="236">
        <f t="shared" si="0"/>
        <v>2032</v>
      </c>
      <c r="C29" s="241"/>
      <c r="D29" s="241">
        <f>'SMPT_rég_1,0%'!$C19</f>
        <v>0.01</v>
      </c>
      <c r="E29" s="269">
        <v>8.5000000000000006E-3</v>
      </c>
      <c r="F29" s="269">
        <f>'SMPT_rég_0,7%'!$C19</f>
        <v>9.1000000000000004E-3</v>
      </c>
      <c r="G29" s="242">
        <f>'SMPT_rég_0,4%'!$C19</f>
        <v>8.3000000000000001E-3</v>
      </c>
      <c r="I29" s="236">
        <f t="shared" si="1"/>
        <v>2032</v>
      </c>
      <c r="J29" s="241"/>
      <c r="K29" s="241">
        <f>'SMPT_rég_1,0%'!$D19</f>
        <v>6.8361475127840521E-3</v>
      </c>
      <c r="L29" s="269">
        <v>7.4902807182943842E-3</v>
      </c>
      <c r="M29" s="269">
        <f>'SMPT_rég_0,7%'!$D19</f>
        <v>5.9392524743362429E-3</v>
      </c>
      <c r="N29" s="242">
        <f>'SMPT_rég_0,4%'!$D19</f>
        <v>5.1419326161428192E-3</v>
      </c>
      <c r="P29" s="236">
        <f t="shared" si="2"/>
        <v>2032</v>
      </c>
      <c r="Q29" s="241"/>
      <c r="R29" s="241">
        <f>'SMPT_rég_1,0%'!$F19</f>
        <v>9.8280098280079109E-4</v>
      </c>
      <c r="S29" s="269">
        <v>9.8280098280079109E-4</v>
      </c>
      <c r="T29" s="269">
        <f>'SMPT_rég_0,7%'!$F19</f>
        <v>9.8280098280079109E-4</v>
      </c>
      <c r="U29" s="242">
        <f>'SMPT_rég_0,4%'!$F19</f>
        <v>9.8280098280079109E-4</v>
      </c>
      <c r="W29" s="236">
        <f t="shared" si="3"/>
        <v>2032</v>
      </c>
      <c r="X29" s="241"/>
      <c r="Y29" s="241">
        <f>'SMPT_rég_1,0%'!$H19</f>
        <v>9.8280098280079109E-4</v>
      </c>
      <c r="Z29" s="269">
        <v>9.8280098280079109E-4</v>
      </c>
      <c r="AA29" s="269">
        <f>'SMPT_rég_0,7%'!$H19</f>
        <v>9.8280098280079109E-4</v>
      </c>
      <c r="AB29" s="242">
        <f>'SMPT_rég_0,4%'!$H19</f>
        <v>9.8280098280079109E-4</v>
      </c>
      <c r="AD29" s="236">
        <f t="shared" si="4"/>
        <v>2032</v>
      </c>
      <c r="AE29" s="241"/>
      <c r="AF29" s="241">
        <f>SMPT_FPE!J19</f>
        <v>1.0000000000000009E-2</v>
      </c>
      <c r="AG29" s="269">
        <v>7.7000000000000401E-3</v>
      </c>
      <c r="AH29" s="269">
        <f>SMPT_FPE!K19</f>
        <v>9.100000000000108E-3</v>
      </c>
      <c r="AI29" s="242">
        <f>SMPT_FPE!L19</f>
        <v>8.2999999999999741E-3</v>
      </c>
      <c r="AK29" s="236">
        <f t="shared" si="5"/>
        <v>2032</v>
      </c>
      <c r="AL29" s="241"/>
      <c r="AM29" s="241">
        <f>TI_SMPT_CNRACL!J19</f>
        <v>1.0000000000000009E-2</v>
      </c>
      <c r="AN29" s="269">
        <v>7.7000000000000401E-3</v>
      </c>
      <c r="AO29" s="269">
        <f>TI_SMPT_CNRACL!K19</f>
        <v>9.100000000000108E-3</v>
      </c>
      <c r="AP29" s="242">
        <f>TI_SMPT_CNRACL!L19</f>
        <v>8.2999999999999741E-3</v>
      </c>
    </row>
    <row r="30" spans="2:42" x14ac:dyDescent="0.25">
      <c r="B30" s="236">
        <f t="shared" si="0"/>
        <v>2033</v>
      </c>
      <c r="C30" s="241"/>
      <c r="D30" s="241">
        <f>'SMPT_rég_1,0%'!$C20</f>
        <v>8.6999999999999994E-3</v>
      </c>
      <c r="E30" s="269">
        <v>8.6999999999999994E-3</v>
      </c>
      <c r="F30" s="269">
        <f>'SMPT_rég_0,7%'!$C20</f>
        <v>7.6E-3</v>
      </c>
      <c r="G30" s="242">
        <f>'SMPT_rég_0,4%'!$C20</f>
        <v>6.5000000000000006E-3</v>
      </c>
      <c r="I30" s="236">
        <f t="shared" si="1"/>
        <v>2033</v>
      </c>
      <c r="J30" s="241"/>
      <c r="K30" s="241">
        <f>'SMPT_rég_1,0%'!$D20</f>
        <v>6.8361475127840521E-3</v>
      </c>
      <c r="L30" s="269">
        <v>7.5998660720519862E-3</v>
      </c>
      <c r="M30" s="269">
        <f>'SMPT_rég_0,7%'!$D20</f>
        <v>5.9392524743362429E-3</v>
      </c>
      <c r="N30" s="242">
        <f>'SMPT_rég_0,4%'!$D20</f>
        <v>5.1419326161428192E-3</v>
      </c>
      <c r="P30" s="236">
        <f t="shared" si="2"/>
        <v>2033</v>
      </c>
      <c r="Q30" s="241"/>
      <c r="R30" s="241">
        <f>'SMPT_rég_1,0%'!$F20</f>
        <v>2.6862407862406901E-3</v>
      </c>
      <c r="S30" s="269">
        <v>2.2462407862409162E-3</v>
      </c>
      <c r="T30" s="269">
        <f>'SMPT_rég_0,7%'!$F20</f>
        <v>2.2462407862409162E-3</v>
      </c>
      <c r="U30" s="242">
        <f>'SMPT_rég_0,4%'!$F20</f>
        <v>1.8062407862409202E-3</v>
      </c>
      <c r="W30" s="236">
        <f t="shared" si="3"/>
        <v>2033</v>
      </c>
      <c r="X30" s="241"/>
      <c r="Y30" s="241">
        <f>'SMPT_rég_1,0%'!$H20</f>
        <v>2.6862407862406901E-3</v>
      </c>
      <c r="Z30" s="269">
        <v>2.2462407862409162E-3</v>
      </c>
      <c r="AA30" s="269">
        <f>'SMPT_rég_0,7%'!$H20</f>
        <v>2.2462407862409162E-3</v>
      </c>
      <c r="AB30" s="242">
        <f>'SMPT_rég_0,4%'!$H20</f>
        <v>1.8062407862409202E-3</v>
      </c>
      <c r="AD30" s="236">
        <f t="shared" si="4"/>
        <v>2033</v>
      </c>
      <c r="AE30" s="241"/>
      <c r="AF30" s="241">
        <f>SMPT_FPE!J20</f>
        <v>8.69999999999993E-3</v>
      </c>
      <c r="AG30" s="269">
        <v>7.6000000000000512E-3</v>
      </c>
      <c r="AH30" s="269">
        <f>SMPT_FPE!K20</f>
        <v>7.6000000000000512E-3</v>
      </c>
      <c r="AI30" s="242">
        <f>SMPT_FPE!L20</f>
        <v>6.4999999999999503E-3</v>
      </c>
      <c r="AK30" s="236">
        <f t="shared" si="5"/>
        <v>2033</v>
      </c>
      <c r="AL30" s="241"/>
      <c r="AM30" s="241">
        <f>TI_SMPT_CNRACL!J20</f>
        <v>8.69999999999993E-3</v>
      </c>
      <c r="AN30" s="269">
        <v>7.6000000000000512E-3</v>
      </c>
      <c r="AO30" s="269">
        <f>TI_SMPT_CNRACL!K20</f>
        <v>7.6000000000000512E-3</v>
      </c>
      <c r="AP30" s="242">
        <f>TI_SMPT_CNRACL!L20</f>
        <v>6.4999999999999503E-3</v>
      </c>
    </row>
    <row r="31" spans="2:42" x14ac:dyDescent="0.25">
      <c r="B31" s="236">
        <f t="shared" si="0"/>
        <v>2034</v>
      </c>
      <c r="C31" s="241"/>
      <c r="D31" s="241">
        <f>'SMPT_rég_1,0%'!$C21</f>
        <v>8.8999999999999999E-3</v>
      </c>
      <c r="E31" s="269">
        <v>8.8999999999999999E-3</v>
      </c>
      <c r="F31" s="269">
        <f>'SMPT_rég_0,7%'!$C21</f>
        <v>7.4999999999999997E-3</v>
      </c>
      <c r="G31" s="242">
        <f>'SMPT_rég_0,4%'!$C21</f>
        <v>6.1999999999999998E-3</v>
      </c>
      <c r="I31" s="236">
        <f t="shared" si="1"/>
        <v>2034</v>
      </c>
      <c r="J31" s="241"/>
      <c r="K31" s="241">
        <f>'SMPT_rég_1,0%'!$D21</f>
        <v>8.6081578579857432E-3</v>
      </c>
      <c r="L31" s="269">
        <v>7.4973978799472984E-3</v>
      </c>
      <c r="M31" s="269">
        <f>'SMPT_rég_0,7%'!$D21</f>
        <v>7.4807152579499103E-3</v>
      </c>
      <c r="N31" s="242">
        <f>'SMPT_rég_0,4%'!$D21</f>
        <v>6.1808400299934174E-3</v>
      </c>
      <c r="P31" s="236">
        <f t="shared" si="2"/>
        <v>2034</v>
      </c>
      <c r="Q31" s="241"/>
      <c r="R31" s="241">
        <f>'SMPT_rég_1,0%'!$F21</f>
        <v>4.3896805896805891E-3</v>
      </c>
      <c r="S31" s="269">
        <v>3.5096805896805972E-3</v>
      </c>
      <c r="T31" s="269">
        <f>'SMPT_rég_0,7%'!$F21</f>
        <v>3.5096805896805972E-3</v>
      </c>
      <c r="U31" s="242">
        <f>'SMPT_rég_0,4%'!$F21</f>
        <v>2.6296805896806053E-3</v>
      </c>
      <c r="W31" s="236">
        <f t="shared" si="3"/>
        <v>2034</v>
      </c>
      <c r="X31" s="241"/>
      <c r="Y31" s="241">
        <f>'SMPT_rég_1,0%'!$H21</f>
        <v>4.3896805896805891E-3</v>
      </c>
      <c r="Z31" s="269">
        <v>3.5096805896805972E-3</v>
      </c>
      <c r="AA31" s="269">
        <f>'SMPT_rég_0,7%'!$H21</f>
        <v>3.5096805896805972E-3</v>
      </c>
      <c r="AB31" s="242">
        <f>'SMPT_rég_0,4%'!$H21</f>
        <v>2.6296805896806053E-3</v>
      </c>
      <c r="AD31" s="236">
        <f t="shared" si="4"/>
        <v>2034</v>
      </c>
      <c r="AE31" s="241"/>
      <c r="AF31" s="241">
        <f>SMPT_FPE!J21</f>
        <v>8.899999999999908E-3</v>
      </c>
      <c r="AG31" s="269">
        <v>7.5000000000000622E-3</v>
      </c>
      <c r="AH31" s="269">
        <f>SMPT_FPE!K21</f>
        <v>7.5000000000000622E-3</v>
      </c>
      <c r="AI31" s="242">
        <f>SMPT_FPE!L21</f>
        <v>6.1999999999999833E-3</v>
      </c>
      <c r="AK31" s="236">
        <f t="shared" si="5"/>
        <v>2034</v>
      </c>
      <c r="AL31" s="241"/>
      <c r="AM31" s="241">
        <f>TI_SMPT_CNRACL!J21</f>
        <v>8.899999999999908E-3</v>
      </c>
      <c r="AN31" s="269">
        <v>7.5000000000000622E-3</v>
      </c>
      <c r="AO31" s="269">
        <f>TI_SMPT_CNRACL!K21</f>
        <v>7.5000000000000622E-3</v>
      </c>
      <c r="AP31" s="242">
        <f>TI_SMPT_CNRACL!L21</f>
        <v>6.1999999999999833E-3</v>
      </c>
    </row>
    <row r="32" spans="2:42" x14ac:dyDescent="0.25">
      <c r="B32" s="236">
        <f t="shared" si="0"/>
        <v>2035</v>
      </c>
      <c r="C32" s="241"/>
      <c r="D32" s="241">
        <f>'SMPT_rég_1,0%'!$C22</f>
        <v>9.1000000000000004E-3</v>
      </c>
      <c r="E32" s="269">
        <v>9.1000000000000004E-3</v>
      </c>
      <c r="F32" s="269">
        <f>'SMPT_rég_0,7%'!$C22</f>
        <v>7.4999999999999997E-3</v>
      </c>
      <c r="G32" s="242">
        <f>'SMPT_rég_0,4%'!$C22</f>
        <v>5.7999999999999996E-3</v>
      </c>
      <c r="I32" s="236">
        <f t="shared" si="1"/>
        <v>2035</v>
      </c>
      <c r="J32" s="241"/>
      <c r="K32" s="241">
        <f>'SMPT_rég_1,0%'!$D22</f>
        <v>9.080776253189482E-3</v>
      </c>
      <c r="L32" s="269">
        <v>7.5001915983332612E-3</v>
      </c>
      <c r="M32" s="269">
        <f>'SMPT_rég_0,7%'!$D22</f>
        <v>7.478604933067734E-3</v>
      </c>
      <c r="N32" s="242">
        <f>'SMPT_rég_0,4%'!$D22</f>
        <v>5.7787473291388558E-3</v>
      </c>
      <c r="P32" s="236">
        <f t="shared" si="2"/>
        <v>2035</v>
      </c>
      <c r="Q32" s="241"/>
      <c r="R32" s="241">
        <f>'SMPT_rég_1,0%'!$F22</f>
        <v>6.093120393120266E-3</v>
      </c>
      <c r="S32" s="269">
        <v>4.7731203931205002E-3</v>
      </c>
      <c r="T32" s="269">
        <f>'SMPT_rég_0,7%'!$F22</f>
        <v>4.7731203931205002E-3</v>
      </c>
      <c r="U32" s="242">
        <f>'SMPT_rég_0,4%'!$F22</f>
        <v>3.4531203931205123E-3</v>
      </c>
      <c r="W32" s="236">
        <f t="shared" si="3"/>
        <v>2035</v>
      </c>
      <c r="X32" s="241"/>
      <c r="Y32" s="241">
        <f>'SMPT_rég_1,0%'!$H22</f>
        <v>6.093120393120266E-3</v>
      </c>
      <c r="Z32" s="269">
        <v>4.7731203931205002E-3</v>
      </c>
      <c r="AA32" s="269">
        <f>'SMPT_rég_0,7%'!$H22</f>
        <v>4.7731203931205002E-3</v>
      </c>
      <c r="AB32" s="242">
        <f>'SMPT_rég_0,4%'!$H22</f>
        <v>3.4531203931205123E-3</v>
      </c>
      <c r="AD32" s="236">
        <f t="shared" si="4"/>
        <v>2035</v>
      </c>
      <c r="AE32" s="241"/>
      <c r="AF32" s="241">
        <f>SMPT_FPE!J22</f>
        <v>9.100000000000108E-3</v>
      </c>
      <c r="AG32" s="269">
        <v>7.5000000000000622E-3</v>
      </c>
      <c r="AH32" s="269">
        <f>SMPT_FPE!K22</f>
        <v>7.5000000000000622E-3</v>
      </c>
      <c r="AI32" s="242">
        <f>SMPT_FPE!L22</f>
        <v>5.8000000000000274E-3</v>
      </c>
      <c r="AK32" s="236">
        <f t="shared" si="5"/>
        <v>2035</v>
      </c>
      <c r="AL32" s="241"/>
      <c r="AM32" s="241">
        <f>TI_SMPT_CNRACL!J22</f>
        <v>9.100000000000108E-3</v>
      </c>
      <c r="AN32" s="269">
        <v>7.5000000000000622E-3</v>
      </c>
      <c r="AO32" s="269">
        <f>TI_SMPT_CNRACL!K22</f>
        <v>7.5000000000000622E-3</v>
      </c>
      <c r="AP32" s="242">
        <f>TI_SMPT_CNRACL!L22</f>
        <v>5.8000000000000274E-3</v>
      </c>
    </row>
    <row r="33" spans="2:42" x14ac:dyDescent="0.25">
      <c r="B33" s="236">
        <f t="shared" si="0"/>
        <v>2036</v>
      </c>
      <c r="C33" s="241"/>
      <c r="D33" s="241">
        <f>'SMPT_rég_1,0%'!$C23</f>
        <v>9.300000000000001E-3</v>
      </c>
      <c r="E33" s="269">
        <v>9.300000000000001E-3</v>
      </c>
      <c r="F33" s="269">
        <f>'SMPT_rég_0,7%'!$C23</f>
        <v>7.4000000000000003E-3</v>
      </c>
      <c r="G33" s="242">
        <f>'SMPT_rég_0,4%'!$C23</f>
        <v>5.5000000000000005E-3</v>
      </c>
      <c r="I33" s="236">
        <f t="shared" si="1"/>
        <v>2036</v>
      </c>
      <c r="J33" s="241"/>
      <c r="K33" s="241">
        <f>'SMPT_rég_1,0%'!$D23</f>
        <v>9.2719346169884975E-3</v>
      </c>
      <c r="L33" s="269">
        <v>7.4127085640172119E-3</v>
      </c>
      <c r="M33" s="269">
        <f>'SMPT_rég_0,7%'!$D23</f>
        <v>7.3698271560296291E-3</v>
      </c>
      <c r="N33" s="242">
        <f>'SMPT_rég_0,4%'!$D23</f>
        <v>5.4699487571288063E-3</v>
      </c>
      <c r="P33" s="236">
        <f t="shared" si="2"/>
        <v>2036</v>
      </c>
      <c r="Q33" s="241"/>
      <c r="R33" s="241">
        <f>'SMPT_rég_1,0%'!$F23</f>
        <v>7.796560196560165E-3</v>
      </c>
      <c r="S33" s="269">
        <v>6.0365601965604032E-3</v>
      </c>
      <c r="T33" s="269">
        <f>'SMPT_rég_0,7%'!$F23</f>
        <v>6.0365601965604032E-3</v>
      </c>
      <c r="U33" s="242">
        <f>'SMPT_rég_0,4%'!$F23</f>
        <v>4.2765601965601974E-3</v>
      </c>
      <c r="W33" s="236">
        <f t="shared" si="3"/>
        <v>2036</v>
      </c>
      <c r="X33" s="241"/>
      <c r="Y33" s="241">
        <f>'SMPT_rég_1,0%'!$H23</f>
        <v>7.796560196560165E-3</v>
      </c>
      <c r="Z33" s="269">
        <v>6.0365601965604032E-3</v>
      </c>
      <c r="AA33" s="269">
        <f>'SMPT_rég_0,7%'!$H23</f>
        <v>6.0365601965604032E-3</v>
      </c>
      <c r="AB33" s="242">
        <f>'SMPT_rég_0,4%'!$H23</f>
        <v>4.2765601965601974E-3</v>
      </c>
      <c r="AD33" s="236">
        <f t="shared" si="4"/>
        <v>2036</v>
      </c>
      <c r="AE33" s="241"/>
      <c r="AF33" s="241">
        <f>SMPT_FPE!J23</f>
        <v>9.300000000000086E-3</v>
      </c>
      <c r="AG33" s="269">
        <v>7.4000000000000732E-3</v>
      </c>
      <c r="AH33" s="269">
        <f>SMPT_FPE!K23</f>
        <v>7.4000000000000732E-3</v>
      </c>
      <c r="AI33" s="242">
        <f>SMPT_FPE!L23</f>
        <v>5.5000000000000604E-3</v>
      </c>
      <c r="AK33" s="236">
        <f t="shared" si="5"/>
        <v>2036</v>
      </c>
      <c r="AL33" s="241"/>
      <c r="AM33" s="241">
        <f>TI_SMPT_CNRACL!J23</f>
        <v>9.300000000000086E-3</v>
      </c>
      <c r="AN33" s="269">
        <v>7.4000000000000732E-3</v>
      </c>
      <c r="AO33" s="269">
        <f>TI_SMPT_CNRACL!K23</f>
        <v>7.4000000000000732E-3</v>
      </c>
      <c r="AP33" s="242">
        <f>TI_SMPT_CNRACL!L23</f>
        <v>5.5000000000000604E-3</v>
      </c>
    </row>
    <row r="34" spans="2:42" x14ac:dyDescent="0.25">
      <c r="B34" s="236">
        <f t="shared" si="0"/>
        <v>2037</v>
      </c>
      <c r="C34" s="241"/>
      <c r="D34" s="241">
        <f>'SMPT_rég_1,0%'!$C24</f>
        <v>9.4999999999999998E-3</v>
      </c>
      <c r="E34" s="269">
        <v>9.4999999999999998E-3</v>
      </c>
      <c r="F34" s="269">
        <f>'SMPT_rég_0,7%'!$C24</f>
        <v>7.3000000000000001E-3</v>
      </c>
      <c r="G34" s="242">
        <f>'SMPT_rég_0,4%'!$C24</f>
        <v>5.1000000000000004E-3</v>
      </c>
      <c r="I34" s="236">
        <f t="shared" si="1"/>
        <v>2037</v>
      </c>
      <c r="J34" s="241"/>
      <c r="K34" s="241">
        <f>'SMPT_rég_1,0%'!$D24</f>
        <v>9.4589441185852774E-3</v>
      </c>
      <c r="L34" s="269">
        <v>7.3173470980139044E-3</v>
      </c>
      <c r="M34" s="269">
        <f>'SMPT_rég_0,7%'!$D24</f>
        <v>7.2569247653753166E-3</v>
      </c>
      <c r="N34" s="242">
        <f>'SMPT_rég_0,4%'!$D24</f>
        <v>5.0570498765676319E-3</v>
      </c>
      <c r="P34" s="236">
        <f t="shared" si="2"/>
        <v>2037</v>
      </c>
      <c r="Q34" s="241"/>
      <c r="R34" s="241">
        <f>'SMPT_rég_1,0%'!$F24</f>
        <v>9.5000000000000639E-3</v>
      </c>
      <c r="S34" s="269">
        <v>7.3000000000000842E-3</v>
      </c>
      <c r="T34" s="269">
        <f>'SMPT_rég_0,7%'!$F24</f>
        <v>7.3000000000000842E-3</v>
      </c>
      <c r="U34" s="242">
        <f>'SMPT_rég_0,4%'!$F24</f>
        <v>5.1000000000001044E-3</v>
      </c>
      <c r="W34" s="236">
        <f t="shared" si="3"/>
        <v>2037</v>
      </c>
      <c r="X34" s="241"/>
      <c r="Y34" s="241">
        <f>'SMPT_rég_1,0%'!$H24</f>
        <v>9.5000000000000639E-3</v>
      </c>
      <c r="Z34" s="269">
        <v>7.3000000000000842E-3</v>
      </c>
      <c r="AA34" s="269">
        <f>'SMPT_rég_0,7%'!$H24</f>
        <v>7.3000000000000842E-3</v>
      </c>
      <c r="AB34" s="242">
        <f>'SMPT_rég_0,4%'!$H24</f>
        <v>5.1000000000001044E-3</v>
      </c>
      <c r="AD34" s="236">
        <f t="shared" si="4"/>
        <v>2037</v>
      </c>
      <c r="AE34" s="241"/>
      <c r="AF34" s="241">
        <f>SMPT_FPE!J24</f>
        <v>9.5000000000000639E-3</v>
      </c>
      <c r="AG34" s="269">
        <v>7.3000000000000842E-3</v>
      </c>
      <c r="AH34" s="269">
        <f>SMPT_FPE!K24</f>
        <v>7.3000000000000842E-3</v>
      </c>
      <c r="AI34" s="242">
        <f>SMPT_FPE!L24</f>
        <v>5.1000000000001044E-3</v>
      </c>
      <c r="AK34" s="236">
        <f t="shared" si="5"/>
        <v>2037</v>
      </c>
      <c r="AL34" s="241"/>
      <c r="AM34" s="241">
        <f>TI_SMPT_CNRACL!J24</f>
        <v>9.5000000000000639E-3</v>
      </c>
      <c r="AN34" s="269">
        <v>7.3000000000000842E-3</v>
      </c>
      <c r="AO34" s="269">
        <f>TI_SMPT_CNRACL!K24</f>
        <v>7.3000000000000842E-3</v>
      </c>
      <c r="AP34" s="242">
        <f>TI_SMPT_CNRACL!L24</f>
        <v>5.1000000000001044E-3</v>
      </c>
    </row>
    <row r="35" spans="2:42" x14ac:dyDescent="0.25">
      <c r="B35" s="236">
        <f t="shared" si="0"/>
        <v>2038</v>
      </c>
      <c r="C35" s="241"/>
      <c r="D35" s="241">
        <f>'SMPT_rég_1,0%'!$C25</f>
        <v>9.5999999999999992E-3</v>
      </c>
      <c r="E35" s="269">
        <v>9.5999999999999992E-3</v>
      </c>
      <c r="F35" s="269">
        <f>'SMPT_rég_0,7%'!$C25</f>
        <v>7.1999999999999998E-3</v>
      </c>
      <c r="G35" s="242">
        <f>'SMPT_rég_0,4%'!$C25</f>
        <v>4.6999999999999993E-3</v>
      </c>
      <c r="I35" s="236">
        <f t="shared" si="1"/>
        <v>2038</v>
      </c>
      <c r="J35" s="241"/>
      <c r="K35" s="241">
        <f>'SMPT_rég_1,0%'!$D25</f>
        <v>9.5436339317771512E-3</v>
      </c>
      <c r="L35" s="269">
        <v>7.2136321833558004E-3</v>
      </c>
      <c r="M35" s="269">
        <f>'SMPT_rég_0,7%'!$D25</f>
        <v>7.1417783241176647E-3</v>
      </c>
      <c r="N35" s="242">
        <f>'SMPT_rég_0,4%'!$D25</f>
        <v>4.6419632233454244E-3</v>
      </c>
      <c r="P35" s="236">
        <f t="shared" si="2"/>
        <v>2038</v>
      </c>
      <c r="Q35" s="241"/>
      <c r="R35" s="241">
        <f>'SMPT_rég_1,0%'!$F25</f>
        <v>9.6000000000000529E-3</v>
      </c>
      <c r="S35" s="269">
        <v>7.2000000000000952E-3</v>
      </c>
      <c r="T35" s="269">
        <f>'SMPT_rég_0,7%'!$F25</f>
        <v>7.2000000000000952E-3</v>
      </c>
      <c r="U35" s="242">
        <f>'SMPT_rég_0,4%'!$F25</f>
        <v>4.6999999999999265E-3</v>
      </c>
      <c r="W35" s="236">
        <f t="shared" si="3"/>
        <v>2038</v>
      </c>
      <c r="X35" s="241"/>
      <c r="Y35" s="241">
        <f>'SMPT_rég_1,0%'!$H25</f>
        <v>9.6000000000000529E-3</v>
      </c>
      <c r="Z35" s="269">
        <v>7.2000000000000952E-3</v>
      </c>
      <c r="AA35" s="269">
        <f>'SMPT_rég_0,7%'!$H25</f>
        <v>7.2000000000000952E-3</v>
      </c>
      <c r="AB35" s="242">
        <f>'SMPT_rég_0,4%'!$H25</f>
        <v>4.6999999999999265E-3</v>
      </c>
      <c r="AD35" s="236">
        <f t="shared" si="4"/>
        <v>2038</v>
      </c>
      <c r="AE35" s="241"/>
      <c r="AF35" s="241">
        <f>SMPT_FPE!J25</f>
        <v>9.6000000000000529E-3</v>
      </c>
      <c r="AG35" s="269">
        <v>7.2000000000000952E-3</v>
      </c>
      <c r="AH35" s="269">
        <f>SMPT_FPE!K25</f>
        <v>7.2000000000000952E-3</v>
      </c>
      <c r="AI35" s="242">
        <f>SMPT_FPE!L25</f>
        <v>4.6999999999999265E-3</v>
      </c>
      <c r="AK35" s="236">
        <f t="shared" si="5"/>
        <v>2038</v>
      </c>
      <c r="AL35" s="241"/>
      <c r="AM35" s="241">
        <f>TI_SMPT_CNRACL!J25</f>
        <v>9.6000000000000529E-3</v>
      </c>
      <c r="AN35" s="269">
        <v>7.2000000000000952E-3</v>
      </c>
      <c r="AO35" s="269">
        <f>TI_SMPT_CNRACL!K25</f>
        <v>7.2000000000000952E-3</v>
      </c>
      <c r="AP35" s="242">
        <f>TI_SMPT_CNRACL!L25</f>
        <v>4.6999999999999265E-3</v>
      </c>
    </row>
    <row r="36" spans="2:42" x14ac:dyDescent="0.25">
      <c r="B36" s="236">
        <f t="shared" si="0"/>
        <v>2039</v>
      </c>
      <c r="C36" s="241"/>
      <c r="D36" s="241">
        <f>'SMPT_rég_1,0%'!$C26</f>
        <v>9.7999999999999997E-3</v>
      </c>
      <c r="E36" s="269">
        <v>9.7999999999999997E-3</v>
      </c>
      <c r="F36" s="269">
        <f>'SMPT_rég_0,7%'!$C26</f>
        <v>7.0999999999999995E-3</v>
      </c>
      <c r="G36" s="242">
        <f>'SMPT_rég_0,4%'!$C26</f>
        <v>4.4000000000000003E-3</v>
      </c>
      <c r="I36" s="236">
        <f t="shared" si="1"/>
        <v>2039</v>
      </c>
      <c r="J36" s="241"/>
      <c r="K36" s="241">
        <f>'SMPT_rég_1,0%'!$D26</f>
        <v>9.7270497624033503E-3</v>
      </c>
      <c r="L36" s="269">
        <v>7.1086629644383503E-3</v>
      </c>
      <c r="M36" s="269">
        <f>'SMPT_rég_0,7%'!$D26</f>
        <v>7.0253596112659356E-3</v>
      </c>
      <c r="N36" s="242">
        <f>'SMPT_rég_0,4%'!$D26</f>
        <v>4.3256017651838174E-3</v>
      </c>
      <c r="P36" s="236">
        <f t="shared" si="2"/>
        <v>2039</v>
      </c>
      <c r="Q36" s="241"/>
      <c r="R36" s="241">
        <f>'SMPT_rég_1,0%'!$F26</f>
        <v>9.8000000000000309E-3</v>
      </c>
      <c r="S36" s="269">
        <v>7.1000000000001062E-3</v>
      </c>
      <c r="T36" s="269">
        <f>'SMPT_rég_0,7%'!$F26</f>
        <v>7.1000000000001062E-3</v>
      </c>
      <c r="U36" s="242">
        <f>'SMPT_rég_0,4%'!$F26</f>
        <v>4.3999999999999595E-3</v>
      </c>
      <c r="W36" s="236">
        <f t="shared" si="3"/>
        <v>2039</v>
      </c>
      <c r="X36" s="241"/>
      <c r="Y36" s="241">
        <f>'SMPT_rég_1,0%'!$H26</f>
        <v>9.8000000000000309E-3</v>
      </c>
      <c r="Z36" s="269">
        <v>7.1000000000001062E-3</v>
      </c>
      <c r="AA36" s="269">
        <f>'SMPT_rég_0,7%'!$H26</f>
        <v>7.1000000000001062E-3</v>
      </c>
      <c r="AB36" s="242">
        <f>'SMPT_rég_0,4%'!$H26</f>
        <v>4.3999999999999595E-3</v>
      </c>
      <c r="AD36" s="236">
        <f t="shared" si="4"/>
        <v>2039</v>
      </c>
      <c r="AE36" s="241"/>
      <c r="AF36" s="241">
        <f>SMPT_FPE!J26</f>
        <v>9.8000000000000309E-3</v>
      </c>
      <c r="AG36" s="269">
        <v>7.1000000000001062E-3</v>
      </c>
      <c r="AH36" s="269">
        <f>SMPT_FPE!K26</f>
        <v>7.1000000000001062E-3</v>
      </c>
      <c r="AI36" s="242">
        <f>SMPT_FPE!L26</f>
        <v>4.3999999999999595E-3</v>
      </c>
      <c r="AK36" s="236">
        <f t="shared" si="5"/>
        <v>2039</v>
      </c>
      <c r="AL36" s="241"/>
      <c r="AM36" s="241">
        <f>TI_SMPT_CNRACL!J26</f>
        <v>9.8000000000000309E-3</v>
      </c>
      <c r="AN36" s="269">
        <v>7.1000000000001062E-3</v>
      </c>
      <c r="AO36" s="269">
        <f>TI_SMPT_CNRACL!K26</f>
        <v>7.1000000000001062E-3</v>
      </c>
      <c r="AP36" s="242">
        <f>TI_SMPT_CNRACL!L26</f>
        <v>4.3999999999999595E-3</v>
      </c>
    </row>
    <row r="37" spans="2:42" x14ac:dyDescent="0.25">
      <c r="B37" s="236">
        <f t="shared" si="0"/>
        <v>2040</v>
      </c>
      <c r="C37" s="241"/>
      <c r="D37" s="241">
        <f>'SMPT_rég_1,0%'!$C27</f>
        <v>0.01</v>
      </c>
      <c r="E37" s="269">
        <v>0.01</v>
      </c>
      <c r="F37" s="269">
        <f>'SMPT_rég_0,7%'!$C27</f>
        <v>6.9999999999999993E-3</v>
      </c>
      <c r="G37" s="242">
        <f>'SMPT_rég_0,4%'!$C27</f>
        <v>4.0000000000000001E-3</v>
      </c>
      <c r="I37" s="236">
        <f t="shared" si="1"/>
        <v>2040</v>
      </c>
      <c r="J37" s="241"/>
      <c r="K37" s="241">
        <f>'SMPT_rég_1,0%'!$D27</f>
        <v>9.9160050396116528E-3</v>
      </c>
      <c r="L37" s="269">
        <v>7.0143681388341594E-3</v>
      </c>
      <c r="M37" s="269">
        <f>'SMPT_rég_0,7%'!$D27</f>
        <v>6.9144194067407572E-3</v>
      </c>
      <c r="N37" s="242">
        <f>'SMPT_rég_0,4%'!$D27</f>
        <v>3.9146863044108304E-3</v>
      </c>
      <c r="P37" s="236">
        <f t="shared" si="2"/>
        <v>2040</v>
      </c>
      <c r="Q37" s="241"/>
      <c r="R37" s="241">
        <f>'SMPT_rég_1,0%'!$F27</f>
        <v>1.0000000000000009E-2</v>
      </c>
      <c r="S37" s="269">
        <v>6.9999999999998952E-3</v>
      </c>
      <c r="T37" s="269">
        <f>'SMPT_rég_0,7%'!$F27</f>
        <v>6.9999999999998952E-3</v>
      </c>
      <c r="U37" s="242">
        <f>'SMPT_rég_0,4%'!$F27</f>
        <v>4.0000000000000036E-3</v>
      </c>
      <c r="W37" s="236">
        <f t="shared" si="3"/>
        <v>2040</v>
      </c>
      <c r="X37" s="241"/>
      <c r="Y37" s="241">
        <f>'SMPT_rég_1,0%'!$H27</f>
        <v>1.0000000000000009E-2</v>
      </c>
      <c r="Z37" s="269">
        <v>6.9999999999998952E-3</v>
      </c>
      <c r="AA37" s="269">
        <f>'SMPT_rég_0,7%'!$H27</f>
        <v>6.9999999999998952E-3</v>
      </c>
      <c r="AB37" s="242">
        <f>'SMPT_rég_0,4%'!$H27</f>
        <v>4.0000000000000036E-3</v>
      </c>
      <c r="AD37" s="236">
        <f t="shared" si="4"/>
        <v>2040</v>
      </c>
      <c r="AE37" s="241"/>
      <c r="AF37" s="241">
        <f>SMPT_FPE!J27</f>
        <v>1.0000000000000009E-2</v>
      </c>
      <c r="AG37" s="269">
        <v>6.9999999999998952E-3</v>
      </c>
      <c r="AH37" s="269">
        <f>SMPT_FPE!K27</f>
        <v>6.9999999999998952E-3</v>
      </c>
      <c r="AI37" s="242">
        <f>SMPT_FPE!L27</f>
        <v>4.0000000000000036E-3</v>
      </c>
      <c r="AK37" s="236">
        <f t="shared" si="5"/>
        <v>2040</v>
      </c>
      <c r="AL37" s="241"/>
      <c r="AM37" s="241">
        <f>TI_SMPT_CNRACL!J27</f>
        <v>1.0000000000000009E-2</v>
      </c>
      <c r="AN37" s="269">
        <v>6.9999999999998952E-3</v>
      </c>
      <c r="AO37" s="269">
        <f>TI_SMPT_CNRACL!K27</f>
        <v>6.9999999999998952E-3</v>
      </c>
      <c r="AP37" s="242">
        <f>TI_SMPT_CNRACL!L27</f>
        <v>4.0000000000000036E-3</v>
      </c>
    </row>
    <row r="38" spans="2:42" x14ac:dyDescent="0.25">
      <c r="B38" s="236">
        <f t="shared" si="0"/>
        <v>2041</v>
      </c>
      <c r="C38" s="241"/>
      <c r="D38" s="241">
        <f>'SMPT_rég_1,0%'!$C28</f>
        <v>0.01</v>
      </c>
      <c r="E38" s="269">
        <v>0.01</v>
      </c>
      <c r="F38" s="269">
        <f>'SMPT_rég_0,7%'!$C28</f>
        <v>6.9999999999999993E-3</v>
      </c>
      <c r="G38" s="242">
        <f>'SMPT_rég_0,4%'!$C28</f>
        <v>4.0000000000000001E-3</v>
      </c>
      <c r="I38" s="236">
        <f t="shared" si="1"/>
        <v>2041</v>
      </c>
      <c r="J38" s="241"/>
      <c r="K38" s="241">
        <f>'SMPT_rég_1,0%'!$D28</f>
        <v>9.908275103553299E-3</v>
      </c>
      <c r="L38" s="269">
        <v>7.0174644792064811E-3</v>
      </c>
      <c r="M38" s="269">
        <f>'SMPT_rég_0,7%'!$D28</f>
        <v>6.90682382307517E-3</v>
      </c>
      <c r="N38" s="242">
        <f>'SMPT_rég_0,4%'!$D28</f>
        <v>3.9071220878448276E-3</v>
      </c>
      <c r="P38" s="236">
        <f t="shared" si="2"/>
        <v>2041</v>
      </c>
      <c r="Q38" s="241"/>
      <c r="R38" s="241">
        <f>'SMPT_rég_1,0%'!$F28</f>
        <v>1.0000000000000009E-2</v>
      </c>
      <c r="S38" s="269">
        <v>6.9999999999998952E-3</v>
      </c>
      <c r="T38" s="269">
        <f>'SMPT_rég_0,7%'!$F28</f>
        <v>6.9999999999998952E-3</v>
      </c>
      <c r="U38" s="242">
        <f>'SMPT_rég_0,4%'!$F28</f>
        <v>4.0000000000000036E-3</v>
      </c>
      <c r="W38" s="236">
        <f t="shared" si="3"/>
        <v>2041</v>
      </c>
      <c r="X38" s="241"/>
      <c r="Y38" s="241">
        <f>'SMPT_rég_1,0%'!$H28</f>
        <v>1.0000000000000009E-2</v>
      </c>
      <c r="Z38" s="269">
        <v>6.9999999999998952E-3</v>
      </c>
      <c r="AA38" s="269">
        <f>'SMPT_rég_0,7%'!$H28</f>
        <v>6.9999999999998952E-3</v>
      </c>
      <c r="AB38" s="242">
        <f>'SMPT_rég_0,4%'!$H28</f>
        <v>4.0000000000000036E-3</v>
      </c>
      <c r="AD38" s="236">
        <f t="shared" si="4"/>
        <v>2041</v>
      </c>
      <c r="AE38" s="241"/>
      <c r="AF38" s="241">
        <f>SMPT_FPE!J28</f>
        <v>1.0000000000000009E-2</v>
      </c>
      <c r="AG38" s="269">
        <v>6.9999999999998952E-3</v>
      </c>
      <c r="AH38" s="269">
        <f>SMPT_FPE!K28</f>
        <v>6.9999999999998952E-3</v>
      </c>
      <c r="AI38" s="242">
        <f>SMPT_FPE!L28</f>
        <v>4.0000000000000036E-3</v>
      </c>
      <c r="AK38" s="236">
        <f t="shared" si="5"/>
        <v>2041</v>
      </c>
      <c r="AL38" s="241"/>
      <c r="AM38" s="241">
        <f>TI_SMPT_CNRACL!J28</f>
        <v>1.0000000000000009E-2</v>
      </c>
      <c r="AN38" s="269">
        <v>6.9999999999998952E-3</v>
      </c>
      <c r="AO38" s="269">
        <f>TI_SMPT_CNRACL!K28</f>
        <v>6.9999999999998952E-3</v>
      </c>
      <c r="AP38" s="242">
        <f>TI_SMPT_CNRACL!L28</f>
        <v>4.0000000000000036E-3</v>
      </c>
    </row>
    <row r="39" spans="2:42" x14ac:dyDescent="0.25">
      <c r="B39" s="236">
        <f t="shared" si="0"/>
        <v>2042</v>
      </c>
      <c r="C39" s="241"/>
      <c r="D39" s="241">
        <f>'SMPT_rég_1,0%'!$C29</f>
        <v>0.01</v>
      </c>
      <c r="E39" s="269">
        <v>0.01</v>
      </c>
      <c r="F39" s="269">
        <f>'SMPT_rég_0,7%'!$C29</f>
        <v>6.9999999999999993E-3</v>
      </c>
      <c r="G39" s="242">
        <f>'SMPT_rég_0,4%'!$C29</f>
        <v>4.0000000000000001E-3</v>
      </c>
      <c r="I39" s="236">
        <f t="shared" si="1"/>
        <v>2042</v>
      </c>
      <c r="J39" s="241"/>
      <c r="K39" s="241">
        <f>'SMPT_rég_1,0%'!$D29</f>
        <v>9.8977666549855403E-3</v>
      </c>
      <c r="L39" s="269">
        <v>7.0195000876824842E-3</v>
      </c>
      <c r="M39" s="269">
        <f>'SMPT_rég_0,7%'!$D29</f>
        <v>6.8964371012252279E-3</v>
      </c>
      <c r="N39" s="242">
        <f>'SMPT_rég_0,4%'!$D29</f>
        <v>3.8967634520192806E-3</v>
      </c>
      <c r="P39" s="236">
        <f t="shared" si="2"/>
        <v>2042</v>
      </c>
      <c r="Q39" s="241"/>
      <c r="R39" s="241">
        <f>'SMPT_rég_1,0%'!$F29</f>
        <v>1.0000000000000009E-2</v>
      </c>
      <c r="S39" s="269">
        <v>6.9999999999998952E-3</v>
      </c>
      <c r="T39" s="269">
        <f>'SMPT_rég_0,7%'!$F29</f>
        <v>6.9999999999998952E-3</v>
      </c>
      <c r="U39" s="242">
        <f>'SMPT_rég_0,4%'!$F29</f>
        <v>4.0000000000000036E-3</v>
      </c>
      <c r="W39" s="236">
        <f t="shared" si="3"/>
        <v>2042</v>
      </c>
      <c r="X39" s="241"/>
      <c r="Y39" s="241">
        <f>'SMPT_rég_1,0%'!$H29</f>
        <v>1.0000000000000009E-2</v>
      </c>
      <c r="Z39" s="269">
        <v>6.9999999999998952E-3</v>
      </c>
      <c r="AA39" s="269">
        <f>'SMPT_rég_0,7%'!$H29</f>
        <v>6.9999999999998952E-3</v>
      </c>
      <c r="AB39" s="242">
        <f>'SMPT_rég_0,4%'!$H29</f>
        <v>4.0000000000000036E-3</v>
      </c>
      <c r="AD39" s="236">
        <f t="shared" si="4"/>
        <v>2042</v>
      </c>
      <c r="AE39" s="241"/>
      <c r="AF39" s="241">
        <f>SMPT_FPE!J29</f>
        <v>1.0000000000000009E-2</v>
      </c>
      <c r="AG39" s="269">
        <v>6.9999999999998952E-3</v>
      </c>
      <c r="AH39" s="269">
        <f>SMPT_FPE!K29</f>
        <v>6.9999999999998952E-3</v>
      </c>
      <c r="AI39" s="242">
        <f>SMPT_FPE!L29</f>
        <v>4.0000000000000036E-3</v>
      </c>
      <c r="AK39" s="236">
        <f t="shared" si="5"/>
        <v>2042</v>
      </c>
      <c r="AL39" s="241"/>
      <c r="AM39" s="241">
        <f>TI_SMPT_CNRACL!J29</f>
        <v>1.0000000000000009E-2</v>
      </c>
      <c r="AN39" s="269">
        <v>6.9999999999998952E-3</v>
      </c>
      <c r="AO39" s="269">
        <f>TI_SMPT_CNRACL!K29</f>
        <v>6.9999999999998952E-3</v>
      </c>
      <c r="AP39" s="242">
        <f>TI_SMPT_CNRACL!L29</f>
        <v>4.0000000000000036E-3</v>
      </c>
    </row>
    <row r="40" spans="2:42" x14ac:dyDescent="0.25">
      <c r="B40" s="236">
        <f t="shared" si="0"/>
        <v>2043</v>
      </c>
      <c r="C40" s="241"/>
      <c r="D40" s="241">
        <f>'SMPT_rég_1,0%'!$C30</f>
        <v>0.01</v>
      </c>
      <c r="E40" s="269">
        <v>0.01</v>
      </c>
      <c r="F40" s="269">
        <f>'SMPT_rég_0,7%'!$C30</f>
        <v>6.9999999999999993E-3</v>
      </c>
      <c r="G40" s="242">
        <f>'SMPT_rég_0,4%'!$C30</f>
        <v>4.0000000000000001E-3</v>
      </c>
      <c r="I40" s="236">
        <f t="shared" si="1"/>
        <v>2043</v>
      </c>
      <c r="J40" s="241"/>
      <c r="K40" s="241">
        <f>'SMPT_rég_1,0%'!$D30</f>
        <v>9.8876358320665325E-3</v>
      </c>
      <c r="L40" s="269">
        <v>7.0209130929383967E-3</v>
      </c>
      <c r="M40" s="269">
        <f>'SMPT_rég_0,7%'!$D30</f>
        <v>6.8864263706565065E-3</v>
      </c>
      <c r="N40" s="242">
        <f>'SMPT_rég_0,4%'!$D30</f>
        <v>3.8867804476798717E-3</v>
      </c>
      <c r="P40" s="236">
        <f t="shared" si="2"/>
        <v>2043</v>
      </c>
      <c r="Q40" s="241"/>
      <c r="R40" s="241">
        <f>'SMPT_rég_1,0%'!$F30</f>
        <v>1.0000000000000009E-2</v>
      </c>
      <c r="S40" s="269">
        <v>6.9999999999998952E-3</v>
      </c>
      <c r="T40" s="269">
        <f>'SMPT_rég_0,7%'!$F30</f>
        <v>6.9999999999998952E-3</v>
      </c>
      <c r="U40" s="242">
        <f>'SMPT_rég_0,4%'!$F30</f>
        <v>4.0000000000000036E-3</v>
      </c>
      <c r="W40" s="236">
        <f t="shared" si="3"/>
        <v>2043</v>
      </c>
      <c r="X40" s="241"/>
      <c r="Y40" s="241">
        <f>'SMPT_rég_1,0%'!$H30</f>
        <v>1.0000000000000009E-2</v>
      </c>
      <c r="Z40" s="269">
        <v>6.9999999999998952E-3</v>
      </c>
      <c r="AA40" s="269">
        <f>'SMPT_rég_0,7%'!$H30</f>
        <v>6.9999999999998952E-3</v>
      </c>
      <c r="AB40" s="242">
        <f>'SMPT_rég_0,4%'!$H30</f>
        <v>4.0000000000000036E-3</v>
      </c>
      <c r="AD40" s="236">
        <f t="shared" si="4"/>
        <v>2043</v>
      </c>
      <c r="AE40" s="241"/>
      <c r="AF40" s="241">
        <f>SMPT_FPE!J30</f>
        <v>1.0000000000000009E-2</v>
      </c>
      <c r="AG40" s="269">
        <v>6.9999999999998952E-3</v>
      </c>
      <c r="AH40" s="269">
        <f>SMPT_FPE!K30</f>
        <v>6.9999999999998952E-3</v>
      </c>
      <c r="AI40" s="242">
        <f>SMPT_FPE!L30</f>
        <v>4.0000000000000036E-3</v>
      </c>
      <c r="AK40" s="236">
        <f t="shared" si="5"/>
        <v>2043</v>
      </c>
      <c r="AL40" s="241"/>
      <c r="AM40" s="241">
        <f>TI_SMPT_CNRACL!J30</f>
        <v>1.0000000000000009E-2</v>
      </c>
      <c r="AN40" s="269">
        <v>6.9999999999998952E-3</v>
      </c>
      <c r="AO40" s="269">
        <f>TI_SMPT_CNRACL!K30</f>
        <v>6.9999999999998952E-3</v>
      </c>
      <c r="AP40" s="242">
        <f>TI_SMPT_CNRACL!L30</f>
        <v>4.0000000000000036E-3</v>
      </c>
    </row>
    <row r="41" spans="2:42" x14ac:dyDescent="0.25">
      <c r="B41" s="236">
        <f t="shared" si="0"/>
        <v>2044</v>
      </c>
      <c r="C41" s="241"/>
      <c r="D41" s="241">
        <f>'SMPT_rég_1,0%'!$C31</f>
        <v>0.01</v>
      </c>
      <c r="E41" s="269">
        <v>0.01</v>
      </c>
      <c r="F41" s="269">
        <f>'SMPT_rég_0,7%'!$C31</f>
        <v>6.9999999999999993E-3</v>
      </c>
      <c r="G41" s="242">
        <f>'SMPT_rég_0,4%'!$C31</f>
        <v>4.0000000000000001E-3</v>
      </c>
      <c r="I41" s="236">
        <f t="shared" si="1"/>
        <v>2044</v>
      </c>
      <c r="J41" s="241"/>
      <c r="K41" s="241">
        <f>'SMPT_rég_1,0%'!$D31</f>
        <v>9.8804302177242231E-3</v>
      </c>
      <c r="L41" s="269">
        <v>7.0200364636014978E-3</v>
      </c>
      <c r="M41" s="269">
        <f>'SMPT_rég_0,7%'!$D31</f>
        <v>6.8793273597484994E-3</v>
      </c>
      <c r="N41" s="242">
        <f>'SMPT_rég_0,4%'!$D31</f>
        <v>3.8796985855289456E-3</v>
      </c>
      <c r="P41" s="236">
        <f t="shared" si="2"/>
        <v>2044</v>
      </c>
      <c r="Q41" s="241"/>
      <c r="R41" s="241">
        <f>'SMPT_rég_1,0%'!$F31</f>
        <v>1.0000000000000009E-2</v>
      </c>
      <c r="S41" s="269">
        <v>6.9999999999998952E-3</v>
      </c>
      <c r="T41" s="269">
        <f>'SMPT_rég_0,7%'!$F31</f>
        <v>6.9999999999998952E-3</v>
      </c>
      <c r="U41" s="242">
        <f>'SMPT_rég_0,4%'!$F31</f>
        <v>4.0000000000000036E-3</v>
      </c>
      <c r="W41" s="236">
        <f t="shared" si="3"/>
        <v>2044</v>
      </c>
      <c r="X41" s="241"/>
      <c r="Y41" s="241">
        <f>'SMPT_rég_1,0%'!$H31</f>
        <v>1.0000000000000009E-2</v>
      </c>
      <c r="Z41" s="269">
        <v>6.9999999999998952E-3</v>
      </c>
      <c r="AA41" s="269">
        <f>'SMPT_rég_0,7%'!$H31</f>
        <v>6.9999999999998952E-3</v>
      </c>
      <c r="AB41" s="242">
        <f>'SMPT_rég_0,4%'!$H31</f>
        <v>4.0000000000000036E-3</v>
      </c>
      <c r="AD41" s="236">
        <f t="shared" si="4"/>
        <v>2044</v>
      </c>
      <c r="AE41" s="241"/>
      <c r="AF41" s="241">
        <f>SMPT_FPE!J31</f>
        <v>1.0000000000000009E-2</v>
      </c>
      <c r="AG41" s="269">
        <v>6.9999999999998952E-3</v>
      </c>
      <c r="AH41" s="269">
        <f>SMPT_FPE!K31</f>
        <v>6.9999999999998952E-3</v>
      </c>
      <c r="AI41" s="242">
        <f>SMPT_FPE!L31</f>
        <v>4.0000000000000036E-3</v>
      </c>
      <c r="AK41" s="236">
        <f t="shared" si="5"/>
        <v>2044</v>
      </c>
      <c r="AL41" s="241"/>
      <c r="AM41" s="241">
        <f>TI_SMPT_CNRACL!J31</f>
        <v>1.0000000000000009E-2</v>
      </c>
      <c r="AN41" s="269">
        <v>6.9999999999998952E-3</v>
      </c>
      <c r="AO41" s="269">
        <f>TI_SMPT_CNRACL!K31</f>
        <v>6.9999999999998952E-3</v>
      </c>
      <c r="AP41" s="242">
        <f>TI_SMPT_CNRACL!L31</f>
        <v>4.0000000000000036E-3</v>
      </c>
    </row>
    <row r="42" spans="2:42" x14ac:dyDescent="0.25">
      <c r="B42" s="236">
        <f t="shared" si="0"/>
        <v>2045</v>
      </c>
      <c r="C42" s="241"/>
      <c r="D42" s="241">
        <f>'SMPT_rég_1,0%'!$C32</f>
        <v>0.01</v>
      </c>
      <c r="E42" s="269">
        <v>0.01</v>
      </c>
      <c r="F42" s="269">
        <f>'SMPT_rég_0,7%'!$C32</f>
        <v>6.9999999999999993E-3</v>
      </c>
      <c r="G42" s="242">
        <f>'SMPT_rég_0,4%'!$C32</f>
        <v>4.0000000000000001E-3</v>
      </c>
      <c r="I42" s="236">
        <f t="shared" si="1"/>
        <v>2045</v>
      </c>
      <c r="J42" s="241"/>
      <c r="K42" s="241">
        <f>'SMPT_rég_1,0%'!$D32</f>
        <v>9.8717445590632558E-3</v>
      </c>
      <c r="L42" s="269">
        <v>7.0219229255625848E-3</v>
      </c>
      <c r="M42" s="269">
        <f>'SMPT_rég_0,7%'!$D32</f>
        <v>6.8707501578531005E-3</v>
      </c>
      <c r="N42" s="242">
        <f>'SMPT_rég_0,4%'!$D32</f>
        <v>3.8711423832409331E-3</v>
      </c>
      <c r="P42" s="236">
        <f t="shared" si="2"/>
        <v>2045</v>
      </c>
      <c r="Q42" s="241"/>
      <c r="R42" s="241">
        <f>'SMPT_rég_1,0%'!$F32</f>
        <v>1.0000000000000009E-2</v>
      </c>
      <c r="S42" s="269">
        <v>6.9999999999998952E-3</v>
      </c>
      <c r="T42" s="269">
        <f>'SMPT_rég_0,7%'!$F32</f>
        <v>6.9999999999998952E-3</v>
      </c>
      <c r="U42" s="242">
        <f>'SMPT_rég_0,4%'!$F32</f>
        <v>4.0000000000000036E-3</v>
      </c>
      <c r="W42" s="236">
        <f t="shared" si="3"/>
        <v>2045</v>
      </c>
      <c r="X42" s="241"/>
      <c r="Y42" s="241">
        <f>'SMPT_rég_1,0%'!$H32</f>
        <v>1.0000000000000009E-2</v>
      </c>
      <c r="Z42" s="269">
        <v>6.9999999999998952E-3</v>
      </c>
      <c r="AA42" s="269">
        <f>'SMPT_rég_0,7%'!$H32</f>
        <v>6.9999999999998952E-3</v>
      </c>
      <c r="AB42" s="242">
        <f>'SMPT_rég_0,4%'!$H32</f>
        <v>4.0000000000000036E-3</v>
      </c>
      <c r="AD42" s="236">
        <f t="shared" si="4"/>
        <v>2045</v>
      </c>
      <c r="AE42" s="241"/>
      <c r="AF42" s="241">
        <f>SMPT_FPE!J32</f>
        <v>1.0000000000000009E-2</v>
      </c>
      <c r="AG42" s="269">
        <v>6.9999999999998952E-3</v>
      </c>
      <c r="AH42" s="269">
        <f>SMPT_FPE!K32</f>
        <v>6.9999999999998952E-3</v>
      </c>
      <c r="AI42" s="242">
        <f>SMPT_FPE!L32</f>
        <v>4.0000000000000036E-3</v>
      </c>
      <c r="AK42" s="236">
        <f t="shared" si="5"/>
        <v>2045</v>
      </c>
      <c r="AL42" s="241"/>
      <c r="AM42" s="241">
        <f>TI_SMPT_CNRACL!J32</f>
        <v>1.0000000000000009E-2</v>
      </c>
      <c r="AN42" s="269">
        <v>6.9999999999998952E-3</v>
      </c>
      <c r="AO42" s="269">
        <f>TI_SMPT_CNRACL!K32</f>
        <v>6.9999999999998952E-3</v>
      </c>
      <c r="AP42" s="242">
        <f>TI_SMPT_CNRACL!L32</f>
        <v>4.0000000000000036E-3</v>
      </c>
    </row>
    <row r="43" spans="2:42" x14ac:dyDescent="0.25">
      <c r="B43" s="236">
        <f t="shared" si="0"/>
        <v>2046</v>
      </c>
      <c r="C43" s="241"/>
      <c r="D43" s="241">
        <f>'SMPT_rég_1,0%'!$C33</f>
        <v>0.01</v>
      </c>
      <c r="E43" s="269">
        <v>0.01</v>
      </c>
      <c r="F43" s="269">
        <f>'SMPT_rég_0,7%'!$C33</f>
        <v>6.9999999999999993E-3</v>
      </c>
      <c r="G43" s="242">
        <f>'SMPT_rég_0,4%'!$C33</f>
        <v>4.0000000000000001E-3</v>
      </c>
      <c r="I43" s="236">
        <f t="shared" si="1"/>
        <v>2046</v>
      </c>
      <c r="J43" s="241"/>
      <c r="K43" s="241">
        <f>'SMPT_rég_1,0%'!$D33</f>
        <v>9.8717445590632558E-3</v>
      </c>
      <c r="L43" s="269"/>
      <c r="M43" s="269">
        <f>'SMPT_rég_0,7%'!$D33</f>
        <v>6.8707501578531005E-3</v>
      </c>
      <c r="N43" s="242">
        <f>'SMPT_rég_0,4%'!$D33</f>
        <v>3.8711423832409331E-3</v>
      </c>
      <c r="P43" s="236">
        <f t="shared" si="2"/>
        <v>2046</v>
      </c>
      <c r="Q43" s="241"/>
      <c r="R43" s="241">
        <f>'SMPT_rég_1,0%'!$F33</f>
        <v>1.0000000000000009E-2</v>
      </c>
      <c r="S43" s="269"/>
      <c r="T43" s="269">
        <f>'SMPT_rég_0,7%'!$F33</f>
        <v>6.9999999999998952E-3</v>
      </c>
      <c r="U43" s="242">
        <f>'SMPT_rég_0,4%'!$F33</f>
        <v>4.0000000000000036E-3</v>
      </c>
      <c r="W43" s="236">
        <f t="shared" si="3"/>
        <v>2046</v>
      </c>
      <c r="X43" s="241"/>
      <c r="Y43" s="241">
        <f>'SMPT_rég_1,0%'!$H33</f>
        <v>1.0000000000000009E-2</v>
      </c>
      <c r="Z43" s="269"/>
      <c r="AA43" s="269">
        <f>'SMPT_rég_0,7%'!$H33</f>
        <v>6.9999999999998952E-3</v>
      </c>
      <c r="AB43" s="242">
        <f>'SMPT_rég_0,4%'!$H33</f>
        <v>4.0000000000000036E-3</v>
      </c>
      <c r="AD43" s="236">
        <f t="shared" si="4"/>
        <v>2046</v>
      </c>
      <c r="AE43" s="241"/>
      <c r="AF43" s="241">
        <f>SMPT_FPE!J33</f>
        <v>1.0000000000000009E-2</v>
      </c>
      <c r="AG43" s="269"/>
      <c r="AH43" s="269">
        <f>SMPT_FPE!K33</f>
        <v>6.9999999999998952E-3</v>
      </c>
      <c r="AI43" s="242">
        <f>SMPT_FPE!L33</f>
        <v>4.0000000000000036E-3</v>
      </c>
      <c r="AK43" s="236">
        <f t="shared" si="5"/>
        <v>2046</v>
      </c>
      <c r="AL43" s="241"/>
      <c r="AM43" s="241">
        <f>TI_SMPT_CNRACL!J33</f>
        <v>1.0000000000000009E-2</v>
      </c>
      <c r="AN43" s="269"/>
      <c r="AO43" s="269">
        <f>TI_SMPT_CNRACL!K33</f>
        <v>6.9999999999998952E-3</v>
      </c>
      <c r="AP43" s="242">
        <f>TI_SMPT_CNRACL!L33</f>
        <v>4.0000000000000036E-3</v>
      </c>
    </row>
    <row r="44" spans="2:42" x14ac:dyDescent="0.25">
      <c r="B44" s="236">
        <f t="shared" si="0"/>
        <v>2047</v>
      </c>
      <c r="C44" s="241"/>
      <c r="D44" s="241">
        <f>'SMPT_rég_1,0%'!$C34</f>
        <v>0.01</v>
      </c>
      <c r="E44" s="269">
        <v>0.01</v>
      </c>
      <c r="F44" s="269">
        <f>'SMPT_rég_0,7%'!$C34</f>
        <v>6.9999999999999993E-3</v>
      </c>
      <c r="G44" s="242">
        <f>'SMPT_rég_0,4%'!$C34</f>
        <v>4.0000000000000001E-3</v>
      </c>
      <c r="I44" s="236">
        <f t="shared" si="1"/>
        <v>2047</v>
      </c>
      <c r="J44" s="241"/>
      <c r="K44" s="241">
        <f>'SMPT_rég_1,0%'!$D34</f>
        <v>9.8717445590632558E-3</v>
      </c>
      <c r="L44" s="269"/>
      <c r="M44" s="269">
        <f>'SMPT_rég_0,7%'!$D34</f>
        <v>6.8707501578531005E-3</v>
      </c>
      <c r="N44" s="242">
        <f>'SMPT_rég_0,4%'!$D34</f>
        <v>3.8711423832409331E-3</v>
      </c>
      <c r="P44" s="236">
        <f t="shared" si="2"/>
        <v>2047</v>
      </c>
      <c r="Q44" s="241"/>
      <c r="R44" s="241">
        <f>'SMPT_rég_1,0%'!$F34</f>
        <v>1.0000000000000009E-2</v>
      </c>
      <c r="S44" s="269"/>
      <c r="T44" s="269">
        <f>'SMPT_rég_0,7%'!$F34</f>
        <v>6.9999999999998952E-3</v>
      </c>
      <c r="U44" s="242">
        <f>'SMPT_rég_0,4%'!$F34</f>
        <v>4.0000000000000036E-3</v>
      </c>
      <c r="W44" s="236">
        <f t="shared" si="3"/>
        <v>2047</v>
      </c>
      <c r="X44" s="241"/>
      <c r="Y44" s="241">
        <f>'SMPT_rég_1,0%'!$H34</f>
        <v>1.0000000000000009E-2</v>
      </c>
      <c r="Z44" s="269"/>
      <c r="AA44" s="269">
        <f>'SMPT_rég_0,7%'!$H34</f>
        <v>6.9999999999998952E-3</v>
      </c>
      <c r="AB44" s="242">
        <f>'SMPT_rég_0,4%'!$H34</f>
        <v>4.0000000000000036E-3</v>
      </c>
      <c r="AD44" s="236">
        <f t="shared" si="4"/>
        <v>2047</v>
      </c>
      <c r="AE44" s="241"/>
      <c r="AF44" s="241">
        <f>SMPT_FPE!J34</f>
        <v>1.0000000000000009E-2</v>
      </c>
      <c r="AG44" s="269"/>
      <c r="AH44" s="269">
        <f>SMPT_FPE!K34</f>
        <v>6.9999999999998952E-3</v>
      </c>
      <c r="AI44" s="242">
        <f>SMPT_FPE!L34</f>
        <v>4.0000000000000036E-3</v>
      </c>
      <c r="AK44" s="236">
        <f t="shared" si="5"/>
        <v>2047</v>
      </c>
      <c r="AL44" s="241"/>
      <c r="AM44" s="241">
        <f>TI_SMPT_CNRACL!J34</f>
        <v>1.0000000000000009E-2</v>
      </c>
      <c r="AN44" s="269"/>
      <c r="AO44" s="269">
        <f>TI_SMPT_CNRACL!K34</f>
        <v>6.9999999999998952E-3</v>
      </c>
      <c r="AP44" s="242">
        <f>TI_SMPT_CNRACL!L34</f>
        <v>4.0000000000000036E-3</v>
      </c>
    </row>
    <row r="45" spans="2:42" x14ac:dyDescent="0.25">
      <c r="B45" s="236">
        <f t="shared" si="0"/>
        <v>2048</v>
      </c>
      <c r="C45" s="241"/>
      <c r="D45" s="241">
        <f>'SMPT_rég_1,0%'!$C35</f>
        <v>0.01</v>
      </c>
      <c r="E45" s="269">
        <v>0.01</v>
      </c>
      <c r="F45" s="269">
        <f>'SMPT_rég_0,7%'!$C35</f>
        <v>6.9999999999999993E-3</v>
      </c>
      <c r="G45" s="242">
        <f>'SMPT_rég_0,4%'!$C35</f>
        <v>4.0000000000000001E-3</v>
      </c>
      <c r="I45" s="236">
        <f t="shared" si="1"/>
        <v>2048</v>
      </c>
      <c r="J45" s="241"/>
      <c r="K45" s="241">
        <f>'SMPT_rég_1,0%'!$D35</f>
        <v>9.8717445590632558E-3</v>
      </c>
      <c r="L45" s="269"/>
      <c r="M45" s="269">
        <f>'SMPT_rég_0,7%'!$D35</f>
        <v>6.8707501578531005E-3</v>
      </c>
      <c r="N45" s="242">
        <f>'SMPT_rég_0,4%'!$D35</f>
        <v>3.8711423832409331E-3</v>
      </c>
      <c r="P45" s="236">
        <f t="shared" si="2"/>
        <v>2048</v>
      </c>
      <c r="Q45" s="241"/>
      <c r="R45" s="241">
        <f>'SMPT_rég_1,0%'!$F35</f>
        <v>1.0000000000000009E-2</v>
      </c>
      <c r="S45" s="269"/>
      <c r="T45" s="269">
        <f>'SMPT_rég_0,7%'!$F35</f>
        <v>6.9999999999998952E-3</v>
      </c>
      <c r="U45" s="242">
        <f>'SMPT_rég_0,4%'!$F35</f>
        <v>4.0000000000000036E-3</v>
      </c>
      <c r="W45" s="236">
        <f t="shared" si="3"/>
        <v>2048</v>
      </c>
      <c r="X45" s="241"/>
      <c r="Y45" s="241">
        <f>'SMPT_rég_1,0%'!$H35</f>
        <v>1.0000000000000009E-2</v>
      </c>
      <c r="Z45" s="269"/>
      <c r="AA45" s="269">
        <f>'SMPT_rég_0,7%'!$H35</f>
        <v>6.9999999999998952E-3</v>
      </c>
      <c r="AB45" s="242">
        <f>'SMPT_rég_0,4%'!$H35</f>
        <v>4.0000000000000036E-3</v>
      </c>
      <c r="AD45" s="236">
        <f t="shared" si="4"/>
        <v>2048</v>
      </c>
      <c r="AE45" s="241"/>
      <c r="AF45" s="241">
        <f>SMPT_FPE!J35</f>
        <v>1.0000000000000009E-2</v>
      </c>
      <c r="AG45" s="269"/>
      <c r="AH45" s="269">
        <f>SMPT_FPE!K35</f>
        <v>6.9999999999998952E-3</v>
      </c>
      <c r="AI45" s="242">
        <f>SMPT_FPE!L35</f>
        <v>4.0000000000000036E-3</v>
      </c>
      <c r="AK45" s="236">
        <f t="shared" si="5"/>
        <v>2048</v>
      </c>
      <c r="AL45" s="241"/>
      <c r="AM45" s="241">
        <f>TI_SMPT_CNRACL!J35</f>
        <v>1.0000000000000009E-2</v>
      </c>
      <c r="AN45" s="269"/>
      <c r="AO45" s="269">
        <f>TI_SMPT_CNRACL!K35</f>
        <v>6.9999999999998952E-3</v>
      </c>
      <c r="AP45" s="242">
        <f>TI_SMPT_CNRACL!L35</f>
        <v>4.0000000000000036E-3</v>
      </c>
    </row>
    <row r="46" spans="2:42" x14ac:dyDescent="0.25">
      <c r="B46" s="236">
        <f t="shared" si="0"/>
        <v>2049</v>
      </c>
      <c r="C46" s="241"/>
      <c r="D46" s="241">
        <f>'SMPT_rég_1,0%'!$C36</f>
        <v>0.01</v>
      </c>
      <c r="E46" s="269">
        <v>0.01</v>
      </c>
      <c r="F46" s="269">
        <f>'SMPT_rég_0,7%'!$C36</f>
        <v>6.9999999999999993E-3</v>
      </c>
      <c r="G46" s="242">
        <f>'SMPT_rég_0,4%'!$C36</f>
        <v>4.0000000000000001E-3</v>
      </c>
      <c r="I46" s="236">
        <f t="shared" si="1"/>
        <v>2049</v>
      </c>
      <c r="J46" s="241"/>
      <c r="K46" s="241">
        <f>'SMPT_rég_1,0%'!$D36</f>
        <v>9.8717445590632558E-3</v>
      </c>
      <c r="L46" s="269"/>
      <c r="M46" s="269">
        <f>'SMPT_rég_0,7%'!$D36</f>
        <v>6.8707501578531005E-3</v>
      </c>
      <c r="N46" s="242">
        <f>'SMPT_rég_0,4%'!$D36</f>
        <v>3.8711423832409331E-3</v>
      </c>
      <c r="P46" s="236">
        <f t="shared" si="2"/>
        <v>2049</v>
      </c>
      <c r="Q46" s="241"/>
      <c r="R46" s="241">
        <f>'SMPT_rég_1,0%'!$F36</f>
        <v>1.0000000000000009E-2</v>
      </c>
      <c r="S46" s="269"/>
      <c r="T46" s="269">
        <f>'SMPT_rég_0,7%'!$F36</f>
        <v>6.9999999999998952E-3</v>
      </c>
      <c r="U46" s="242">
        <f>'SMPT_rég_0,4%'!$F36</f>
        <v>4.0000000000000036E-3</v>
      </c>
      <c r="W46" s="236">
        <f t="shared" si="3"/>
        <v>2049</v>
      </c>
      <c r="X46" s="241"/>
      <c r="Y46" s="241">
        <f>'SMPT_rég_1,0%'!$H36</f>
        <v>1.0000000000000009E-2</v>
      </c>
      <c r="Z46" s="269"/>
      <c r="AA46" s="269">
        <f>'SMPT_rég_0,7%'!$H36</f>
        <v>6.9999999999998952E-3</v>
      </c>
      <c r="AB46" s="242">
        <f>'SMPT_rég_0,4%'!$H36</f>
        <v>4.0000000000000036E-3</v>
      </c>
      <c r="AD46" s="236">
        <f t="shared" si="4"/>
        <v>2049</v>
      </c>
      <c r="AE46" s="241"/>
      <c r="AF46" s="241">
        <f>SMPT_FPE!J36</f>
        <v>1.0000000000000009E-2</v>
      </c>
      <c r="AG46" s="269"/>
      <c r="AH46" s="269">
        <f>SMPT_FPE!K36</f>
        <v>6.9999999999998952E-3</v>
      </c>
      <c r="AI46" s="242">
        <f>SMPT_FPE!L36</f>
        <v>4.0000000000000036E-3</v>
      </c>
      <c r="AK46" s="236">
        <f t="shared" si="5"/>
        <v>2049</v>
      </c>
      <c r="AL46" s="241"/>
      <c r="AM46" s="241">
        <f>TI_SMPT_CNRACL!J36</f>
        <v>1.0000000000000009E-2</v>
      </c>
      <c r="AN46" s="269"/>
      <c r="AO46" s="269">
        <f>TI_SMPT_CNRACL!K36</f>
        <v>6.9999999999998952E-3</v>
      </c>
      <c r="AP46" s="242">
        <f>TI_SMPT_CNRACL!L36</f>
        <v>4.0000000000000036E-3</v>
      </c>
    </row>
    <row r="47" spans="2:42" x14ac:dyDescent="0.25">
      <c r="B47" s="236">
        <f t="shared" si="0"/>
        <v>2050</v>
      </c>
      <c r="C47" s="241"/>
      <c r="D47" s="241">
        <f>'SMPT_rég_1,0%'!$C37</f>
        <v>0.01</v>
      </c>
      <c r="E47" s="269">
        <v>0.01</v>
      </c>
      <c r="F47" s="269">
        <f>'SMPT_rég_0,7%'!$C37</f>
        <v>6.9999999999999993E-3</v>
      </c>
      <c r="G47" s="242">
        <f>'SMPT_rég_0,4%'!$C37</f>
        <v>4.0000000000000001E-3</v>
      </c>
      <c r="I47" s="236">
        <f t="shared" si="1"/>
        <v>2050</v>
      </c>
      <c r="J47" s="241"/>
      <c r="K47" s="241">
        <f>'SMPT_rég_1,0%'!$D37</f>
        <v>9.8717445590632558E-3</v>
      </c>
      <c r="L47" s="269"/>
      <c r="M47" s="269">
        <f>'SMPT_rég_0,7%'!$D37</f>
        <v>6.8707501578531005E-3</v>
      </c>
      <c r="N47" s="242">
        <f>'SMPT_rég_0,4%'!$D37</f>
        <v>3.8711423832409331E-3</v>
      </c>
      <c r="P47" s="236">
        <f t="shared" si="2"/>
        <v>2050</v>
      </c>
      <c r="Q47" s="241"/>
      <c r="R47" s="241">
        <f>'SMPT_rég_1,0%'!$F37</f>
        <v>1.0000000000000009E-2</v>
      </c>
      <c r="S47" s="269"/>
      <c r="T47" s="269">
        <f>'SMPT_rég_0,7%'!$F37</f>
        <v>6.9999999999998952E-3</v>
      </c>
      <c r="U47" s="242">
        <f>'SMPT_rég_0,4%'!$F37</f>
        <v>4.0000000000000036E-3</v>
      </c>
      <c r="W47" s="236">
        <f t="shared" si="3"/>
        <v>2050</v>
      </c>
      <c r="X47" s="241"/>
      <c r="Y47" s="241">
        <f>'SMPT_rég_1,0%'!$H37</f>
        <v>1.0000000000000009E-2</v>
      </c>
      <c r="Z47" s="269"/>
      <c r="AA47" s="269">
        <f>'SMPT_rég_0,7%'!$H37</f>
        <v>6.9999999999998952E-3</v>
      </c>
      <c r="AB47" s="242">
        <f>'SMPT_rég_0,4%'!$H37</f>
        <v>4.0000000000000036E-3</v>
      </c>
      <c r="AD47" s="236">
        <f t="shared" si="4"/>
        <v>2050</v>
      </c>
      <c r="AE47" s="241"/>
      <c r="AF47" s="241">
        <f>SMPT_FPE!J37</f>
        <v>1.0000000000000009E-2</v>
      </c>
      <c r="AG47" s="269"/>
      <c r="AH47" s="269">
        <f>SMPT_FPE!K37</f>
        <v>6.9999999999998952E-3</v>
      </c>
      <c r="AI47" s="242">
        <f>SMPT_FPE!L37</f>
        <v>4.0000000000000036E-3</v>
      </c>
      <c r="AK47" s="236">
        <f t="shared" si="5"/>
        <v>2050</v>
      </c>
      <c r="AL47" s="241"/>
      <c r="AM47" s="241">
        <f>TI_SMPT_CNRACL!J37</f>
        <v>1.0000000000000009E-2</v>
      </c>
      <c r="AN47" s="269"/>
      <c r="AO47" s="269">
        <f>TI_SMPT_CNRACL!K37</f>
        <v>6.9999999999998952E-3</v>
      </c>
      <c r="AP47" s="242">
        <f>TI_SMPT_CNRACL!L37</f>
        <v>4.0000000000000036E-3</v>
      </c>
    </row>
    <row r="48" spans="2:42" x14ac:dyDescent="0.25">
      <c r="B48" s="236">
        <f t="shared" si="0"/>
        <v>2051</v>
      </c>
      <c r="C48" s="241"/>
      <c r="D48" s="241">
        <f>'SMPT_rég_1,0%'!$C38</f>
        <v>0.01</v>
      </c>
      <c r="E48" s="269">
        <v>0.01</v>
      </c>
      <c r="F48" s="269">
        <f>'SMPT_rég_0,7%'!$C38</f>
        <v>6.9999999999999993E-3</v>
      </c>
      <c r="G48" s="242">
        <f>'SMPT_rég_0,4%'!$C38</f>
        <v>4.0000000000000001E-3</v>
      </c>
      <c r="I48" s="236">
        <f t="shared" si="1"/>
        <v>2051</v>
      </c>
      <c r="J48" s="241"/>
      <c r="K48" s="241">
        <f>'SMPT_rég_1,0%'!$D38</f>
        <v>9.8717445590632558E-3</v>
      </c>
      <c r="L48" s="269"/>
      <c r="M48" s="269">
        <f>'SMPT_rég_0,7%'!$D38</f>
        <v>6.8707501578531005E-3</v>
      </c>
      <c r="N48" s="242">
        <f>'SMPT_rég_0,4%'!$D38</f>
        <v>3.8711423832409331E-3</v>
      </c>
      <c r="P48" s="236">
        <f t="shared" si="2"/>
        <v>2051</v>
      </c>
      <c r="Q48" s="241"/>
      <c r="R48" s="241">
        <f>'SMPT_rég_1,0%'!$F38</f>
        <v>1.0000000000000009E-2</v>
      </c>
      <c r="S48" s="269"/>
      <c r="T48" s="269">
        <f>'SMPT_rég_0,7%'!$F38</f>
        <v>6.9999999999998952E-3</v>
      </c>
      <c r="U48" s="242">
        <f>'SMPT_rég_0,4%'!$F38</f>
        <v>4.0000000000000036E-3</v>
      </c>
      <c r="W48" s="236">
        <f t="shared" si="3"/>
        <v>2051</v>
      </c>
      <c r="X48" s="241"/>
      <c r="Y48" s="241">
        <f>'SMPT_rég_1,0%'!$H38</f>
        <v>1.0000000000000009E-2</v>
      </c>
      <c r="Z48" s="269"/>
      <c r="AA48" s="269">
        <f>'SMPT_rég_0,7%'!$H38</f>
        <v>6.9999999999998952E-3</v>
      </c>
      <c r="AB48" s="242">
        <f>'SMPT_rég_0,4%'!$H38</f>
        <v>4.0000000000000036E-3</v>
      </c>
      <c r="AD48" s="236">
        <f t="shared" si="4"/>
        <v>2051</v>
      </c>
      <c r="AE48" s="241"/>
      <c r="AF48" s="241">
        <f>SMPT_FPE!J38</f>
        <v>1.0000000000000009E-2</v>
      </c>
      <c r="AG48" s="269"/>
      <c r="AH48" s="269">
        <f>SMPT_FPE!K38</f>
        <v>6.9999999999998952E-3</v>
      </c>
      <c r="AI48" s="242">
        <f>SMPT_FPE!L38</f>
        <v>4.0000000000000036E-3</v>
      </c>
      <c r="AK48" s="236">
        <f t="shared" si="5"/>
        <v>2051</v>
      </c>
      <c r="AL48" s="241"/>
      <c r="AM48" s="241">
        <f>TI_SMPT_CNRACL!J38</f>
        <v>1.0000000000000009E-2</v>
      </c>
      <c r="AN48" s="269"/>
      <c r="AO48" s="269">
        <f>TI_SMPT_CNRACL!K38</f>
        <v>6.9999999999998952E-3</v>
      </c>
      <c r="AP48" s="242">
        <f>TI_SMPT_CNRACL!L38</f>
        <v>4.0000000000000036E-3</v>
      </c>
    </row>
    <row r="49" spans="2:42" x14ac:dyDescent="0.25">
      <c r="B49" s="236">
        <f t="shared" si="0"/>
        <v>2052</v>
      </c>
      <c r="C49" s="241"/>
      <c r="D49" s="241">
        <f>'SMPT_rég_1,0%'!$C39</f>
        <v>0.01</v>
      </c>
      <c r="E49" s="269">
        <v>0.01</v>
      </c>
      <c r="F49" s="269">
        <f>'SMPT_rég_0,7%'!$C39</f>
        <v>6.9999999999999993E-3</v>
      </c>
      <c r="G49" s="242">
        <f>'SMPT_rég_0,4%'!$C39</f>
        <v>4.0000000000000001E-3</v>
      </c>
      <c r="I49" s="236">
        <f t="shared" si="1"/>
        <v>2052</v>
      </c>
      <c r="J49" s="241"/>
      <c r="K49" s="241">
        <f>'SMPT_rég_1,0%'!$D39</f>
        <v>9.8717445590632558E-3</v>
      </c>
      <c r="L49" s="269"/>
      <c r="M49" s="269">
        <f>'SMPT_rég_0,7%'!$D39</f>
        <v>6.8707501578531005E-3</v>
      </c>
      <c r="N49" s="242">
        <f>'SMPT_rég_0,4%'!$D39</f>
        <v>3.8711423832409331E-3</v>
      </c>
      <c r="P49" s="236">
        <f t="shared" si="2"/>
        <v>2052</v>
      </c>
      <c r="Q49" s="241"/>
      <c r="R49" s="241">
        <f>'SMPT_rég_1,0%'!$F39</f>
        <v>1.0000000000000009E-2</v>
      </c>
      <c r="S49" s="269"/>
      <c r="T49" s="269">
        <f>'SMPT_rég_0,7%'!$F39</f>
        <v>6.9999999999998952E-3</v>
      </c>
      <c r="U49" s="242">
        <f>'SMPT_rég_0,4%'!$F39</f>
        <v>4.0000000000000036E-3</v>
      </c>
      <c r="W49" s="236">
        <f t="shared" si="3"/>
        <v>2052</v>
      </c>
      <c r="X49" s="241"/>
      <c r="Y49" s="241">
        <f>'SMPT_rég_1,0%'!$H39</f>
        <v>1.0000000000000009E-2</v>
      </c>
      <c r="Z49" s="269"/>
      <c r="AA49" s="269">
        <f>'SMPT_rég_0,7%'!$H39</f>
        <v>6.9999999999998952E-3</v>
      </c>
      <c r="AB49" s="242">
        <f>'SMPT_rég_0,4%'!$H39</f>
        <v>4.0000000000000036E-3</v>
      </c>
      <c r="AD49" s="236">
        <f t="shared" si="4"/>
        <v>2052</v>
      </c>
      <c r="AE49" s="241"/>
      <c r="AF49" s="241">
        <f>SMPT_FPE!J39</f>
        <v>1.0000000000000009E-2</v>
      </c>
      <c r="AG49" s="269"/>
      <c r="AH49" s="269">
        <f>SMPT_FPE!K39</f>
        <v>6.9999999999998952E-3</v>
      </c>
      <c r="AI49" s="242">
        <f>SMPT_FPE!L39</f>
        <v>4.0000000000000036E-3</v>
      </c>
      <c r="AK49" s="236">
        <f t="shared" si="5"/>
        <v>2052</v>
      </c>
      <c r="AL49" s="241"/>
      <c r="AM49" s="241">
        <f>TI_SMPT_CNRACL!J39</f>
        <v>1.0000000000000009E-2</v>
      </c>
      <c r="AN49" s="269"/>
      <c r="AO49" s="269">
        <f>TI_SMPT_CNRACL!K39</f>
        <v>6.9999999999998952E-3</v>
      </c>
      <c r="AP49" s="242">
        <f>TI_SMPT_CNRACL!L39</f>
        <v>4.0000000000000036E-3</v>
      </c>
    </row>
    <row r="50" spans="2:42" x14ac:dyDescent="0.25">
      <c r="B50" s="236">
        <f t="shared" si="0"/>
        <v>2053</v>
      </c>
      <c r="C50" s="241"/>
      <c r="D50" s="241">
        <f>'SMPT_rég_1,0%'!$C40</f>
        <v>0.01</v>
      </c>
      <c r="E50" s="269">
        <v>0.01</v>
      </c>
      <c r="F50" s="269">
        <f>'SMPT_rég_0,7%'!$C40</f>
        <v>6.9999999999999993E-3</v>
      </c>
      <c r="G50" s="242">
        <f>'SMPT_rég_0,4%'!$C40</f>
        <v>4.0000000000000001E-3</v>
      </c>
      <c r="I50" s="236">
        <f t="shared" si="1"/>
        <v>2053</v>
      </c>
      <c r="J50" s="241"/>
      <c r="K50" s="241">
        <f>'SMPT_rég_1,0%'!$D40</f>
        <v>9.8717445590632558E-3</v>
      </c>
      <c r="L50" s="269"/>
      <c r="M50" s="269">
        <f>'SMPT_rég_0,7%'!$D40</f>
        <v>6.8707501578531005E-3</v>
      </c>
      <c r="N50" s="242">
        <f>'SMPT_rég_0,4%'!$D40</f>
        <v>3.8711423832409331E-3</v>
      </c>
      <c r="P50" s="236">
        <f t="shared" si="2"/>
        <v>2053</v>
      </c>
      <c r="Q50" s="241"/>
      <c r="R50" s="241">
        <f>'SMPT_rég_1,0%'!$F40</f>
        <v>1.0000000000000009E-2</v>
      </c>
      <c r="S50" s="269"/>
      <c r="T50" s="269">
        <f>'SMPT_rég_0,7%'!$F40</f>
        <v>6.9999999999998952E-3</v>
      </c>
      <c r="U50" s="242">
        <f>'SMPT_rég_0,4%'!$F40</f>
        <v>4.0000000000000036E-3</v>
      </c>
      <c r="W50" s="236">
        <f t="shared" si="3"/>
        <v>2053</v>
      </c>
      <c r="X50" s="241"/>
      <c r="Y50" s="241">
        <f>'SMPT_rég_1,0%'!$H40</f>
        <v>1.0000000000000009E-2</v>
      </c>
      <c r="Z50" s="269"/>
      <c r="AA50" s="269">
        <f>'SMPT_rég_0,7%'!$H40</f>
        <v>6.9999999999998952E-3</v>
      </c>
      <c r="AB50" s="242">
        <f>'SMPT_rég_0,4%'!$H40</f>
        <v>4.0000000000000036E-3</v>
      </c>
      <c r="AD50" s="236">
        <f t="shared" si="4"/>
        <v>2053</v>
      </c>
      <c r="AE50" s="241"/>
      <c r="AF50" s="241">
        <f>SMPT_FPE!J40</f>
        <v>1.0000000000000009E-2</v>
      </c>
      <c r="AG50" s="269"/>
      <c r="AH50" s="269">
        <f>SMPT_FPE!K40</f>
        <v>6.9999999999998952E-3</v>
      </c>
      <c r="AI50" s="242">
        <f>SMPT_FPE!L40</f>
        <v>4.0000000000000036E-3</v>
      </c>
      <c r="AK50" s="236">
        <f t="shared" si="5"/>
        <v>2053</v>
      </c>
      <c r="AL50" s="241"/>
      <c r="AM50" s="241">
        <f>TI_SMPT_CNRACL!J40</f>
        <v>1.0000000000000009E-2</v>
      </c>
      <c r="AN50" s="269"/>
      <c r="AO50" s="269">
        <f>TI_SMPT_CNRACL!K40</f>
        <v>6.9999999999998952E-3</v>
      </c>
      <c r="AP50" s="242">
        <f>TI_SMPT_CNRACL!L40</f>
        <v>4.0000000000000036E-3</v>
      </c>
    </row>
    <row r="51" spans="2:42" x14ac:dyDescent="0.25">
      <c r="B51" s="236">
        <f t="shared" si="0"/>
        <v>2054</v>
      </c>
      <c r="C51" s="241"/>
      <c r="D51" s="241">
        <f>'SMPT_rég_1,0%'!$C41</f>
        <v>0.01</v>
      </c>
      <c r="E51" s="269">
        <v>0.01</v>
      </c>
      <c r="F51" s="269">
        <f>'SMPT_rég_0,7%'!$C41</f>
        <v>6.9999999999999993E-3</v>
      </c>
      <c r="G51" s="242">
        <f>'SMPT_rég_0,4%'!$C41</f>
        <v>4.0000000000000001E-3</v>
      </c>
      <c r="I51" s="236">
        <f t="shared" si="1"/>
        <v>2054</v>
      </c>
      <c r="J51" s="241"/>
      <c r="K51" s="241">
        <f>'SMPT_rég_1,0%'!$D41</f>
        <v>9.8717445590632558E-3</v>
      </c>
      <c r="L51" s="269"/>
      <c r="M51" s="269">
        <f>'SMPT_rég_0,7%'!$D41</f>
        <v>6.8707501578531005E-3</v>
      </c>
      <c r="N51" s="242">
        <f>'SMPT_rég_0,4%'!$D41</f>
        <v>3.8711423832409331E-3</v>
      </c>
      <c r="P51" s="236">
        <f t="shared" si="2"/>
        <v>2054</v>
      </c>
      <c r="Q51" s="241"/>
      <c r="R51" s="241">
        <f>'SMPT_rég_1,0%'!$F41</f>
        <v>1.0000000000000009E-2</v>
      </c>
      <c r="S51" s="269"/>
      <c r="T51" s="269">
        <f>'SMPT_rég_0,7%'!$F41</f>
        <v>6.9999999999998952E-3</v>
      </c>
      <c r="U51" s="242">
        <f>'SMPT_rég_0,4%'!$F41</f>
        <v>4.0000000000000036E-3</v>
      </c>
      <c r="W51" s="236">
        <f t="shared" si="3"/>
        <v>2054</v>
      </c>
      <c r="X51" s="241"/>
      <c r="Y51" s="241">
        <f>'SMPT_rég_1,0%'!$H41</f>
        <v>1.0000000000000009E-2</v>
      </c>
      <c r="Z51" s="269"/>
      <c r="AA51" s="269">
        <f>'SMPT_rég_0,7%'!$H41</f>
        <v>6.9999999999998952E-3</v>
      </c>
      <c r="AB51" s="242">
        <f>'SMPT_rég_0,4%'!$H41</f>
        <v>4.0000000000000036E-3</v>
      </c>
      <c r="AD51" s="236">
        <f t="shared" si="4"/>
        <v>2054</v>
      </c>
      <c r="AE51" s="241"/>
      <c r="AF51" s="241">
        <f>SMPT_FPE!J41</f>
        <v>1.0000000000000009E-2</v>
      </c>
      <c r="AG51" s="269"/>
      <c r="AH51" s="269">
        <f>SMPT_FPE!K41</f>
        <v>6.9999999999998952E-3</v>
      </c>
      <c r="AI51" s="242">
        <f>SMPT_FPE!L41</f>
        <v>4.0000000000000036E-3</v>
      </c>
      <c r="AK51" s="236">
        <f t="shared" si="5"/>
        <v>2054</v>
      </c>
      <c r="AL51" s="241"/>
      <c r="AM51" s="241">
        <f>TI_SMPT_CNRACL!J41</f>
        <v>1.0000000000000009E-2</v>
      </c>
      <c r="AN51" s="269"/>
      <c r="AO51" s="269">
        <f>TI_SMPT_CNRACL!K41</f>
        <v>6.9999999999998952E-3</v>
      </c>
      <c r="AP51" s="242">
        <f>TI_SMPT_CNRACL!L41</f>
        <v>4.0000000000000036E-3</v>
      </c>
    </row>
    <row r="52" spans="2:42" x14ac:dyDescent="0.25">
      <c r="B52" s="236">
        <f t="shared" si="0"/>
        <v>2055</v>
      </c>
      <c r="C52" s="241"/>
      <c r="D52" s="241">
        <f>'SMPT_rég_1,0%'!$C42</f>
        <v>0.01</v>
      </c>
      <c r="E52" s="269">
        <v>0.01</v>
      </c>
      <c r="F52" s="269">
        <f>'SMPT_rég_0,7%'!$C42</f>
        <v>6.9999999999999993E-3</v>
      </c>
      <c r="G52" s="242">
        <f>'SMPT_rég_0,4%'!$C42</f>
        <v>4.0000000000000001E-3</v>
      </c>
      <c r="I52" s="236">
        <f t="shared" si="1"/>
        <v>2055</v>
      </c>
      <c r="J52" s="241"/>
      <c r="K52" s="241">
        <f>'SMPT_rég_1,0%'!$D42</f>
        <v>9.8717445590632558E-3</v>
      </c>
      <c r="L52" s="269"/>
      <c r="M52" s="269">
        <f>'SMPT_rég_0,7%'!$D42</f>
        <v>6.8707501578531005E-3</v>
      </c>
      <c r="N52" s="242">
        <f>'SMPT_rég_0,4%'!$D42</f>
        <v>3.8711423832409331E-3</v>
      </c>
      <c r="P52" s="236">
        <f t="shared" si="2"/>
        <v>2055</v>
      </c>
      <c r="Q52" s="241"/>
      <c r="R52" s="241">
        <f>'SMPT_rég_1,0%'!$F42</f>
        <v>1.0000000000000009E-2</v>
      </c>
      <c r="S52" s="269"/>
      <c r="T52" s="269">
        <f>'SMPT_rég_0,7%'!$F42</f>
        <v>6.9999999999998952E-3</v>
      </c>
      <c r="U52" s="242">
        <f>'SMPT_rég_0,4%'!$F42</f>
        <v>4.0000000000000036E-3</v>
      </c>
      <c r="W52" s="236">
        <f t="shared" si="3"/>
        <v>2055</v>
      </c>
      <c r="X52" s="241"/>
      <c r="Y52" s="241">
        <f>'SMPT_rég_1,0%'!$H42</f>
        <v>1.0000000000000009E-2</v>
      </c>
      <c r="Z52" s="269"/>
      <c r="AA52" s="269">
        <f>'SMPT_rég_0,7%'!$H42</f>
        <v>6.9999999999998952E-3</v>
      </c>
      <c r="AB52" s="242">
        <f>'SMPT_rég_0,4%'!$H42</f>
        <v>4.0000000000000036E-3</v>
      </c>
      <c r="AD52" s="236">
        <f t="shared" si="4"/>
        <v>2055</v>
      </c>
      <c r="AE52" s="241"/>
      <c r="AF52" s="241">
        <f>SMPT_FPE!J42</f>
        <v>1.0000000000000009E-2</v>
      </c>
      <c r="AG52" s="269"/>
      <c r="AH52" s="269">
        <f>SMPT_FPE!K42</f>
        <v>6.9999999999998952E-3</v>
      </c>
      <c r="AI52" s="242">
        <f>SMPT_FPE!L42</f>
        <v>4.0000000000000036E-3</v>
      </c>
      <c r="AK52" s="236">
        <f t="shared" si="5"/>
        <v>2055</v>
      </c>
      <c r="AL52" s="241"/>
      <c r="AM52" s="241">
        <f>TI_SMPT_CNRACL!J42</f>
        <v>1.0000000000000009E-2</v>
      </c>
      <c r="AN52" s="269"/>
      <c r="AO52" s="269">
        <f>TI_SMPT_CNRACL!K42</f>
        <v>6.9999999999998952E-3</v>
      </c>
      <c r="AP52" s="242">
        <f>TI_SMPT_CNRACL!L42</f>
        <v>4.0000000000000036E-3</v>
      </c>
    </row>
    <row r="53" spans="2:42" x14ac:dyDescent="0.25">
      <c r="B53" s="236">
        <f t="shared" si="0"/>
        <v>2056</v>
      </c>
      <c r="C53" s="241"/>
      <c r="D53" s="241">
        <f>'SMPT_rég_1,0%'!$C43</f>
        <v>0.01</v>
      </c>
      <c r="E53" s="269">
        <v>0.01</v>
      </c>
      <c r="F53" s="269">
        <f>'SMPT_rég_0,7%'!$C43</f>
        <v>6.9999999999999993E-3</v>
      </c>
      <c r="G53" s="242">
        <f>'SMPT_rég_0,4%'!$C43</f>
        <v>4.0000000000000001E-3</v>
      </c>
      <c r="I53" s="236">
        <f t="shared" si="1"/>
        <v>2056</v>
      </c>
      <c r="J53" s="241"/>
      <c r="K53" s="241">
        <f>'SMPT_rég_1,0%'!$D43</f>
        <v>9.8717445590632558E-3</v>
      </c>
      <c r="L53" s="269"/>
      <c r="M53" s="269">
        <f>'SMPT_rég_0,7%'!$D43</f>
        <v>6.8707501578531005E-3</v>
      </c>
      <c r="N53" s="242">
        <f>'SMPT_rég_0,4%'!$D43</f>
        <v>3.8711423832409331E-3</v>
      </c>
      <c r="P53" s="236">
        <f t="shared" si="2"/>
        <v>2056</v>
      </c>
      <c r="Q53" s="241"/>
      <c r="R53" s="241">
        <f>'SMPT_rég_1,0%'!$F43</f>
        <v>1.0000000000000009E-2</v>
      </c>
      <c r="S53" s="269"/>
      <c r="T53" s="269">
        <f>'SMPT_rég_0,7%'!$F43</f>
        <v>6.9999999999998952E-3</v>
      </c>
      <c r="U53" s="242">
        <f>'SMPT_rég_0,4%'!$F43</f>
        <v>4.0000000000000036E-3</v>
      </c>
      <c r="W53" s="236">
        <f t="shared" si="3"/>
        <v>2056</v>
      </c>
      <c r="X53" s="241"/>
      <c r="Y53" s="241">
        <f>'SMPT_rég_1,0%'!$H43</f>
        <v>1.0000000000000009E-2</v>
      </c>
      <c r="Z53" s="269"/>
      <c r="AA53" s="269">
        <f>'SMPT_rég_0,7%'!$H43</f>
        <v>6.9999999999998952E-3</v>
      </c>
      <c r="AB53" s="242">
        <f>'SMPT_rég_0,4%'!$H43</f>
        <v>4.0000000000000036E-3</v>
      </c>
      <c r="AD53" s="236">
        <f t="shared" si="4"/>
        <v>2056</v>
      </c>
      <c r="AE53" s="241"/>
      <c r="AF53" s="241">
        <f>SMPT_FPE!J43</f>
        <v>1.0000000000000009E-2</v>
      </c>
      <c r="AG53" s="269"/>
      <c r="AH53" s="269">
        <f>SMPT_FPE!K43</f>
        <v>6.9999999999998952E-3</v>
      </c>
      <c r="AI53" s="242">
        <f>SMPT_FPE!L43</f>
        <v>4.0000000000000036E-3</v>
      </c>
      <c r="AK53" s="236">
        <f t="shared" si="5"/>
        <v>2056</v>
      </c>
      <c r="AL53" s="241"/>
      <c r="AM53" s="241">
        <f>TI_SMPT_CNRACL!J43</f>
        <v>1.0000000000000009E-2</v>
      </c>
      <c r="AN53" s="269"/>
      <c r="AO53" s="269">
        <f>TI_SMPT_CNRACL!K43</f>
        <v>6.9999999999998952E-3</v>
      </c>
      <c r="AP53" s="242">
        <f>TI_SMPT_CNRACL!L43</f>
        <v>4.0000000000000036E-3</v>
      </c>
    </row>
    <row r="54" spans="2:42" x14ac:dyDescent="0.25">
      <c r="B54" s="236">
        <f t="shared" si="0"/>
        <v>2057</v>
      </c>
      <c r="C54" s="241"/>
      <c r="D54" s="241">
        <f>'SMPT_rég_1,0%'!$C44</f>
        <v>0.01</v>
      </c>
      <c r="E54" s="269">
        <v>0.01</v>
      </c>
      <c r="F54" s="269">
        <f>'SMPT_rég_0,7%'!$C44</f>
        <v>6.9999999999999993E-3</v>
      </c>
      <c r="G54" s="242">
        <f>'SMPT_rég_0,4%'!$C44</f>
        <v>4.0000000000000001E-3</v>
      </c>
      <c r="I54" s="236">
        <f t="shared" si="1"/>
        <v>2057</v>
      </c>
      <c r="J54" s="241"/>
      <c r="K54" s="241">
        <f>'SMPT_rég_1,0%'!$D44</f>
        <v>9.8717445590632558E-3</v>
      </c>
      <c r="L54" s="269"/>
      <c r="M54" s="269">
        <f>'SMPT_rég_0,7%'!$D44</f>
        <v>6.8707501578531005E-3</v>
      </c>
      <c r="N54" s="242">
        <f>'SMPT_rég_0,4%'!$D44</f>
        <v>3.8711423832409331E-3</v>
      </c>
      <c r="P54" s="236">
        <f t="shared" si="2"/>
        <v>2057</v>
      </c>
      <c r="Q54" s="241"/>
      <c r="R54" s="241">
        <f>'SMPT_rég_1,0%'!$F44</f>
        <v>1.0000000000000009E-2</v>
      </c>
      <c r="S54" s="269"/>
      <c r="T54" s="269">
        <f>'SMPT_rég_0,7%'!$F44</f>
        <v>6.9999999999998952E-3</v>
      </c>
      <c r="U54" s="242">
        <f>'SMPT_rég_0,4%'!$F44</f>
        <v>4.0000000000000036E-3</v>
      </c>
      <c r="W54" s="236">
        <f t="shared" si="3"/>
        <v>2057</v>
      </c>
      <c r="X54" s="241"/>
      <c r="Y54" s="241">
        <f>'SMPT_rég_1,0%'!$H44</f>
        <v>1.0000000000000009E-2</v>
      </c>
      <c r="Z54" s="269"/>
      <c r="AA54" s="269">
        <f>'SMPT_rég_0,7%'!$H44</f>
        <v>6.9999999999998952E-3</v>
      </c>
      <c r="AB54" s="242">
        <f>'SMPT_rég_0,4%'!$H44</f>
        <v>4.0000000000000036E-3</v>
      </c>
      <c r="AD54" s="236">
        <f t="shared" si="4"/>
        <v>2057</v>
      </c>
      <c r="AE54" s="241"/>
      <c r="AF54" s="241">
        <f>SMPT_FPE!J44</f>
        <v>1.0000000000000009E-2</v>
      </c>
      <c r="AG54" s="269"/>
      <c r="AH54" s="269">
        <f>SMPT_FPE!K44</f>
        <v>6.9999999999998952E-3</v>
      </c>
      <c r="AI54" s="242">
        <f>SMPT_FPE!L44</f>
        <v>4.0000000000000036E-3</v>
      </c>
      <c r="AK54" s="236">
        <f t="shared" si="5"/>
        <v>2057</v>
      </c>
      <c r="AL54" s="241"/>
      <c r="AM54" s="241">
        <f>TI_SMPT_CNRACL!J44</f>
        <v>1.0000000000000009E-2</v>
      </c>
      <c r="AN54" s="269"/>
      <c r="AO54" s="269">
        <f>TI_SMPT_CNRACL!K44</f>
        <v>6.9999999999998952E-3</v>
      </c>
      <c r="AP54" s="242">
        <f>TI_SMPT_CNRACL!L44</f>
        <v>4.0000000000000036E-3</v>
      </c>
    </row>
    <row r="55" spans="2:42" x14ac:dyDescent="0.25">
      <c r="B55" s="236">
        <f t="shared" si="0"/>
        <v>2058</v>
      </c>
      <c r="C55" s="241"/>
      <c r="D55" s="241">
        <f>'SMPT_rég_1,0%'!$C45</f>
        <v>0.01</v>
      </c>
      <c r="E55" s="269">
        <v>0.01</v>
      </c>
      <c r="F55" s="269">
        <f>'SMPT_rég_0,7%'!$C45</f>
        <v>6.9999999999999993E-3</v>
      </c>
      <c r="G55" s="242">
        <f>'SMPT_rég_0,4%'!$C45</f>
        <v>4.0000000000000001E-3</v>
      </c>
      <c r="I55" s="236">
        <f t="shared" si="1"/>
        <v>2058</v>
      </c>
      <c r="J55" s="241"/>
      <c r="K55" s="241">
        <f>'SMPT_rég_1,0%'!$D45</f>
        <v>9.8717445590632558E-3</v>
      </c>
      <c r="L55" s="269"/>
      <c r="M55" s="269">
        <f>'SMPT_rég_0,7%'!$D45</f>
        <v>6.8707501578531005E-3</v>
      </c>
      <c r="N55" s="242">
        <f>'SMPT_rég_0,4%'!$D45</f>
        <v>3.8711423832409331E-3</v>
      </c>
      <c r="P55" s="236">
        <f t="shared" si="2"/>
        <v>2058</v>
      </c>
      <c r="Q55" s="241"/>
      <c r="R55" s="241">
        <f>'SMPT_rég_1,0%'!$F45</f>
        <v>1.0000000000000009E-2</v>
      </c>
      <c r="S55" s="269"/>
      <c r="T55" s="269">
        <f>'SMPT_rég_0,7%'!$F45</f>
        <v>6.9999999999998952E-3</v>
      </c>
      <c r="U55" s="242">
        <f>'SMPT_rég_0,4%'!$F45</f>
        <v>4.0000000000000036E-3</v>
      </c>
      <c r="W55" s="236">
        <f t="shared" si="3"/>
        <v>2058</v>
      </c>
      <c r="X55" s="241"/>
      <c r="Y55" s="241">
        <f>'SMPT_rég_1,0%'!$H45</f>
        <v>1.0000000000000009E-2</v>
      </c>
      <c r="Z55" s="269"/>
      <c r="AA55" s="269">
        <f>'SMPT_rég_0,7%'!$H45</f>
        <v>6.9999999999998952E-3</v>
      </c>
      <c r="AB55" s="242">
        <f>'SMPT_rég_0,4%'!$H45</f>
        <v>4.0000000000000036E-3</v>
      </c>
      <c r="AD55" s="236">
        <f t="shared" si="4"/>
        <v>2058</v>
      </c>
      <c r="AE55" s="241"/>
      <c r="AF55" s="241">
        <f>SMPT_FPE!J45</f>
        <v>1.0000000000000009E-2</v>
      </c>
      <c r="AG55" s="269"/>
      <c r="AH55" s="269">
        <f>SMPT_FPE!K45</f>
        <v>6.9999999999998952E-3</v>
      </c>
      <c r="AI55" s="242">
        <f>SMPT_FPE!L45</f>
        <v>4.0000000000000036E-3</v>
      </c>
      <c r="AK55" s="236">
        <f t="shared" si="5"/>
        <v>2058</v>
      </c>
      <c r="AL55" s="241"/>
      <c r="AM55" s="241">
        <f>TI_SMPT_CNRACL!J45</f>
        <v>1.0000000000000009E-2</v>
      </c>
      <c r="AN55" s="269"/>
      <c r="AO55" s="269">
        <f>TI_SMPT_CNRACL!K45</f>
        <v>6.9999999999998952E-3</v>
      </c>
      <c r="AP55" s="242">
        <f>TI_SMPT_CNRACL!L45</f>
        <v>4.0000000000000036E-3</v>
      </c>
    </row>
    <row r="56" spans="2:42" x14ac:dyDescent="0.25">
      <c r="B56" s="236">
        <f t="shared" si="0"/>
        <v>2059</v>
      </c>
      <c r="C56" s="241"/>
      <c r="D56" s="241">
        <f>'SMPT_rég_1,0%'!$C46</f>
        <v>0.01</v>
      </c>
      <c r="E56" s="269">
        <v>0.01</v>
      </c>
      <c r="F56" s="269">
        <f>'SMPT_rég_0,7%'!$C46</f>
        <v>6.9999999999999993E-3</v>
      </c>
      <c r="G56" s="242">
        <f>'SMPT_rég_0,4%'!$C46</f>
        <v>4.0000000000000001E-3</v>
      </c>
      <c r="I56" s="236">
        <f t="shared" si="1"/>
        <v>2059</v>
      </c>
      <c r="J56" s="241"/>
      <c r="K56" s="241">
        <f>'SMPT_rég_1,0%'!$D46</f>
        <v>9.8717445590632558E-3</v>
      </c>
      <c r="L56" s="269"/>
      <c r="M56" s="269">
        <f>'SMPT_rég_0,7%'!$D46</f>
        <v>6.8707501578531005E-3</v>
      </c>
      <c r="N56" s="242">
        <f>'SMPT_rég_0,4%'!$D46</f>
        <v>3.8711423832409331E-3</v>
      </c>
      <c r="P56" s="236">
        <f t="shared" si="2"/>
        <v>2059</v>
      </c>
      <c r="Q56" s="241"/>
      <c r="R56" s="241">
        <f>'SMPT_rég_1,0%'!$F46</f>
        <v>1.0000000000000009E-2</v>
      </c>
      <c r="S56" s="269"/>
      <c r="T56" s="269">
        <f>'SMPT_rég_0,7%'!$F46</f>
        <v>6.9999999999998952E-3</v>
      </c>
      <c r="U56" s="242">
        <f>'SMPT_rég_0,4%'!$F46</f>
        <v>4.0000000000000036E-3</v>
      </c>
      <c r="W56" s="236">
        <f t="shared" si="3"/>
        <v>2059</v>
      </c>
      <c r="X56" s="241"/>
      <c r="Y56" s="241">
        <f>'SMPT_rég_1,0%'!$H46</f>
        <v>1.0000000000000009E-2</v>
      </c>
      <c r="Z56" s="269"/>
      <c r="AA56" s="269">
        <f>'SMPT_rég_0,7%'!$H46</f>
        <v>6.9999999999998952E-3</v>
      </c>
      <c r="AB56" s="242">
        <f>'SMPT_rég_0,4%'!$H46</f>
        <v>4.0000000000000036E-3</v>
      </c>
      <c r="AD56" s="236">
        <f t="shared" si="4"/>
        <v>2059</v>
      </c>
      <c r="AE56" s="241"/>
      <c r="AF56" s="241">
        <f>SMPT_FPE!J46</f>
        <v>1.0000000000000009E-2</v>
      </c>
      <c r="AG56" s="269"/>
      <c r="AH56" s="269">
        <f>SMPT_FPE!K46</f>
        <v>6.9999999999998952E-3</v>
      </c>
      <c r="AI56" s="242">
        <f>SMPT_FPE!L46</f>
        <v>4.0000000000000036E-3</v>
      </c>
      <c r="AK56" s="236">
        <f t="shared" si="5"/>
        <v>2059</v>
      </c>
      <c r="AL56" s="241"/>
      <c r="AM56" s="241">
        <f>TI_SMPT_CNRACL!J46</f>
        <v>1.0000000000000009E-2</v>
      </c>
      <c r="AN56" s="269"/>
      <c r="AO56" s="269">
        <f>TI_SMPT_CNRACL!K46</f>
        <v>6.9999999999998952E-3</v>
      </c>
      <c r="AP56" s="242">
        <f>TI_SMPT_CNRACL!L46</f>
        <v>4.0000000000000036E-3</v>
      </c>
    </row>
    <row r="57" spans="2:42" x14ac:dyDescent="0.25">
      <c r="B57" s="236">
        <f t="shared" si="0"/>
        <v>2060</v>
      </c>
      <c r="C57" s="241"/>
      <c r="D57" s="241">
        <f>'SMPT_rég_1,0%'!$C47</f>
        <v>0.01</v>
      </c>
      <c r="E57" s="269">
        <v>0.01</v>
      </c>
      <c r="F57" s="269">
        <f>'SMPT_rég_0,7%'!$C47</f>
        <v>6.9999999999999993E-3</v>
      </c>
      <c r="G57" s="242">
        <f>'SMPT_rég_0,4%'!$C47</f>
        <v>4.0000000000000001E-3</v>
      </c>
      <c r="I57" s="236">
        <f t="shared" si="1"/>
        <v>2060</v>
      </c>
      <c r="J57" s="241"/>
      <c r="K57" s="241">
        <f>'SMPT_rég_1,0%'!$D47</f>
        <v>9.8717445590632558E-3</v>
      </c>
      <c r="L57" s="269"/>
      <c r="M57" s="269">
        <f>'SMPT_rég_0,7%'!$D47</f>
        <v>6.8707501578531005E-3</v>
      </c>
      <c r="N57" s="242">
        <f>'SMPT_rég_0,4%'!$D47</f>
        <v>3.8711423832409331E-3</v>
      </c>
      <c r="P57" s="236">
        <f t="shared" si="2"/>
        <v>2060</v>
      </c>
      <c r="Q57" s="241"/>
      <c r="R57" s="241">
        <f>'SMPT_rég_1,0%'!$F47</f>
        <v>1.0000000000000009E-2</v>
      </c>
      <c r="S57" s="269"/>
      <c r="T57" s="269">
        <f>'SMPT_rég_0,7%'!$F47</f>
        <v>6.9999999999998952E-3</v>
      </c>
      <c r="U57" s="242">
        <f>'SMPT_rég_0,4%'!$F47</f>
        <v>4.0000000000000036E-3</v>
      </c>
      <c r="W57" s="236">
        <f t="shared" si="3"/>
        <v>2060</v>
      </c>
      <c r="X57" s="241"/>
      <c r="Y57" s="241">
        <f>'SMPT_rég_1,0%'!$H47</f>
        <v>1.0000000000000009E-2</v>
      </c>
      <c r="Z57" s="269"/>
      <c r="AA57" s="269">
        <f>'SMPT_rég_0,7%'!$H47</f>
        <v>6.9999999999998952E-3</v>
      </c>
      <c r="AB57" s="242">
        <f>'SMPT_rég_0,4%'!$H47</f>
        <v>4.0000000000000036E-3</v>
      </c>
      <c r="AD57" s="236">
        <f t="shared" si="4"/>
        <v>2060</v>
      </c>
      <c r="AE57" s="241"/>
      <c r="AF57" s="241">
        <f>SMPT_FPE!J47</f>
        <v>1.0000000000000009E-2</v>
      </c>
      <c r="AG57" s="269"/>
      <c r="AH57" s="269">
        <f>SMPT_FPE!K47</f>
        <v>6.9999999999998952E-3</v>
      </c>
      <c r="AI57" s="242">
        <f>SMPT_FPE!L47</f>
        <v>4.0000000000000036E-3</v>
      </c>
      <c r="AK57" s="236">
        <f t="shared" si="5"/>
        <v>2060</v>
      </c>
      <c r="AL57" s="241"/>
      <c r="AM57" s="241">
        <f>TI_SMPT_CNRACL!J47</f>
        <v>1.0000000000000009E-2</v>
      </c>
      <c r="AN57" s="269"/>
      <c r="AO57" s="269">
        <f>TI_SMPT_CNRACL!K47</f>
        <v>6.9999999999998952E-3</v>
      </c>
      <c r="AP57" s="242">
        <f>TI_SMPT_CNRACL!L47</f>
        <v>4.0000000000000036E-3</v>
      </c>
    </row>
    <row r="58" spans="2:42" x14ac:dyDescent="0.25">
      <c r="B58" s="236">
        <f t="shared" si="0"/>
        <v>2061</v>
      </c>
      <c r="C58" s="241"/>
      <c r="D58" s="241">
        <f>'SMPT_rég_1,0%'!$C48</f>
        <v>0.01</v>
      </c>
      <c r="E58" s="269">
        <v>0.01</v>
      </c>
      <c r="F58" s="269">
        <f>'SMPT_rég_0,7%'!$C48</f>
        <v>6.9999999999999993E-3</v>
      </c>
      <c r="G58" s="242">
        <f>'SMPT_rég_0,4%'!$C48</f>
        <v>4.0000000000000001E-3</v>
      </c>
      <c r="I58" s="236">
        <f t="shared" si="1"/>
        <v>2061</v>
      </c>
      <c r="J58" s="241"/>
      <c r="K58" s="241">
        <f>'SMPT_rég_1,0%'!$D48</f>
        <v>9.8717445590632558E-3</v>
      </c>
      <c r="L58" s="269"/>
      <c r="M58" s="269">
        <f>'SMPT_rég_0,7%'!$D48</f>
        <v>6.8707501578531005E-3</v>
      </c>
      <c r="N58" s="242">
        <f>'SMPT_rég_0,4%'!$D48</f>
        <v>3.8711423832409331E-3</v>
      </c>
      <c r="P58" s="236">
        <f t="shared" si="2"/>
        <v>2061</v>
      </c>
      <c r="Q58" s="241"/>
      <c r="R58" s="241">
        <f>'SMPT_rég_1,0%'!$F48</f>
        <v>1.0000000000000009E-2</v>
      </c>
      <c r="S58" s="269"/>
      <c r="T58" s="269">
        <f>'SMPT_rég_0,7%'!$F48</f>
        <v>6.9999999999998952E-3</v>
      </c>
      <c r="U58" s="242">
        <f>'SMPT_rég_0,4%'!$F48</f>
        <v>4.0000000000000036E-3</v>
      </c>
      <c r="W58" s="236">
        <f t="shared" si="3"/>
        <v>2061</v>
      </c>
      <c r="X58" s="241"/>
      <c r="Y58" s="241">
        <f>'SMPT_rég_1,0%'!$H48</f>
        <v>1.0000000000000009E-2</v>
      </c>
      <c r="Z58" s="269"/>
      <c r="AA58" s="269">
        <f>'SMPT_rég_0,7%'!$H48</f>
        <v>6.9999999999998952E-3</v>
      </c>
      <c r="AB58" s="242">
        <f>'SMPT_rég_0,4%'!$H48</f>
        <v>4.0000000000000036E-3</v>
      </c>
      <c r="AD58" s="236">
        <f t="shared" si="4"/>
        <v>2061</v>
      </c>
      <c r="AE58" s="241"/>
      <c r="AF58" s="241">
        <f>SMPT_FPE!J48</f>
        <v>1.0000000000000009E-2</v>
      </c>
      <c r="AG58" s="269"/>
      <c r="AH58" s="269">
        <f>SMPT_FPE!K48</f>
        <v>6.9999999999998952E-3</v>
      </c>
      <c r="AI58" s="242">
        <f>SMPT_FPE!L48</f>
        <v>4.0000000000000036E-3</v>
      </c>
      <c r="AK58" s="236">
        <f t="shared" si="5"/>
        <v>2061</v>
      </c>
      <c r="AL58" s="241"/>
      <c r="AM58" s="241">
        <f>TI_SMPT_CNRACL!J48</f>
        <v>1.0000000000000009E-2</v>
      </c>
      <c r="AN58" s="269"/>
      <c r="AO58" s="269">
        <f>TI_SMPT_CNRACL!K48</f>
        <v>6.9999999999998952E-3</v>
      </c>
      <c r="AP58" s="242">
        <f>TI_SMPT_CNRACL!L48</f>
        <v>4.0000000000000036E-3</v>
      </c>
    </row>
    <row r="59" spans="2:42" x14ac:dyDescent="0.25">
      <c r="B59" s="236">
        <f t="shared" si="0"/>
        <v>2062</v>
      </c>
      <c r="C59" s="241"/>
      <c r="D59" s="241">
        <f>'SMPT_rég_1,0%'!$C49</f>
        <v>0.01</v>
      </c>
      <c r="E59" s="269">
        <v>0.01</v>
      </c>
      <c r="F59" s="269">
        <f>'SMPT_rég_0,7%'!$C49</f>
        <v>6.9999999999999993E-3</v>
      </c>
      <c r="G59" s="242">
        <f>'SMPT_rég_0,4%'!$C49</f>
        <v>4.0000000000000001E-3</v>
      </c>
      <c r="I59" s="236">
        <f t="shared" si="1"/>
        <v>2062</v>
      </c>
      <c r="J59" s="241"/>
      <c r="K59" s="241">
        <f>'SMPT_rég_1,0%'!$D49</f>
        <v>9.8717445590632558E-3</v>
      </c>
      <c r="L59" s="269"/>
      <c r="M59" s="269">
        <f>'SMPT_rég_0,7%'!$D49</f>
        <v>6.8707501578531005E-3</v>
      </c>
      <c r="N59" s="242">
        <f>'SMPT_rég_0,4%'!$D49</f>
        <v>3.8711423832409331E-3</v>
      </c>
      <c r="P59" s="236">
        <f t="shared" si="2"/>
        <v>2062</v>
      </c>
      <c r="Q59" s="241"/>
      <c r="R59" s="241">
        <f>'SMPT_rég_1,0%'!$F49</f>
        <v>1.0000000000000009E-2</v>
      </c>
      <c r="S59" s="269"/>
      <c r="T59" s="269">
        <f>'SMPT_rég_0,7%'!$F49</f>
        <v>6.9999999999998952E-3</v>
      </c>
      <c r="U59" s="242">
        <f>'SMPT_rég_0,4%'!$F49</f>
        <v>4.0000000000000036E-3</v>
      </c>
      <c r="W59" s="236">
        <f t="shared" si="3"/>
        <v>2062</v>
      </c>
      <c r="X59" s="241"/>
      <c r="Y59" s="241">
        <f>'SMPT_rég_1,0%'!$H49</f>
        <v>1.0000000000000009E-2</v>
      </c>
      <c r="Z59" s="269"/>
      <c r="AA59" s="269">
        <f>'SMPT_rég_0,7%'!$H49</f>
        <v>6.9999999999998952E-3</v>
      </c>
      <c r="AB59" s="242">
        <f>'SMPT_rég_0,4%'!$H49</f>
        <v>4.0000000000000036E-3</v>
      </c>
      <c r="AD59" s="236">
        <f t="shared" si="4"/>
        <v>2062</v>
      </c>
      <c r="AE59" s="241"/>
      <c r="AF59" s="241">
        <f>SMPT_FPE!J49</f>
        <v>1.0000000000000009E-2</v>
      </c>
      <c r="AG59" s="269"/>
      <c r="AH59" s="269">
        <f>SMPT_FPE!K49</f>
        <v>6.9999999999998952E-3</v>
      </c>
      <c r="AI59" s="242">
        <f>SMPT_FPE!L49</f>
        <v>4.0000000000000036E-3</v>
      </c>
      <c r="AK59" s="236">
        <f t="shared" si="5"/>
        <v>2062</v>
      </c>
      <c r="AL59" s="241"/>
      <c r="AM59" s="241">
        <f>TI_SMPT_CNRACL!J49</f>
        <v>1.0000000000000009E-2</v>
      </c>
      <c r="AN59" s="269"/>
      <c r="AO59" s="269">
        <f>TI_SMPT_CNRACL!K49</f>
        <v>6.9999999999998952E-3</v>
      </c>
      <c r="AP59" s="242">
        <f>TI_SMPT_CNRACL!L49</f>
        <v>4.0000000000000036E-3</v>
      </c>
    </row>
    <row r="60" spans="2:42" x14ac:dyDescent="0.25">
      <c r="B60" s="236">
        <f t="shared" si="0"/>
        <v>2063</v>
      </c>
      <c r="C60" s="241"/>
      <c r="D60" s="241">
        <f>'SMPT_rég_1,0%'!$C50</f>
        <v>0.01</v>
      </c>
      <c r="E60" s="269">
        <v>0.01</v>
      </c>
      <c r="F60" s="269">
        <f>'SMPT_rég_0,7%'!$C50</f>
        <v>6.9999999999999993E-3</v>
      </c>
      <c r="G60" s="242">
        <f>'SMPT_rég_0,4%'!$C50</f>
        <v>4.0000000000000001E-3</v>
      </c>
      <c r="I60" s="236">
        <f t="shared" si="1"/>
        <v>2063</v>
      </c>
      <c r="J60" s="241"/>
      <c r="K60" s="241">
        <f>'SMPT_rég_1,0%'!$D50</f>
        <v>9.8717445590632558E-3</v>
      </c>
      <c r="L60" s="269"/>
      <c r="M60" s="269">
        <f>'SMPT_rég_0,7%'!$D50</f>
        <v>6.8707501578531005E-3</v>
      </c>
      <c r="N60" s="242">
        <f>'SMPT_rég_0,4%'!$D50</f>
        <v>3.8711423832409331E-3</v>
      </c>
      <c r="P60" s="236">
        <f t="shared" si="2"/>
        <v>2063</v>
      </c>
      <c r="Q60" s="241"/>
      <c r="R60" s="241">
        <f>'SMPT_rég_1,0%'!$F50</f>
        <v>1.0000000000000009E-2</v>
      </c>
      <c r="S60" s="269"/>
      <c r="T60" s="269">
        <f>'SMPT_rég_0,7%'!$F50</f>
        <v>6.9999999999998952E-3</v>
      </c>
      <c r="U60" s="242">
        <f>'SMPT_rég_0,4%'!$F50</f>
        <v>4.0000000000000036E-3</v>
      </c>
      <c r="W60" s="236">
        <f t="shared" si="3"/>
        <v>2063</v>
      </c>
      <c r="X60" s="241"/>
      <c r="Y60" s="241">
        <f>'SMPT_rég_1,0%'!$H50</f>
        <v>1.0000000000000009E-2</v>
      </c>
      <c r="Z60" s="269"/>
      <c r="AA60" s="269">
        <f>'SMPT_rég_0,7%'!$H50</f>
        <v>6.9999999999998952E-3</v>
      </c>
      <c r="AB60" s="242">
        <f>'SMPT_rég_0,4%'!$H50</f>
        <v>4.0000000000000036E-3</v>
      </c>
      <c r="AD60" s="236">
        <f t="shared" si="4"/>
        <v>2063</v>
      </c>
      <c r="AE60" s="241"/>
      <c r="AF60" s="241">
        <f>SMPT_FPE!J50</f>
        <v>1.0000000000000009E-2</v>
      </c>
      <c r="AG60" s="269"/>
      <c r="AH60" s="269">
        <f>SMPT_FPE!K50</f>
        <v>6.9999999999998952E-3</v>
      </c>
      <c r="AI60" s="242">
        <f>SMPT_FPE!L50</f>
        <v>4.0000000000000036E-3</v>
      </c>
      <c r="AK60" s="236">
        <f t="shared" si="5"/>
        <v>2063</v>
      </c>
      <c r="AL60" s="241"/>
      <c r="AM60" s="241">
        <f>TI_SMPT_CNRACL!J50</f>
        <v>1.0000000000000009E-2</v>
      </c>
      <c r="AN60" s="269"/>
      <c r="AO60" s="269">
        <f>TI_SMPT_CNRACL!K50</f>
        <v>6.9999999999998952E-3</v>
      </c>
      <c r="AP60" s="242">
        <f>TI_SMPT_CNRACL!L50</f>
        <v>4.0000000000000036E-3</v>
      </c>
    </row>
    <row r="61" spans="2:42" x14ac:dyDescent="0.25">
      <c r="B61" s="236">
        <f t="shared" si="0"/>
        <v>2064</v>
      </c>
      <c r="C61" s="241"/>
      <c r="D61" s="241">
        <f>'SMPT_rég_1,0%'!$C51</f>
        <v>0.01</v>
      </c>
      <c r="E61" s="269">
        <v>0.01</v>
      </c>
      <c r="F61" s="269">
        <f>'SMPT_rég_0,7%'!$C51</f>
        <v>6.9999999999999993E-3</v>
      </c>
      <c r="G61" s="242">
        <f>'SMPT_rég_0,4%'!$C51</f>
        <v>4.0000000000000001E-3</v>
      </c>
      <c r="I61" s="236">
        <f t="shared" si="1"/>
        <v>2064</v>
      </c>
      <c r="J61" s="241"/>
      <c r="K61" s="241">
        <f>'SMPT_rég_1,0%'!$D51</f>
        <v>9.8717445590632558E-3</v>
      </c>
      <c r="L61" s="269"/>
      <c r="M61" s="269">
        <f>'SMPT_rég_0,7%'!$D51</f>
        <v>6.8707501578531005E-3</v>
      </c>
      <c r="N61" s="242">
        <f>'SMPT_rég_0,4%'!$D51</f>
        <v>3.8711423832409331E-3</v>
      </c>
      <c r="P61" s="236">
        <f t="shared" si="2"/>
        <v>2064</v>
      </c>
      <c r="Q61" s="241"/>
      <c r="R61" s="241">
        <f>'SMPT_rég_1,0%'!$F51</f>
        <v>1.0000000000000009E-2</v>
      </c>
      <c r="S61" s="269"/>
      <c r="T61" s="269">
        <f>'SMPT_rég_0,7%'!$F51</f>
        <v>6.9999999999998952E-3</v>
      </c>
      <c r="U61" s="242">
        <f>'SMPT_rég_0,4%'!$F51</f>
        <v>4.0000000000000036E-3</v>
      </c>
      <c r="W61" s="236">
        <f t="shared" si="3"/>
        <v>2064</v>
      </c>
      <c r="X61" s="241"/>
      <c r="Y61" s="241">
        <f>'SMPT_rég_1,0%'!$H51</f>
        <v>1.0000000000000009E-2</v>
      </c>
      <c r="Z61" s="269"/>
      <c r="AA61" s="269">
        <f>'SMPT_rég_0,7%'!$H51</f>
        <v>6.9999999999998952E-3</v>
      </c>
      <c r="AB61" s="242">
        <f>'SMPT_rég_0,4%'!$H51</f>
        <v>4.0000000000000036E-3</v>
      </c>
      <c r="AD61" s="236">
        <f t="shared" si="4"/>
        <v>2064</v>
      </c>
      <c r="AE61" s="241"/>
      <c r="AF61" s="241">
        <f>SMPT_FPE!J51</f>
        <v>1.0000000000000009E-2</v>
      </c>
      <c r="AG61" s="269"/>
      <c r="AH61" s="269">
        <f>SMPT_FPE!K51</f>
        <v>6.9999999999998952E-3</v>
      </c>
      <c r="AI61" s="242">
        <f>SMPT_FPE!L51</f>
        <v>4.0000000000000036E-3</v>
      </c>
      <c r="AK61" s="236">
        <f t="shared" si="5"/>
        <v>2064</v>
      </c>
      <c r="AL61" s="241"/>
      <c r="AM61" s="241">
        <f>TI_SMPT_CNRACL!J51</f>
        <v>1.0000000000000009E-2</v>
      </c>
      <c r="AN61" s="269"/>
      <c r="AO61" s="269">
        <f>TI_SMPT_CNRACL!K51</f>
        <v>6.9999999999998952E-3</v>
      </c>
      <c r="AP61" s="242">
        <f>TI_SMPT_CNRACL!L51</f>
        <v>4.0000000000000036E-3</v>
      </c>
    </row>
    <row r="62" spans="2:42" x14ac:dyDescent="0.25">
      <c r="B62" s="236">
        <f t="shared" si="0"/>
        <v>2065</v>
      </c>
      <c r="C62" s="241"/>
      <c r="D62" s="241">
        <f>'SMPT_rég_1,0%'!$C52</f>
        <v>0.01</v>
      </c>
      <c r="E62" s="269">
        <v>0.01</v>
      </c>
      <c r="F62" s="269">
        <f>'SMPT_rég_0,7%'!$C52</f>
        <v>6.9999999999999993E-3</v>
      </c>
      <c r="G62" s="242">
        <f>'SMPT_rég_0,4%'!$C52</f>
        <v>4.0000000000000001E-3</v>
      </c>
      <c r="I62" s="236">
        <f t="shared" si="1"/>
        <v>2065</v>
      </c>
      <c r="J62" s="241"/>
      <c r="K62" s="241">
        <f>'SMPT_rég_1,0%'!$D52</f>
        <v>9.8717445590632558E-3</v>
      </c>
      <c r="L62" s="269"/>
      <c r="M62" s="269">
        <f>'SMPT_rég_0,7%'!$D52</f>
        <v>6.8707501578531005E-3</v>
      </c>
      <c r="N62" s="242">
        <f>'SMPT_rég_0,4%'!$D52</f>
        <v>3.8711423832409331E-3</v>
      </c>
      <c r="P62" s="236">
        <f t="shared" si="2"/>
        <v>2065</v>
      </c>
      <c r="Q62" s="241"/>
      <c r="R62" s="241">
        <f>'SMPT_rég_1,0%'!$F52</f>
        <v>1.0000000000000009E-2</v>
      </c>
      <c r="S62" s="269"/>
      <c r="T62" s="269">
        <f>'SMPT_rég_0,7%'!$F52</f>
        <v>6.9999999999998952E-3</v>
      </c>
      <c r="U62" s="242">
        <f>'SMPT_rég_0,4%'!$F52</f>
        <v>4.0000000000000036E-3</v>
      </c>
      <c r="W62" s="236">
        <f t="shared" si="3"/>
        <v>2065</v>
      </c>
      <c r="X62" s="241"/>
      <c r="Y62" s="241">
        <f>'SMPT_rég_1,0%'!$H52</f>
        <v>1.0000000000000009E-2</v>
      </c>
      <c r="Z62" s="269"/>
      <c r="AA62" s="269">
        <f>'SMPT_rég_0,7%'!$H52</f>
        <v>6.9999999999998952E-3</v>
      </c>
      <c r="AB62" s="242">
        <f>'SMPT_rég_0,4%'!$H52</f>
        <v>4.0000000000000036E-3</v>
      </c>
      <c r="AD62" s="236">
        <f t="shared" si="4"/>
        <v>2065</v>
      </c>
      <c r="AE62" s="241"/>
      <c r="AF62" s="241">
        <f>SMPT_FPE!J52</f>
        <v>1.0000000000000009E-2</v>
      </c>
      <c r="AG62" s="269"/>
      <c r="AH62" s="269">
        <f>SMPT_FPE!K52</f>
        <v>6.9999999999998952E-3</v>
      </c>
      <c r="AI62" s="242">
        <f>SMPT_FPE!L52</f>
        <v>4.0000000000000036E-3</v>
      </c>
      <c r="AK62" s="236">
        <f t="shared" si="5"/>
        <v>2065</v>
      </c>
      <c r="AL62" s="241"/>
      <c r="AM62" s="241">
        <f>TI_SMPT_CNRACL!J52</f>
        <v>1.0000000000000009E-2</v>
      </c>
      <c r="AN62" s="269"/>
      <c r="AO62" s="269">
        <f>TI_SMPT_CNRACL!K52</f>
        <v>6.9999999999998952E-3</v>
      </c>
      <c r="AP62" s="242">
        <f>TI_SMPT_CNRACL!L52</f>
        <v>4.0000000000000036E-3</v>
      </c>
    </row>
    <row r="63" spans="2:42" x14ac:dyDescent="0.25">
      <c r="B63" s="236">
        <f t="shared" si="0"/>
        <v>2066</v>
      </c>
      <c r="C63" s="241"/>
      <c r="D63" s="241">
        <f>'SMPT_rég_1,0%'!$C53</f>
        <v>0.01</v>
      </c>
      <c r="E63" s="269">
        <v>0.01</v>
      </c>
      <c r="F63" s="269">
        <f>'SMPT_rég_0,7%'!$C53</f>
        <v>6.9999999999999993E-3</v>
      </c>
      <c r="G63" s="242">
        <f>'SMPT_rég_0,4%'!$C53</f>
        <v>4.0000000000000001E-3</v>
      </c>
      <c r="I63" s="236">
        <f t="shared" si="1"/>
        <v>2066</v>
      </c>
      <c r="J63" s="241"/>
      <c r="K63" s="241">
        <f>'SMPT_rég_1,0%'!$D53</f>
        <v>9.8717445590632558E-3</v>
      </c>
      <c r="L63" s="269"/>
      <c r="M63" s="269">
        <f>'SMPT_rég_0,7%'!$D53</f>
        <v>6.8707501578531005E-3</v>
      </c>
      <c r="N63" s="242">
        <f>'SMPT_rég_0,4%'!$D53</f>
        <v>3.8711423832409331E-3</v>
      </c>
      <c r="P63" s="236">
        <f t="shared" si="2"/>
        <v>2066</v>
      </c>
      <c r="Q63" s="241"/>
      <c r="R63" s="241">
        <f>'SMPT_rég_1,0%'!$F53</f>
        <v>1.0000000000000009E-2</v>
      </c>
      <c r="S63" s="269"/>
      <c r="T63" s="269">
        <f>'SMPT_rég_0,7%'!$F53</f>
        <v>6.9999999999998952E-3</v>
      </c>
      <c r="U63" s="242">
        <f>'SMPT_rég_0,4%'!$F53</f>
        <v>4.0000000000000036E-3</v>
      </c>
      <c r="W63" s="236">
        <f t="shared" si="3"/>
        <v>2066</v>
      </c>
      <c r="X63" s="241"/>
      <c r="Y63" s="241">
        <f>'SMPT_rég_1,0%'!$H53</f>
        <v>1.0000000000000009E-2</v>
      </c>
      <c r="Z63" s="269"/>
      <c r="AA63" s="269">
        <f>'SMPT_rég_0,7%'!$H53</f>
        <v>6.9999999999998952E-3</v>
      </c>
      <c r="AB63" s="242">
        <f>'SMPT_rég_0,4%'!$H53</f>
        <v>4.0000000000000036E-3</v>
      </c>
      <c r="AD63" s="236">
        <f t="shared" si="4"/>
        <v>2066</v>
      </c>
      <c r="AE63" s="241"/>
      <c r="AF63" s="241">
        <f>SMPT_FPE!J53</f>
        <v>1.0000000000000009E-2</v>
      </c>
      <c r="AG63" s="269"/>
      <c r="AH63" s="269">
        <f>SMPT_FPE!K53</f>
        <v>6.9999999999998952E-3</v>
      </c>
      <c r="AI63" s="242">
        <f>SMPT_FPE!L53</f>
        <v>4.0000000000000036E-3</v>
      </c>
      <c r="AK63" s="236">
        <f t="shared" si="5"/>
        <v>2066</v>
      </c>
      <c r="AL63" s="241"/>
      <c r="AM63" s="241">
        <f>TI_SMPT_CNRACL!J53</f>
        <v>1.0000000000000009E-2</v>
      </c>
      <c r="AN63" s="269"/>
      <c r="AO63" s="269">
        <f>TI_SMPT_CNRACL!K53</f>
        <v>6.9999999999998952E-3</v>
      </c>
      <c r="AP63" s="242">
        <f>TI_SMPT_CNRACL!L53</f>
        <v>4.0000000000000036E-3</v>
      </c>
    </row>
    <row r="64" spans="2:42" x14ac:dyDescent="0.25">
      <c r="B64" s="236">
        <f t="shared" si="0"/>
        <v>2067</v>
      </c>
      <c r="C64" s="241"/>
      <c r="D64" s="241">
        <f>'SMPT_rég_1,0%'!$C54</f>
        <v>0.01</v>
      </c>
      <c r="E64" s="269">
        <v>0.01</v>
      </c>
      <c r="F64" s="269">
        <f>'SMPT_rég_0,7%'!$C54</f>
        <v>6.9999999999999993E-3</v>
      </c>
      <c r="G64" s="242">
        <f>'SMPT_rég_0,4%'!$C54</f>
        <v>4.0000000000000001E-3</v>
      </c>
      <c r="I64" s="236">
        <f t="shared" si="1"/>
        <v>2067</v>
      </c>
      <c r="J64" s="241"/>
      <c r="K64" s="241">
        <f>'SMPT_rég_1,0%'!$D54</f>
        <v>9.8717445590632558E-3</v>
      </c>
      <c r="L64" s="269"/>
      <c r="M64" s="269">
        <f>'SMPT_rég_0,7%'!$D54</f>
        <v>6.8707501578531005E-3</v>
      </c>
      <c r="N64" s="242">
        <f>'SMPT_rég_0,4%'!$D54</f>
        <v>3.8711423832409331E-3</v>
      </c>
      <c r="P64" s="236">
        <f t="shared" si="2"/>
        <v>2067</v>
      </c>
      <c r="Q64" s="241"/>
      <c r="R64" s="241">
        <f>'SMPT_rég_1,0%'!$F54</f>
        <v>1.0000000000000009E-2</v>
      </c>
      <c r="S64" s="269"/>
      <c r="T64" s="269">
        <f>'SMPT_rég_0,7%'!$F54</f>
        <v>6.9999999999998952E-3</v>
      </c>
      <c r="U64" s="242">
        <f>'SMPT_rég_0,4%'!$F54</f>
        <v>4.0000000000000036E-3</v>
      </c>
      <c r="W64" s="236">
        <f t="shared" si="3"/>
        <v>2067</v>
      </c>
      <c r="X64" s="241"/>
      <c r="Y64" s="241">
        <f>'SMPT_rég_1,0%'!$H54</f>
        <v>1.0000000000000009E-2</v>
      </c>
      <c r="Z64" s="269"/>
      <c r="AA64" s="269">
        <f>'SMPT_rég_0,7%'!$H54</f>
        <v>6.9999999999998952E-3</v>
      </c>
      <c r="AB64" s="242">
        <f>'SMPT_rég_0,4%'!$H54</f>
        <v>4.0000000000000036E-3</v>
      </c>
      <c r="AD64" s="236">
        <f t="shared" si="4"/>
        <v>2067</v>
      </c>
      <c r="AE64" s="241"/>
      <c r="AF64" s="241">
        <f>SMPT_FPE!J54</f>
        <v>1.0000000000000009E-2</v>
      </c>
      <c r="AG64" s="269"/>
      <c r="AH64" s="269">
        <f>SMPT_FPE!K54</f>
        <v>6.9999999999998952E-3</v>
      </c>
      <c r="AI64" s="242">
        <f>SMPT_FPE!L54</f>
        <v>4.0000000000000036E-3</v>
      </c>
      <c r="AK64" s="236">
        <f t="shared" si="5"/>
        <v>2067</v>
      </c>
      <c r="AL64" s="241"/>
      <c r="AM64" s="241">
        <f>TI_SMPT_CNRACL!J54</f>
        <v>1.0000000000000009E-2</v>
      </c>
      <c r="AN64" s="269"/>
      <c r="AO64" s="269">
        <f>TI_SMPT_CNRACL!K54</f>
        <v>6.9999999999998952E-3</v>
      </c>
      <c r="AP64" s="242">
        <f>TI_SMPT_CNRACL!L54</f>
        <v>4.0000000000000036E-3</v>
      </c>
    </row>
    <row r="65" spans="2:42" x14ac:dyDescent="0.25">
      <c r="B65" s="236">
        <f t="shared" si="0"/>
        <v>2068</v>
      </c>
      <c r="C65" s="241"/>
      <c r="D65" s="241">
        <f>'SMPT_rég_1,0%'!$C55</f>
        <v>0.01</v>
      </c>
      <c r="E65" s="269">
        <v>0.01</v>
      </c>
      <c r="F65" s="269">
        <f>'SMPT_rég_0,7%'!$C55</f>
        <v>6.9999999999999993E-3</v>
      </c>
      <c r="G65" s="242">
        <f>'SMPT_rég_0,4%'!$C55</f>
        <v>4.0000000000000001E-3</v>
      </c>
      <c r="I65" s="236">
        <f t="shared" si="1"/>
        <v>2068</v>
      </c>
      <c r="J65" s="241"/>
      <c r="K65" s="241">
        <f>'SMPT_rég_1,0%'!$D55</f>
        <v>9.8717445590632558E-3</v>
      </c>
      <c r="L65" s="269"/>
      <c r="M65" s="269">
        <f>'SMPT_rég_0,7%'!$D55</f>
        <v>6.8707501578531005E-3</v>
      </c>
      <c r="N65" s="242">
        <f>'SMPT_rég_0,4%'!$D55</f>
        <v>3.8711423832409331E-3</v>
      </c>
      <c r="P65" s="236">
        <f t="shared" si="2"/>
        <v>2068</v>
      </c>
      <c r="Q65" s="241"/>
      <c r="R65" s="241">
        <f>'SMPT_rég_1,0%'!$F55</f>
        <v>1.0000000000000009E-2</v>
      </c>
      <c r="S65" s="269"/>
      <c r="T65" s="269">
        <f>'SMPT_rég_0,7%'!$F55</f>
        <v>6.9999999999998952E-3</v>
      </c>
      <c r="U65" s="242">
        <f>'SMPT_rég_0,4%'!$F55</f>
        <v>4.0000000000000036E-3</v>
      </c>
      <c r="W65" s="236">
        <f t="shared" si="3"/>
        <v>2068</v>
      </c>
      <c r="X65" s="241"/>
      <c r="Y65" s="241">
        <f>'SMPT_rég_1,0%'!$H55</f>
        <v>1.0000000000000009E-2</v>
      </c>
      <c r="Z65" s="269"/>
      <c r="AA65" s="269">
        <f>'SMPT_rég_0,7%'!$H55</f>
        <v>6.9999999999998952E-3</v>
      </c>
      <c r="AB65" s="242">
        <f>'SMPT_rég_0,4%'!$H55</f>
        <v>4.0000000000000036E-3</v>
      </c>
      <c r="AD65" s="236">
        <f t="shared" si="4"/>
        <v>2068</v>
      </c>
      <c r="AE65" s="241"/>
      <c r="AF65" s="241">
        <f>SMPT_FPE!J55</f>
        <v>1.0000000000000009E-2</v>
      </c>
      <c r="AG65" s="269"/>
      <c r="AH65" s="269">
        <f>SMPT_FPE!K55</f>
        <v>6.9999999999998952E-3</v>
      </c>
      <c r="AI65" s="242">
        <f>SMPT_FPE!L55</f>
        <v>4.0000000000000036E-3</v>
      </c>
      <c r="AK65" s="236">
        <f t="shared" si="5"/>
        <v>2068</v>
      </c>
      <c r="AL65" s="241"/>
      <c r="AM65" s="241">
        <f>TI_SMPT_CNRACL!J55</f>
        <v>1.0000000000000009E-2</v>
      </c>
      <c r="AN65" s="269"/>
      <c r="AO65" s="269">
        <f>TI_SMPT_CNRACL!K55</f>
        <v>6.9999999999998952E-3</v>
      </c>
      <c r="AP65" s="242">
        <f>TI_SMPT_CNRACL!L55</f>
        <v>4.0000000000000036E-3</v>
      </c>
    </row>
    <row r="66" spans="2:42" x14ac:dyDescent="0.25">
      <c r="B66" s="236">
        <f t="shared" si="0"/>
        <v>2069</v>
      </c>
      <c r="C66" s="241"/>
      <c r="D66" s="241">
        <f>'SMPT_rég_1,0%'!$C56</f>
        <v>0.01</v>
      </c>
      <c r="E66" s="269">
        <v>0.01</v>
      </c>
      <c r="F66" s="269">
        <f>'SMPT_rég_0,7%'!$C56</f>
        <v>6.9999999999999993E-3</v>
      </c>
      <c r="G66" s="242">
        <f>'SMPT_rég_0,4%'!$C56</f>
        <v>4.0000000000000001E-3</v>
      </c>
      <c r="I66" s="236">
        <f t="shared" si="1"/>
        <v>2069</v>
      </c>
      <c r="J66" s="241"/>
      <c r="K66" s="241">
        <f>'SMPT_rég_1,0%'!$D56</f>
        <v>9.8717445590632558E-3</v>
      </c>
      <c r="L66" s="269"/>
      <c r="M66" s="269">
        <f>'SMPT_rég_0,7%'!$D56</f>
        <v>6.8707501578531005E-3</v>
      </c>
      <c r="N66" s="242">
        <f>'SMPT_rég_0,4%'!$D56</f>
        <v>3.8711423832409331E-3</v>
      </c>
      <c r="P66" s="236">
        <f t="shared" si="2"/>
        <v>2069</v>
      </c>
      <c r="Q66" s="241"/>
      <c r="R66" s="241">
        <f>'SMPT_rég_1,0%'!$F56</f>
        <v>1.0000000000000009E-2</v>
      </c>
      <c r="S66" s="269"/>
      <c r="T66" s="269">
        <f>'SMPT_rég_0,7%'!$F56</f>
        <v>6.9999999999998952E-3</v>
      </c>
      <c r="U66" s="242">
        <f>'SMPT_rég_0,4%'!$F56</f>
        <v>4.0000000000000036E-3</v>
      </c>
      <c r="W66" s="236">
        <f t="shared" si="3"/>
        <v>2069</v>
      </c>
      <c r="X66" s="241"/>
      <c r="Y66" s="241">
        <f>'SMPT_rég_1,0%'!$H56</f>
        <v>1.0000000000000009E-2</v>
      </c>
      <c r="Z66" s="269"/>
      <c r="AA66" s="269">
        <f>'SMPT_rég_0,7%'!$H56</f>
        <v>6.9999999999998952E-3</v>
      </c>
      <c r="AB66" s="242">
        <f>'SMPT_rég_0,4%'!$H56</f>
        <v>4.0000000000000036E-3</v>
      </c>
      <c r="AD66" s="236">
        <f t="shared" si="4"/>
        <v>2069</v>
      </c>
      <c r="AE66" s="241"/>
      <c r="AF66" s="241">
        <f>SMPT_FPE!J56</f>
        <v>1.0000000000000009E-2</v>
      </c>
      <c r="AG66" s="269"/>
      <c r="AH66" s="269">
        <f>SMPT_FPE!K56</f>
        <v>6.9999999999998952E-3</v>
      </c>
      <c r="AI66" s="242">
        <f>SMPT_FPE!L56</f>
        <v>4.0000000000000036E-3</v>
      </c>
      <c r="AK66" s="236">
        <f t="shared" si="5"/>
        <v>2069</v>
      </c>
      <c r="AL66" s="241"/>
      <c r="AM66" s="241">
        <f>TI_SMPT_CNRACL!J56</f>
        <v>1.0000000000000009E-2</v>
      </c>
      <c r="AN66" s="269"/>
      <c r="AO66" s="269">
        <f>TI_SMPT_CNRACL!K56</f>
        <v>6.9999999999998952E-3</v>
      </c>
      <c r="AP66" s="242">
        <f>TI_SMPT_CNRACL!L56</f>
        <v>4.0000000000000036E-3</v>
      </c>
    </row>
    <row r="67" spans="2:42" ht="15.75" thickBot="1" x14ac:dyDescent="0.3">
      <c r="B67" s="237">
        <f t="shared" si="0"/>
        <v>2070</v>
      </c>
      <c r="C67" s="243"/>
      <c r="D67" s="243">
        <f>'SMPT_rég_1,0%'!$C57</f>
        <v>0.01</v>
      </c>
      <c r="E67" s="270">
        <v>0.01</v>
      </c>
      <c r="F67" s="270">
        <f>'SMPT_rég_0,7%'!$C57</f>
        <v>6.9999999999999993E-3</v>
      </c>
      <c r="G67" s="244">
        <f>'SMPT_rég_0,4%'!$C57</f>
        <v>4.0000000000000001E-3</v>
      </c>
      <c r="I67" s="237">
        <f t="shared" si="1"/>
        <v>2070</v>
      </c>
      <c r="J67" s="243"/>
      <c r="K67" s="243">
        <f>'SMPT_rég_1,0%'!$D57</f>
        <v>9.8717445590632558E-3</v>
      </c>
      <c r="L67" s="270"/>
      <c r="M67" s="270">
        <f>'SMPT_rég_0,7%'!$D57</f>
        <v>6.8707501578531005E-3</v>
      </c>
      <c r="N67" s="244">
        <f>'SMPT_rég_0,4%'!$D57</f>
        <v>3.8711423832409331E-3</v>
      </c>
      <c r="P67" s="237">
        <f t="shared" si="2"/>
        <v>2070</v>
      </c>
      <c r="Q67" s="243"/>
      <c r="R67" s="243">
        <f>'SMPT_rég_1,0%'!$F57</f>
        <v>1.0000000000000009E-2</v>
      </c>
      <c r="S67" s="270"/>
      <c r="T67" s="270">
        <f>'SMPT_rég_0,7%'!$F57</f>
        <v>6.9999999999998952E-3</v>
      </c>
      <c r="U67" s="244">
        <f>'SMPT_rég_0,4%'!$F57</f>
        <v>4.0000000000000036E-3</v>
      </c>
      <c r="W67" s="237">
        <f t="shared" si="3"/>
        <v>2070</v>
      </c>
      <c r="X67" s="243"/>
      <c r="Y67" s="243">
        <f>'SMPT_rég_1,0%'!$H57</f>
        <v>1.0000000000000009E-2</v>
      </c>
      <c r="Z67" s="270"/>
      <c r="AA67" s="270">
        <f>'SMPT_rég_0,7%'!$H57</f>
        <v>6.9999999999998952E-3</v>
      </c>
      <c r="AB67" s="244">
        <f>'SMPT_rég_0,4%'!$H57</f>
        <v>4.0000000000000036E-3</v>
      </c>
      <c r="AD67" s="237">
        <f t="shared" si="4"/>
        <v>2070</v>
      </c>
      <c r="AE67" s="243"/>
      <c r="AF67" s="243">
        <f>SMPT_FPE!J57</f>
        <v>1.0000000000000009E-2</v>
      </c>
      <c r="AG67" s="270"/>
      <c r="AH67" s="270">
        <f>SMPT_FPE!K57</f>
        <v>6.9999999999998952E-3</v>
      </c>
      <c r="AI67" s="244">
        <f>SMPT_FPE!L57</f>
        <v>4.0000000000000036E-3</v>
      </c>
      <c r="AK67" s="237">
        <f t="shared" si="5"/>
        <v>2070</v>
      </c>
      <c r="AL67" s="243"/>
      <c r="AM67" s="243">
        <f>TI_SMPT_CNRACL!J57</f>
        <v>1.0000000000000009E-2</v>
      </c>
      <c r="AN67" s="270"/>
      <c r="AO67" s="270">
        <f>TI_SMPT_CNRACL!K57</f>
        <v>6.9999999999998952E-3</v>
      </c>
      <c r="AP67" s="244">
        <f>TI_SMPT_CNRACL!L57</f>
        <v>4.0000000000000036E-3</v>
      </c>
    </row>
  </sheetData>
  <mergeCells count="6">
    <mergeCell ref="AK1:AP1"/>
    <mergeCell ref="B1:G1"/>
    <mergeCell ref="I1:N1"/>
    <mergeCell ref="P1:U1"/>
    <mergeCell ref="W1:AB1"/>
    <mergeCell ref="AD1:A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T57"/>
  <sheetViews>
    <sheetView topLeftCell="A34" zoomScaleNormal="100" workbookViewId="0">
      <selection activeCell="C40" sqref="C40"/>
    </sheetView>
  </sheetViews>
  <sheetFormatPr baseColWidth="10" defaultColWidth="10.85546875" defaultRowHeight="15" x14ac:dyDescent="0.25"/>
  <cols>
    <col min="1" max="1" width="2.42578125" style="1" customWidth="1"/>
    <col min="2" max="2" width="7.7109375" style="1" customWidth="1"/>
    <col min="3" max="3" width="10.85546875" style="2"/>
    <col min="4" max="4" width="11.7109375" style="3" customWidth="1"/>
    <col min="5" max="25" width="10.85546875" style="3"/>
    <col min="26" max="16384" width="10.85546875" style="1"/>
  </cols>
  <sheetData>
    <row r="1" spans="2:46" ht="23.25" x14ac:dyDescent="0.35">
      <c r="B1" s="58" t="s">
        <v>1</v>
      </c>
    </row>
    <row r="3" spans="2:46" ht="15.75" thickBot="1" x14ac:dyDescent="0.3">
      <c r="B3" s="218" t="s">
        <v>98</v>
      </c>
      <c r="C3" s="4"/>
      <c r="D3" s="5"/>
      <c r="E3" s="5"/>
      <c r="F3" s="5"/>
      <c r="G3" s="5"/>
      <c r="H3" s="5"/>
      <c r="I3" s="5"/>
      <c r="J3" s="226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</row>
    <row r="4" spans="2:46" ht="27.75" customHeight="1" x14ac:dyDescent="0.2">
      <c r="B4" s="359" t="s">
        <v>0</v>
      </c>
      <c r="C4" s="361" t="s">
        <v>4</v>
      </c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3" t="s">
        <v>3</v>
      </c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4"/>
    </row>
    <row r="5" spans="2:46" s="6" customFormat="1" ht="44.25" customHeight="1" thickBot="1" x14ac:dyDescent="0.25">
      <c r="B5" s="360"/>
      <c r="C5" s="7" t="s">
        <v>2</v>
      </c>
      <c r="D5" s="8" t="str">
        <f>Z5</f>
        <v>CNAV</v>
      </c>
      <c r="E5" s="8" t="str">
        <f t="shared" ref="E5:X5" si="0">AA5</f>
        <v>MSA_SA</v>
      </c>
      <c r="F5" s="8" t="str">
        <f t="shared" si="0"/>
        <v>FPE civils et militaires</v>
      </c>
      <c r="G5" s="8" t="str">
        <f t="shared" si="0"/>
        <v>FSPOEIE</v>
      </c>
      <c r="H5" s="8" t="str">
        <f t="shared" si="0"/>
        <v>CNRACL</v>
      </c>
      <c r="I5" s="8" t="str">
        <f t="shared" si="0"/>
        <v>CANSSM</v>
      </c>
      <c r="J5" s="8" t="str">
        <f t="shared" si="0"/>
        <v>SNCF</v>
      </c>
      <c r="K5" s="8" t="str">
        <f t="shared" si="0"/>
        <v>RATP</v>
      </c>
      <c r="L5" s="8" t="str">
        <f t="shared" si="0"/>
        <v>ENIM</v>
      </c>
      <c r="M5" s="8" t="str">
        <f t="shared" si="0"/>
        <v>CNIEG</v>
      </c>
      <c r="N5" s="8" t="str">
        <f t="shared" si="0"/>
        <v>CRPCEN</v>
      </c>
      <c r="O5" s="8" t="str">
        <f t="shared" si="0"/>
        <v>BDF</v>
      </c>
      <c r="P5" s="8" t="str">
        <f t="shared" si="0"/>
        <v>MSA_EXA</v>
      </c>
      <c r="Q5" s="8" t="str">
        <f t="shared" si="0"/>
        <v>Régime général des non salariés</v>
      </c>
      <c r="R5" s="8" t="str">
        <f t="shared" si="0"/>
        <v>Auto-entrepreneurs SSI</v>
      </c>
      <c r="S5" s="276" t="str">
        <f t="shared" si="0"/>
        <v>CNAVPL_RB</v>
      </c>
      <c r="T5" s="276" t="str">
        <f t="shared" si="0"/>
        <v>Auto-entrepreneurs CNAVPL</v>
      </c>
      <c r="U5" s="276" t="str">
        <f t="shared" si="0"/>
        <v>CNBF_RB</v>
      </c>
      <c r="V5" s="276" t="str">
        <f t="shared" si="0"/>
        <v>CRPNPAC</v>
      </c>
      <c r="W5" s="276" t="str">
        <f t="shared" si="0"/>
        <v>AGIRC-ARRCO</v>
      </c>
      <c r="X5" s="276" t="str">
        <f t="shared" si="0"/>
        <v>IRCANTEC</v>
      </c>
      <c r="Y5" s="302" t="str">
        <f>C5</f>
        <v>SMPT Ensemble</v>
      </c>
      <c r="Z5" s="8" t="s">
        <v>50</v>
      </c>
      <c r="AA5" s="8" t="s">
        <v>78</v>
      </c>
      <c r="AB5" s="8" t="s">
        <v>61</v>
      </c>
      <c r="AC5" s="8" t="s">
        <v>51</v>
      </c>
      <c r="AD5" s="8" t="s">
        <v>52</v>
      </c>
      <c r="AE5" s="8" t="s">
        <v>53</v>
      </c>
      <c r="AF5" s="8" t="s">
        <v>54</v>
      </c>
      <c r="AG5" s="8" t="s">
        <v>55</v>
      </c>
      <c r="AH5" s="8" t="s">
        <v>56</v>
      </c>
      <c r="AI5" s="8" t="s">
        <v>57</v>
      </c>
      <c r="AJ5" s="8" t="s">
        <v>58</v>
      </c>
      <c r="AK5" s="8" t="s">
        <v>59</v>
      </c>
      <c r="AL5" s="8" t="s">
        <v>79</v>
      </c>
      <c r="AM5" s="8" t="s">
        <v>80</v>
      </c>
      <c r="AN5" s="8" t="s">
        <v>88</v>
      </c>
      <c r="AO5" s="276" t="s">
        <v>81</v>
      </c>
      <c r="AP5" s="276" t="s">
        <v>92</v>
      </c>
      <c r="AQ5" s="276" t="s">
        <v>82</v>
      </c>
      <c r="AR5" s="276" t="s">
        <v>89</v>
      </c>
      <c r="AS5" s="276" t="s">
        <v>91</v>
      </c>
      <c r="AT5" s="9" t="s">
        <v>90</v>
      </c>
    </row>
    <row r="6" spans="2:46" x14ac:dyDescent="0.25">
      <c r="B6" s="153">
        <v>2019</v>
      </c>
      <c r="C6" s="154">
        <v>7.4000000000000003E-3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3"/>
      <c r="S6" s="213"/>
      <c r="T6" s="213"/>
      <c r="U6" s="213"/>
      <c r="V6" s="213"/>
      <c r="W6" s="213"/>
      <c r="X6" s="213"/>
      <c r="Y6" s="303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5"/>
    </row>
    <row r="7" spans="2:46" x14ac:dyDescent="0.25">
      <c r="B7" s="153">
        <f t="shared" ref="B7:B57" si="1">B6+1</f>
        <v>2020</v>
      </c>
      <c r="C7" s="154">
        <v>-3.9100000000000003E-2</v>
      </c>
      <c r="D7" s="155">
        <f>(1+Z7)/(1+LOOKUP($B7,Prix!$B$6:$B$127,Prix!$J$6:$J$127))-1</f>
        <v>-5.0256001145803419E-2</v>
      </c>
      <c r="E7" s="155">
        <f>(1+AA7)/(1+LOOKUP($B7,Prix!$B$6:$B$127,Prix!$J$6:$J$127))-1</f>
        <v>-5.0794438151813059E-2</v>
      </c>
      <c r="F7" s="155">
        <f>(1+AB7)/(1+LOOKUP($B7,Prix!$B$6:$B$127,Prix!$J$6:$J$127))-1</f>
        <v>7.7779240881183931E-3</v>
      </c>
      <c r="G7" s="155">
        <f>(1+AC7)/(1+LOOKUP($B7,Prix!$B$6:$B$127,Prix!$J$6:$J$127))-1</f>
        <v>-1.2751816112722025E-2</v>
      </c>
      <c r="H7" s="155">
        <f>(1+AD7)/(1+LOOKUP($B7,Prix!$B$6:$B$127,Prix!$J$6:$J$127))-1</f>
        <v>1.1024165537308006E-2</v>
      </c>
      <c r="I7" s="155">
        <f>(1+AE7)/(1+LOOKUP($B7,Prix!$B$6:$B$127,Prix!$J$6:$J$127))-1</f>
        <v>-4.6807268426756199E-3</v>
      </c>
      <c r="J7" s="155">
        <f>(1+AF7)/(1+LOOKUP($B7,Prix!$B$6:$B$127,Prix!$J$6:$J$127))-1</f>
        <v>-4.7609048764011508E-2</v>
      </c>
      <c r="K7" s="155">
        <f>(1+AG7)/(1+LOOKUP($B7,Prix!$B$6:$B$127,Prix!$J$6:$J$127))-1</f>
        <v>-6.5090216888889052E-2</v>
      </c>
      <c r="L7" s="155">
        <f>(1+AH7)/(1+LOOKUP($B7,Prix!$B$6:$B$127,Prix!$J$6:$J$127))-1</f>
        <v>-2.8641741858721037E-2</v>
      </c>
      <c r="M7" s="155">
        <f>(1+AI7)/(1+LOOKUP($B7,Prix!$B$6:$B$127,Prix!$J$6:$J$127))-1</f>
        <v>1.8835674597961205E-3</v>
      </c>
      <c r="N7" s="155">
        <f>(1+AJ7)/(1+LOOKUP($B7,Prix!$B$6:$B$127,Prix!$J$6:$J$127))-1</f>
        <v>-9.2576544007686445E-2</v>
      </c>
      <c r="O7" s="155">
        <f>(1+AK7)/(1+LOOKUP($B7,Prix!$B$6:$B$127,Prix!$J$6:$J$127))-1</f>
        <v>-4.6794208553279093E-3</v>
      </c>
      <c r="P7" s="155">
        <f>(1+AL7)/(1+LOOKUP($B7,Prix!$B$6:$B$127,Prix!$J$6:$J$127))-1</f>
        <v>2.817080013712947E-2</v>
      </c>
      <c r="Q7" s="155">
        <f>(1+AM7)/(1+LOOKUP($B7,Prix!$B$6:$B$127,Prix!$J$6:$J$127))-1</f>
        <v>-6.0491369765534153E-2</v>
      </c>
      <c r="R7" s="155">
        <f>(1+AN7)/(1+LOOKUP($B7,Prix!$B$6:$B$127,Prix!$J$6:$J$127))-1</f>
        <v>0.12332648811825186</v>
      </c>
      <c r="S7" s="277">
        <f>(1+AO7)/(1+LOOKUP($B7,Prix!$B$6:$B$127,Prix!$J$6:$J$127))-1</f>
        <v>-4.3189484211402895E-2</v>
      </c>
      <c r="T7" s="277">
        <f>(1+AP7)/(1+LOOKUP($B7,Prix!$B$6:$B$127,Prix!$J$6:$J$127))-1</f>
        <v>6.2749736958582547E-2</v>
      </c>
      <c r="U7" s="277">
        <f>(1+AQ7)/(1+LOOKUP($B7,Prix!$B$6:$B$127,Prix!$J$6:$J$127))-1</f>
        <v>-5.6004380624263272E-2</v>
      </c>
      <c r="V7" s="277">
        <f>(1+AR7)/(1+LOOKUP($B7,Prix!$B$6:$B$127,Prix!$J$6:$J$127))-1</f>
        <v>-4.7741812279195051E-3</v>
      </c>
      <c r="W7" s="277">
        <f>(1+AS7)/(1+LOOKUP($B7,Prix!$B$6:$B$127,Prix!$J$6:$J$127))-1</f>
        <v>-5.0256001145803419E-2</v>
      </c>
      <c r="X7" s="277">
        <f>(1+AT7)/(1+LOOKUP($B7,Prix!$B$6:$B$127,Prix!$J$6:$J$127))-1</f>
        <v>1.8640363769351076E-2</v>
      </c>
      <c r="Y7" s="304">
        <v>-3.4487680000000132E-2</v>
      </c>
      <c r="Z7" s="124">
        <v>-4.5699999999999852E-2</v>
      </c>
      <c r="AA7" s="124">
        <v>-4.6241019933218608E-2</v>
      </c>
      <c r="AB7" s="124">
        <v>1.2612318811749512E-2</v>
      </c>
      <c r="AC7" s="124">
        <v>-8.0159042644667444E-3</v>
      </c>
      <c r="AD7" s="124">
        <v>1.5874132751820813E-2</v>
      </c>
      <c r="AE7" s="124">
        <v>9.3902693721448216E-5</v>
      </c>
      <c r="AF7" s="124">
        <v>-4.3040349966947278E-2</v>
      </c>
      <c r="AG7" s="124">
        <v>-6.0605376712782766E-2</v>
      </c>
      <c r="AH7" s="124">
        <v>-2.3982055309065053E-2</v>
      </c>
      <c r="AI7" s="124">
        <v>6.6896864632490782E-3</v>
      </c>
      <c r="AJ7" s="124">
        <v>-8.8223558034395078E-2</v>
      </c>
      <c r="AK7" s="124">
        <v>9.5214945999400058E-5</v>
      </c>
      <c r="AL7" s="124">
        <v>3.3103021187389281E-2</v>
      </c>
      <c r="AM7" s="124">
        <v>-5.5984468536355969E-2</v>
      </c>
      <c r="AN7" s="124">
        <v>0.12871517893720164</v>
      </c>
      <c r="AO7" s="124">
        <v>-3.8599584394706121E-2</v>
      </c>
      <c r="AP7" s="124">
        <v>6.7847836051735166E-2</v>
      </c>
      <c r="AQ7" s="124">
        <v>-5.1475954934079304E-2</v>
      </c>
      <c r="AR7" s="124">
        <v>0</v>
      </c>
      <c r="AS7" s="124">
        <v>-4.5699999999999852E-2</v>
      </c>
      <c r="AT7" s="127">
        <v>2.3526866521770495E-2</v>
      </c>
    </row>
    <row r="8" spans="2:46" x14ac:dyDescent="0.25">
      <c r="B8" s="153">
        <f t="shared" si="1"/>
        <v>2021</v>
      </c>
      <c r="C8" s="154">
        <v>3.3700000000000001E-2</v>
      </c>
      <c r="D8" s="155">
        <f>(1+Z8)/(1+LOOKUP($B8,Prix!$B$6:$B$127,Prix!$J$6:$J$127))-1</f>
        <v>4.975960544856739E-2</v>
      </c>
      <c r="E8" s="155">
        <f>(1+AA8)/(1+LOOKUP($B8,Prix!$B$6:$B$127,Prix!$J$6:$J$127))-1</f>
        <v>4.9367417625818533E-2</v>
      </c>
      <c r="F8" s="155">
        <f>(1+AB8)/(1+LOOKUP($B8,Prix!$B$6:$B$127,Prix!$J$6:$J$127))-1</f>
        <v>-1.563737887633132E-2</v>
      </c>
      <c r="G8" s="155">
        <f>(1+AC8)/(1+LOOKUP($B8,Prix!$B$6:$B$127,Prix!$J$6:$J$127))-1</f>
        <v>1.2818786625388157E-3</v>
      </c>
      <c r="H8" s="155">
        <f>(1+AD8)/(1+LOOKUP($B8,Prix!$B$6:$B$127,Prix!$J$6:$J$127))-1</f>
        <v>2.7920393749242711E-2</v>
      </c>
      <c r="I8" s="155">
        <f>(1+AE8)/(1+LOOKUP($B8,Prix!$B$6:$B$127,Prix!$J$6:$J$127))-1</f>
        <v>2.6928921518146964E-2</v>
      </c>
      <c r="J8" s="155">
        <f>(1+AF8)/(1+LOOKUP($B8,Prix!$B$6:$B$127,Prix!$J$6:$J$127))-1</f>
        <v>6.7824215025393597E-2</v>
      </c>
      <c r="K8" s="155">
        <f>(1+AG8)/(1+LOOKUP($B8,Prix!$B$6:$B$127,Prix!$J$6:$J$127))-1</f>
        <v>1.3698443349088318E-2</v>
      </c>
      <c r="L8" s="155">
        <f>(1+AH8)/(1+LOOKUP($B8,Prix!$B$6:$B$127,Prix!$J$6:$J$127))-1</f>
        <v>0.14503760715890324</v>
      </c>
      <c r="M8" s="155">
        <f>(1+AI8)/(1+LOOKUP($B8,Prix!$B$6:$B$127,Prix!$J$6:$J$127))-1</f>
        <v>-1.3087372155498267E-2</v>
      </c>
      <c r="N8" s="155">
        <f>(1+AJ8)/(1+LOOKUP($B8,Prix!$B$6:$B$127,Prix!$J$6:$J$127))-1</f>
        <v>2.1613824876618448E-2</v>
      </c>
      <c r="O8" s="155">
        <f>(1+AK8)/(1+LOOKUP($B8,Prix!$B$6:$B$127,Prix!$J$6:$J$127))-1</f>
        <v>-1.7465991926292168E-2</v>
      </c>
      <c r="P8" s="155">
        <f>(1+AL8)/(1+LOOKUP($B8,Prix!$B$6:$B$127,Prix!$J$6:$J$127))-1</f>
        <v>1.9638228405526981E-2</v>
      </c>
      <c r="Q8" s="155">
        <f>(1+AM8)/(1+LOOKUP($B8,Prix!$B$6:$B$127,Prix!$J$6:$J$127))-1</f>
        <v>3.6613076565430669E-2</v>
      </c>
      <c r="R8" s="155">
        <f>(1+AN8)/(1+LOOKUP($B8,Prix!$B$6:$B$127,Prix!$J$6:$J$127))-1</f>
        <v>-0.26617968284012883</v>
      </c>
      <c r="S8" s="277">
        <f>(1+AO8)/(1+LOOKUP($B8,Prix!$B$6:$B$127,Prix!$J$6:$J$127))-1</f>
        <v>2.0126147211298351E-2</v>
      </c>
      <c r="T8" s="277">
        <f>(1+AP8)/(1+LOOKUP($B8,Prix!$B$6:$B$127,Prix!$J$6:$J$127))-1</f>
        <v>-0.10470690727129528</v>
      </c>
      <c r="U8" s="277">
        <f>(1+AQ8)/(1+LOOKUP($B8,Prix!$B$6:$B$127,Prix!$J$6:$J$127))-1</f>
        <v>7.0980808910956483E-2</v>
      </c>
      <c r="V8" s="277">
        <f>(1+AR8)/(1+LOOKUP($B8,Prix!$B$6:$B$127,Prix!$J$6:$J$127))-1</f>
        <v>-1.6157820573038939E-2</v>
      </c>
      <c r="W8" s="277">
        <f>(1+AS8)/(1+LOOKUP($B8,Prix!$B$6:$B$127,Prix!$J$6:$J$127))-1</f>
        <v>4.975960544856739E-2</v>
      </c>
      <c r="X8" s="277">
        <f>(1+AT8)/(1+LOOKUP($B8,Prix!$B$6:$B$127,Prix!$J$6:$J$127))-1</f>
        <v>5.2653187303630666E-4</v>
      </c>
      <c r="Y8" s="304">
        <v>5.0652680000000005E-2</v>
      </c>
      <c r="Z8" s="124">
        <v>6.6999999999999948E-2</v>
      </c>
      <c r="AA8" s="124">
        <v>6.6601371204701332E-2</v>
      </c>
      <c r="AB8" s="124">
        <v>5.28989006154168E-4</v>
      </c>
      <c r="AC8" s="124">
        <v>1.7726114614983857E-2</v>
      </c>
      <c r="AD8" s="124">
        <v>4.4802118921100753E-2</v>
      </c>
      <c r="AE8" s="124">
        <v>4.3794363559693794E-2</v>
      </c>
      <c r="AF8" s="124">
        <v>8.5361287973390043E-2</v>
      </c>
      <c r="AG8" s="124">
        <v>3.0346598820876869E-2</v>
      </c>
      <c r="AH8" s="124">
        <v>0.16384276980870083</v>
      </c>
      <c r="AI8" s="124">
        <v>3.1208749550959425E-3</v>
      </c>
      <c r="AJ8" s="124">
        <v>3.8391976111104897E-2</v>
      </c>
      <c r="AK8" s="124">
        <v>-1.3296556913378055E-3</v>
      </c>
      <c r="AL8" s="124">
        <v>3.6383934056796852E-2</v>
      </c>
      <c r="AM8" s="124">
        <v>5.3637563261625942E-2</v>
      </c>
      <c r="AN8" s="124">
        <v>-0.2541280171711231</v>
      </c>
      <c r="AO8" s="124">
        <v>3.6879866042611509E-2</v>
      </c>
      <c r="AP8" s="124">
        <v>-9.000334459113335E-2</v>
      </c>
      <c r="AQ8" s="124">
        <v>8.8569723179330762E-2</v>
      </c>
      <c r="AR8" s="124">
        <v>0</v>
      </c>
      <c r="AS8" s="124">
        <v>6.6999999999999948E-2</v>
      </c>
      <c r="AT8" s="127">
        <v>1.6958362626608547E-2</v>
      </c>
    </row>
    <row r="9" spans="2:46" x14ac:dyDescent="0.25">
      <c r="B9" s="153">
        <f t="shared" si="1"/>
        <v>2022</v>
      </c>
      <c r="C9" s="154">
        <v>-2.3999999999999998E-3</v>
      </c>
      <c r="D9" s="155">
        <f>(1+Z9)/(1+LOOKUP($B9,Prix!$B$6:$B$127,Prix!$J$6:$J$127))-1</f>
        <v>4.1657185047672129E-5</v>
      </c>
      <c r="E9" s="155">
        <f>(1+AA9)/(1+LOOKUP($B9,Prix!$B$6:$B$127,Prix!$J$6:$J$127))-1</f>
        <v>4.1657185047894174E-5</v>
      </c>
      <c r="F9" s="155">
        <f>(1+AB9)/(1+LOOKUP($B9,Prix!$B$6:$B$127,Prix!$J$6:$J$127))-1</f>
        <v>-2.8350085034723693E-2</v>
      </c>
      <c r="G9" s="155">
        <f>(1+AC9)/(1+LOOKUP($B9,Prix!$B$6:$B$127,Prix!$J$6:$J$127))-1</f>
        <v>-1.4763992695030481E-2</v>
      </c>
      <c r="H9" s="155">
        <f>(1+AD9)/(1+LOOKUP($B9,Prix!$B$6:$B$127,Prix!$J$6:$J$127))-1</f>
        <v>-1.3651354963357343E-2</v>
      </c>
      <c r="I9" s="155">
        <f>(1+AE9)/(1+LOOKUP($B9,Prix!$B$6:$B$127,Prix!$J$6:$J$127))-1</f>
        <v>-5.7538442358610054E-3</v>
      </c>
      <c r="J9" s="155">
        <f>(1+AF9)/(1+LOOKUP($B9,Prix!$B$6:$B$127,Prix!$J$6:$J$127))-1</f>
        <v>-6.0603596661880088E-3</v>
      </c>
      <c r="K9" s="155">
        <f>(1+AG9)/(1+LOOKUP($B9,Prix!$B$6:$B$127,Prix!$J$6:$J$127))-1</f>
        <v>-1.326046579277429E-2</v>
      </c>
      <c r="L9" s="155">
        <f>(1+AH9)/(1+LOOKUP($B9,Prix!$B$6:$B$127,Prix!$J$6:$J$127))-1</f>
        <v>-0.17891267516904319</v>
      </c>
      <c r="M9" s="155">
        <f>(1+AI9)/(1+LOOKUP($B9,Prix!$B$6:$B$127,Prix!$J$6:$J$127))-1</f>
        <v>-5.4868573267839116E-2</v>
      </c>
      <c r="N9" s="155">
        <f>(1+AJ9)/(1+LOOKUP($B9,Prix!$B$6:$B$127,Prix!$J$6:$J$127))-1</f>
        <v>-5.2122800774837663E-2</v>
      </c>
      <c r="O9" s="155">
        <f>(1+AK9)/(1+LOOKUP($B9,Prix!$B$6:$B$127,Prix!$J$6:$J$127))-1</f>
        <v>-4.1971594856590744E-2</v>
      </c>
      <c r="P9" s="155">
        <f>(1+AL9)/(1+LOOKUP($B9,Prix!$B$6:$B$127,Prix!$J$6:$J$127))-1</f>
        <v>-1.2151372703350649E-3</v>
      </c>
      <c r="Q9" s="155">
        <f>(1+AM9)/(1+LOOKUP($B9,Prix!$B$6:$B$127,Prix!$J$6:$J$127))-1</f>
        <v>2.9386396329105668E-2</v>
      </c>
      <c r="R9" s="155">
        <f>(1+AN9)/(1+LOOKUP($B9,Prix!$B$6:$B$127,Prix!$J$6:$J$127))-1</f>
        <v>-5.2307309682195768E-3</v>
      </c>
      <c r="S9" s="277">
        <f>(1+AO9)/(1+LOOKUP($B9,Prix!$B$6:$B$127,Prix!$J$6:$J$127))-1</f>
        <v>-1.6626170752608749E-2</v>
      </c>
      <c r="T9" s="277">
        <f>(1+AP9)/(1+LOOKUP($B9,Prix!$B$6:$B$127,Prix!$J$6:$J$127))-1</f>
        <v>4.4392184724551864E-2</v>
      </c>
      <c r="U9" s="277">
        <f>(1+AQ9)/(1+LOOKUP($B9,Prix!$B$6:$B$127,Prix!$J$6:$J$127))-1</f>
        <v>-1.9036765791356602E-2</v>
      </c>
      <c r="V9" s="277">
        <f>(1+AR9)/(1+LOOKUP($B9,Prix!$B$6:$B$127,Prix!$J$6:$J$127))-1</f>
        <v>-6.9326913708881444E-3</v>
      </c>
      <c r="W9" s="277">
        <f>(1+AS9)/(1+LOOKUP($B9,Prix!$B$6:$B$127,Prix!$J$6:$J$127))-1</f>
        <v>4.1657185047672129E-5</v>
      </c>
      <c r="X9" s="277">
        <f>(1+AT9)/(1+LOOKUP($B9,Prix!$B$6:$B$127,Prix!$J$6:$J$127))-1</f>
        <v>-2.1576571962234836E-2</v>
      </c>
      <c r="Y9" s="304">
        <v>4.9674720000000061E-2</v>
      </c>
      <c r="Z9" s="124">
        <v>5.2274927395934201E-2</v>
      </c>
      <c r="AA9" s="124">
        <v>5.2274927395934423E-2</v>
      </c>
      <c r="AB9" s="124">
        <v>2.2400253407802717E-2</v>
      </c>
      <c r="AC9" s="124">
        <v>3.6695962219160494E-2</v>
      </c>
      <c r="AD9" s="124">
        <v>3.7866714237241306E-2</v>
      </c>
      <c r="AE9" s="124">
        <v>4.6176720593153586E-2</v>
      </c>
      <c r="AF9" s="124">
        <v>4.5854195526446873E-2</v>
      </c>
      <c r="AG9" s="124">
        <v>3.8278019976997202E-2</v>
      </c>
      <c r="AH9" s="124">
        <v>-0.13602638558651514</v>
      </c>
      <c r="AI9" s="124">
        <v>-5.5033244878408549E-3</v>
      </c>
      <c r="AJ9" s="124">
        <v>-2.6141372925276851E-3</v>
      </c>
      <c r="AK9" s="124">
        <v>8.0672772204157805E-3</v>
      </c>
      <c r="AL9" s="124">
        <v>5.0952489190697614E-2</v>
      </c>
      <c r="AM9" s="124">
        <v>8.3152374380677463E-2</v>
      </c>
      <c r="AN9" s="124">
        <v>4.6727156639264633E-2</v>
      </c>
      <c r="AO9" s="124">
        <v>3.4736520563647622E-2</v>
      </c>
      <c r="AP9" s="124">
        <v>9.894193152651054E-2</v>
      </c>
      <c r="AQ9" s="124">
        <v>3.2200017507845402E-2</v>
      </c>
      <c r="AR9" s="124">
        <v>4.4936300982121313E-2</v>
      </c>
      <c r="AS9" s="124">
        <v>5.2274927395934201E-2</v>
      </c>
      <c r="AT9" s="127">
        <v>2.9527554481071583E-2</v>
      </c>
    </row>
    <row r="10" spans="2:46" x14ac:dyDescent="0.25">
      <c r="B10" s="153">
        <f t="shared" si="1"/>
        <v>2023</v>
      </c>
      <c r="C10" s="154">
        <v>-7.9000000000000008E-3</v>
      </c>
      <c r="D10" s="155">
        <f>(1+Z10)/(1+LOOKUP($B10,Prix!$B$6:$B$127,Prix!$J$6:$J$127))-1</f>
        <v>-5.0634843148712472E-3</v>
      </c>
      <c r="E10" s="155">
        <f>(1+AA10)/(1+LOOKUP($B10,Prix!$B$6:$B$127,Prix!$J$6:$J$127))-1</f>
        <v>-5.0634843148712472E-3</v>
      </c>
      <c r="F10" s="155">
        <f>(1+AB10)/(1+LOOKUP($B10,Prix!$B$6:$B$127,Prix!$J$6:$J$127))-1</f>
        <v>-3.7608253659255686E-2</v>
      </c>
      <c r="G10" s="155">
        <f>(1+AC10)/(1+LOOKUP($B10,Prix!$B$6:$B$127,Prix!$J$6:$J$127))-1</f>
        <v>-1.3527838632707567E-3</v>
      </c>
      <c r="H10" s="155">
        <f>(1+AD10)/(1+LOOKUP($B10,Prix!$B$6:$B$127,Prix!$J$6:$J$127))-1</f>
        <v>6.7922371477058263E-3</v>
      </c>
      <c r="I10" s="155">
        <f>(1+AE10)/(1+LOOKUP($B10,Prix!$B$6:$B$127,Prix!$J$6:$J$127))-1</f>
        <v>-9.1015556175758627E-3</v>
      </c>
      <c r="J10" s="155">
        <f>(1+AF10)/(1+LOOKUP($B10,Prix!$B$6:$B$127,Prix!$J$6:$J$127))-1</f>
        <v>5.6133590253582E-3</v>
      </c>
      <c r="K10" s="155">
        <f>(1+AG10)/(1+LOOKUP($B10,Prix!$B$6:$B$127,Prix!$J$6:$J$127))-1</f>
        <v>5.9809892432447498E-3</v>
      </c>
      <c r="L10" s="155">
        <f>(1+AH10)/(1+LOOKUP($B10,Prix!$B$6:$B$127,Prix!$J$6:$J$127))-1</f>
        <v>7.6061467307724673E-2</v>
      </c>
      <c r="M10" s="155">
        <f>(1+AI10)/(1+LOOKUP($B10,Prix!$B$6:$B$127,Prix!$J$6:$J$127))-1</f>
        <v>2.7673641400363547E-2</v>
      </c>
      <c r="N10" s="155">
        <f>(1+AJ10)/(1+LOOKUP($B10,Prix!$B$6:$B$127,Prix!$J$6:$J$127))-1</f>
        <v>-2.8685385692061138E-2</v>
      </c>
      <c r="O10" s="155">
        <f>(1+AK10)/(1+LOOKUP($B10,Prix!$B$6:$B$127,Prix!$J$6:$J$127))-1</f>
        <v>4.1534221011556571E-3</v>
      </c>
      <c r="P10" s="155">
        <f>(1+AL10)/(1+LOOKUP($B10,Prix!$B$6:$B$127,Prix!$J$6:$J$127))-1</f>
        <v>0.12483217645222244</v>
      </c>
      <c r="Q10" s="155">
        <f>(1+AM10)/(1+LOOKUP($B10,Prix!$B$6:$B$127,Prix!$J$6:$J$127))-1</f>
        <v>-7.8826474370725319E-2</v>
      </c>
      <c r="R10" s="155">
        <f>(1+AN10)/(1+LOOKUP($B10,Prix!$B$6:$B$127,Prix!$J$6:$J$127))-1</f>
        <v>-3.5860265265754476E-2</v>
      </c>
      <c r="S10" s="277">
        <f>(1+AO10)/(1+LOOKUP($B10,Prix!$B$6:$B$127,Prix!$J$6:$J$127))-1</f>
        <v>-4.3141861618812172E-2</v>
      </c>
      <c r="T10" s="277">
        <f>(1+AP10)/(1+LOOKUP($B10,Prix!$B$6:$B$127,Prix!$J$6:$J$127))-1</f>
        <v>5.0128236633882439E-2</v>
      </c>
      <c r="U10" s="277">
        <f>(1+AQ10)/(1+LOOKUP($B10,Prix!$B$6:$B$127,Prix!$J$6:$J$127))-1</f>
        <v>-6.9113118657145645E-2</v>
      </c>
      <c r="V10" s="277">
        <f>(1+AR10)/(1+LOOKUP($B10,Prix!$B$6:$B$127,Prix!$J$6:$J$127))-1</f>
        <v>-7.6037989251852567E-3</v>
      </c>
      <c r="W10" s="277">
        <f>(1+AS10)/(1+LOOKUP($B10,Prix!$B$6:$B$127,Prix!$J$6:$J$127))-1</f>
        <v>-5.0634843148712472E-3</v>
      </c>
      <c r="X10" s="277">
        <f>(1+AT10)/(1+LOOKUP($B10,Prix!$B$6:$B$127,Prix!$J$6:$J$127))-1</f>
        <v>4.3248287045205558E-4</v>
      </c>
      <c r="Y10" s="304">
        <v>4.0514479999999908E-2</v>
      </c>
      <c r="Z10" s="124">
        <v>4.3435340572556713E-2</v>
      </c>
      <c r="AA10" s="124">
        <v>4.3435340572556713E-2</v>
      </c>
      <c r="AB10" s="124">
        <v>9.3041553669068744E-3</v>
      </c>
      <c r="AC10" s="124">
        <v>4.7326921521128273E-2</v>
      </c>
      <c r="AD10" s="124">
        <v>5.5868976856896735E-2</v>
      </c>
      <c r="AE10" s="124">
        <v>3.9200430868702396E-2</v>
      </c>
      <c r="AF10" s="124">
        <v>5.4632633556904064E-2</v>
      </c>
      <c r="AG10" s="124">
        <v>5.5018184147879401E-2</v>
      </c>
      <c r="AH10" s="124">
        <v>0.12851478050744047</v>
      </c>
      <c r="AI10" s="124">
        <v>7.776825868494508E-2</v>
      </c>
      <c r="AJ10" s="124">
        <v>1.866197431259331E-2</v>
      </c>
      <c r="AK10" s="124">
        <v>5.3101531061715557E-2</v>
      </c>
      <c r="AL10" s="124">
        <v>0.17966284945846422</v>
      </c>
      <c r="AM10" s="124">
        <v>-3.3923274210598153E-2</v>
      </c>
      <c r="AN10" s="124">
        <v>1.1137350586838846E-2</v>
      </c>
      <c r="AO10" s="124">
        <v>3.5008081031884242E-3</v>
      </c>
      <c r="AP10" s="124">
        <v>0.10131741770718827</v>
      </c>
      <c r="AQ10" s="124">
        <v>-2.3736434681322249E-2</v>
      </c>
      <c r="AR10" s="124">
        <v>4.0771196681175681E-2</v>
      </c>
      <c r="AS10" s="124">
        <v>4.3435340572556713E-2</v>
      </c>
      <c r="AT10" s="127">
        <v>4.9199212238121515E-2</v>
      </c>
    </row>
    <row r="11" spans="2:46" x14ac:dyDescent="0.25">
      <c r="B11" s="153">
        <f t="shared" si="1"/>
        <v>2024</v>
      </c>
      <c r="C11" s="154">
        <v>7.8000000000000005E-3</v>
      </c>
      <c r="D11" s="155">
        <f>(1+Z11)/(1+LOOKUP($B11,Prix!$B$6:$B$127,Prix!$J$6:$J$127))-1</f>
        <v>8.8184777165747352E-3</v>
      </c>
      <c r="E11" s="155">
        <f>(1+AA11)/(1+LOOKUP($B11,Prix!$B$6:$B$127,Prix!$J$6:$J$127))-1</f>
        <v>8.8184777165747352E-3</v>
      </c>
      <c r="F11" s="155">
        <f>(1+AB11)/(1+LOOKUP($B11,Prix!$B$6:$B$127,Prix!$J$6:$J$127))-1</f>
        <v>5.4652773819467981E-3</v>
      </c>
      <c r="G11" s="155">
        <f>(1+AC11)/(1+LOOKUP($B11,Prix!$B$6:$B$127,Prix!$J$6:$J$127))-1</f>
        <v>-7.0275445175738138E-4</v>
      </c>
      <c r="H11" s="155">
        <f>(1+AD11)/(1+LOOKUP($B11,Prix!$B$6:$B$127,Prix!$J$6:$J$127))-1</f>
        <v>7.1767379309237711E-3</v>
      </c>
      <c r="I11" s="155">
        <f>(1+AE11)/(1+LOOKUP($B11,Prix!$B$6:$B$127,Prix!$J$6:$J$127))-1</f>
        <v>2.5702827802939865E-2</v>
      </c>
      <c r="J11" s="155">
        <f>(1+AF11)/(1+LOOKUP($B11,Prix!$B$6:$B$127,Prix!$J$6:$J$127))-1</f>
        <v>4.7264254222603608E-2</v>
      </c>
      <c r="K11" s="155">
        <f>(1+AG11)/(1+LOOKUP($B11,Prix!$B$6:$B$127,Prix!$J$6:$J$127))-1</f>
        <v>8.4524360237623331E-2</v>
      </c>
      <c r="L11" s="155">
        <f>(1+AH11)/(1+LOOKUP($B11,Prix!$B$6:$B$127,Prix!$J$6:$J$127))-1</f>
        <v>4.9313619810862575E-2</v>
      </c>
      <c r="M11" s="155">
        <f>(1+AI11)/(1+LOOKUP($B11,Prix!$B$6:$B$127,Prix!$J$6:$J$127))-1</f>
        <v>2.8626201855311173E-2</v>
      </c>
      <c r="N11" s="155">
        <f>(1+AJ11)/(1+LOOKUP($B11,Prix!$B$6:$B$127,Prix!$J$6:$J$127))-1</f>
        <v>2.6390957679459648E-2</v>
      </c>
      <c r="O11" s="155">
        <f>(1+AK11)/(1+LOOKUP($B11,Prix!$B$6:$B$127,Prix!$J$6:$J$127))-1</f>
        <v>-3.9378845848673238E-3</v>
      </c>
      <c r="P11" s="155">
        <f>(1+AL11)/(1+LOOKUP($B11,Prix!$B$6:$B$127,Prix!$J$6:$J$127))-1</f>
        <v>9.7150956438107894E-3</v>
      </c>
      <c r="Q11" s="155">
        <f>(1+AM11)/(1+LOOKUP($B11,Prix!$B$6:$B$127,Prix!$J$6:$J$127))-1</f>
        <v>9.7150956438107894E-3</v>
      </c>
      <c r="R11" s="155">
        <f>(1+AN11)/(1+LOOKUP($B11,Prix!$B$6:$B$127,Prix!$J$6:$J$127))-1</f>
        <v>9.6027875146051933E-3</v>
      </c>
      <c r="S11" s="277">
        <f>(1+AO11)/(1+LOOKUP($B11,Prix!$B$6:$B$127,Prix!$J$6:$J$127))-1</f>
        <v>9.7150956438107894E-3</v>
      </c>
      <c r="T11" s="277">
        <f>(1+AP11)/(1+LOOKUP($B11,Prix!$B$6:$B$127,Prix!$J$6:$J$127))-1</f>
        <v>9.6027875146051933E-3</v>
      </c>
      <c r="U11" s="277">
        <f>(1+AQ11)/(1+LOOKUP($B11,Prix!$B$6:$B$127,Prix!$J$6:$J$127))-1</f>
        <v>9.7150956438107894E-3</v>
      </c>
      <c r="V11" s="277">
        <f>(1+AR11)/(1+LOOKUP($B11,Prix!$B$6:$B$127,Prix!$J$6:$J$127))-1</f>
        <v>7.3544108310568124E-3</v>
      </c>
      <c r="W11" s="277">
        <f>(1+AS11)/(1+LOOKUP($B11,Prix!$B$6:$B$127,Prix!$J$6:$J$127))-1</f>
        <v>8.8184777165747352E-3</v>
      </c>
      <c r="X11" s="277">
        <f>(1+AT11)/(1+LOOKUP($B11,Prix!$B$6:$B$127,Prix!$J$6:$J$127))-1</f>
        <v>5.9755684855340441E-3</v>
      </c>
      <c r="Y11" s="304">
        <v>2.7956000000000092E-2</v>
      </c>
      <c r="Z11" s="124">
        <v>2.8999999999999915E-2</v>
      </c>
      <c r="AA11" s="124">
        <v>2.8999999999999915E-2</v>
      </c>
      <c r="AB11" s="124">
        <v>2.5579718531581364E-2</v>
      </c>
      <c r="AC11" s="124">
        <v>1.9288294556826679E-2</v>
      </c>
      <c r="AD11" s="124">
        <v>2.7325417033142951E-2</v>
      </c>
      <c r="AE11" s="124">
        <v>4.6222123328068854E-2</v>
      </c>
      <c r="AF11" s="124">
        <v>6.821488840514478E-2</v>
      </c>
      <c r="AG11" s="124">
        <v>0.10622038685342661</v>
      </c>
      <c r="AH11" s="124">
        <v>7.0305251772687205E-2</v>
      </c>
      <c r="AI11" s="124">
        <v>4.9203979793167596E-2</v>
      </c>
      <c r="AJ11" s="124">
        <v>4.6924019316871179E-2</v>
      </c>
      <c r="AK11" s="124">
        <v>1.5988445297022258E-2</v>
      </c>
      <c r="AL11" s="124">
        <v>2.9914554865424492E-2</v>
      </c>
      <c r="AM11" s="124">
        <v>2.9914554865424492E-2</v>
      </c>
      <c r="AN11" s="124">
        <v>2.9800000000000049E-2</v>
      </c>
      <c r="AO11" s="124">
        <v>2.9914554865424492E-2</v>
      </c>
      <c r="AP11" s="124">
        <v>2.9800000000000049E-2</v>
      </c>
      <c r="AQ11" s="124">
        <v>2.9914554865424492E-2</v>
      </c>
      <c r="AR11" s="124">
        <v>2.7506644298776139E-2</v>
      </c>
      <c r="AS11" s="124">
        <v>2.8999999999999915E-2</v>
      </c>
      <c r="AT11" s="127">
        <v>2.6100218063647596E-2</v>
      </c>
    </row>
    <row r="12" spans="2:46" x14ac:dyDescent="0.25">
      <c r="B12" s="153">
        <f t="shared" si="1"/>
        <v>2025</v>
      </c>
      <c r="C12" s="154">
        <v>4.1999999999999997E-3</v>
      </c>
      <c r="D12" s="155">
        <f>(1+Z12)/(1+LOOKUP($B12,Prix!$B$6:$B$127,Prix!$J$6:$J$127))-1</f>
        <v>1.0590863283869378E-2</v>
      </c>
      <c r="E12" s="155">
        <f>(1+AA12)/(1+LOOKUP($B12,Prix!$B$6:$B$127,Prix!$J$6:$J$127))-1</f>
        <v>1.0590863283869378E-2</v>
      </c>
      <c r="F12" s="155">
        <f>(1+AB12)/(1+LOOKUP($B12,Prix!$B$6:$B$127,Prix!$J$6:$J$127))-1</f>
        <v>-1.2333497779970615E-2</v>
      </c>
      <c r="G12" s="155">
        <f>(1+AC12)/(1+LOOKUP($B12,Prix!$B$6:$B$127,Prix!$J$6:$J$127))-1</f>
        <v>-4.1866856315426748E-3</v>
      </c>
      <c r="H12" s="155">
        <f>(1+AD12)/(1+LOOKUP($B12,Prix!$B$6:$B$127,Prix!$J$6:$J$127))-1</f>
        <v>-1.221210333113365E-2</v>
      </c>
      <c r="I12" s="155">
        <f>(1+AE12)/(1+LOOKUP($B12,Prix!$B$6:$B$127,Prix!$J$6:$J$127))-1</f>
        <v>4.2635151777494773E-3</v>
      </c>
      <c r="J12" s="155">
        <f>(1+AF12)/(1+LOOKUP($B12,Prix!$B$6:$B$127,Prix!$J$6:$J$127))-1</f>
        <v>8.0414349278317143E-3</v>
      </c>
      <c r="K12" s="155">
        <f>(1+AG12)/(1+LOOKUP($B12,Prix!$B$6:$B$127,Prix!$J$6:$J$127))-1</f>
        <v>3.3487568935926193E-2</v>
      </c>
      <c r="L12" s="155">
        <f>(1+AH12)/(1+LOOKUP($B12,Prix!$B$6:$B$127,Prix!$J$6:$J$127))-1</f>
        <v>2.3958309757728946E-2</v>
      </c>
      <c r="M12" s="155">
        <f>(1+AI12)/(1+LOOKUP($B12,Prix!$B$6:$B$127,Prix!$J$6:$J$127))-1</f>
        <v>7.0741767552227053E-3</v>
      </c>
      <c r="N12" s="155">
        <f>(1+AJ12)/(1+LOOKUP($B12,Prix!$B$6:$B$127,Prix!$J$6:$J$127))-1</f>
        <v>-9.0809517274053064E-3</v>
      </c>
      <c r="O12" s="155">
        <f>(1+AK12)/(1+LOOKUP($B12,Prix!$B$6:$B$127,Prix!$J$6:$J$127))-1</f>
        <v>2.4484960865704952E-3</v>
      </c>
      <c r="P12" s="155">
        <f>(1+AL12)/(1+LOOKUP($B12,Prix!$B$6:$B$127,Prix!$J$6:$J$127))-1</f>
        <v>1.3594928841779153E-2</v>
      </c>
      <c r="Q12" s="155">
        <f>(1+AM12)/(1+LOOKUP($B12,Prix!$B$6:$B$127,Prix!$J$6:$J$127))-1</f>
        <v>1.3594928841779153E-2</v>
      </c>
      <c r="R12" s="155">
        <f>(1+AN12)/(1+LOOKUP($B12,Prix!$B$6:$B$127,Prix!$J$6:$J$127))-1</f>
        <v>1.3813517513566964E-2</v>
      </c>
      <c r="S12" s="277">
        <f>(1+AO12)/(1+LOOKUP($B12,Prix!$B$6:$B$127,Prix!$J$6:$J$127))-1</f>
        <v>1.3594928841779153E-2</v>
      </c>
      <c r="T12" s="277">
        <f>(1+AP12)/(1+LOOKUP($B12,Prix!$B$6:$B$127,Prix!$J$6:$J$127))-1</f>
        <v>1.3813517513566964E-2</v>
      </c>
      <c r="U12" s="277">
        <f>(1+AQ12)/(1+LOOKUP($B12,Prix!$B$6:$B$127,Prix!$J$6:$J$127))-1</f>
        <v>1.3594928841779153E-2</v>
      </c>
      <c r="V12" s="277">
        <f>(1+AR12)/(1+LOOKUP($B12,Prix!$B$6:$B$127,Prix!$J$6:$J$127))-1</f>
        <v>7.6705936391334717E-3</v>
      </c>
      <c r="W12" s="277">
        <f>(1+AS12)/(1+LOOKUP($B12,Prix!$B$6:$B$127,Prix!$J$6:$J$127))-1</f>
        <v>1.0590863283869378E-2</v>
      </c>
      <c r="X12" s="277">
        <f>(1+AT12)/(1+LOOKUP($B12,Prix!$B$6:$B$127,Prix!$J$6:$J$127))-1</f>
        <v>-2.6045686686793079E-4</v>
      </c>
      <c r="Y12" s="304">
        <v>1.775670000000007E-2</v>
      </c>
      <c r="Z12" s="124">
        <v>2.4233839938201607E-2</v>
      </c>
      <c r="AA12" s="124">
        <v>2.4233839938201607E-2</v>
      </c>
      <c r="AB12" s="124">
        <v>9.9999999999988987E-4</v>
      </c>
      <c r="AC12" s="124">
        <v>9.2567941124315212E-3</v>
      </c>
      <c r="AD12" s="124">
        <v>1.123033273896068E-3</v>
      </c>
      <c r="AE12" s="124">
        <v>1.7821072632649093E-2</v>
      </c>
      <c r="AF12" s="124">
        <v>2.1649994299357544E-2</v>
      </c>
      <c r="AG12" s="124">
        <v>4.7439651116561343E-2</v>
      </c>
      <c r="AH12" s="124">
        <v>3.7781746939458349E-2</v>
      </c>
      <c r="AI12" s="124">
        <v>2.066967814141818E-2</v>
      </c>
      <c r="AJ12" s="124">
        <v>4.2964554242748143E-3</v>
      </c>
      <c r="AK12" s="124">
        <v>1.5981550783739307E-2</v>
      </c>
      <c r="AL12" s="124">
        <v>2.7278460381143343E-2</v>
      </c>
      <c r="AM12" s="124">
        <v>2.7278460381143343E-2</v>
      </c>
      <c r="AN12" s="124">
        <v>2.750000000000008E-2</v>
      </c>
      <c r="AO12" s="124">
        <v>2.7278460381143343E-2</v>
      </c>
      <c r="AP12" s="124">
        <v>2.750000000000008E-2</v>
      </c>
      <c r="AQ12" s="124">
        <v>2.7278460381143343E-2</v>
      </c>
      <c r="AR12" s="124">
        <v>2.1274146653261772E-2</v>
      </c>
      <c r="AS12" s="124">
        <v>2.4233839938201607E-2</v>
      </c>
      <c r="AT12" s="127">
        <v>1.323602696542947E-2</v>
      </c>
    </row>
    <row r="13" spans="2:46" x14ac:dyDescent="0.25">
      <c r="B13" s="153">
        <f t="shared" si="1"/>
        <v>2026</v>
      </c>
      <c r="C13" s="154">
        <v>4.8999999999999998E-3</v>
      </c>
      <c r="D13" s="155">
        <f>(1+Z13)/(1+LOOKUP($B13,Prix!$B$6:$B$127,Prix!$J$6:$J$127))-1</f>
        <v>1.2206859077716459E-2</v>
      </c>
      <c r="E13" s="155">
        <f>(1+AA13)/(1+LOOKUP($B13,Prix!$B$6:$B$127,Prix!$J$6:$J$127))-1</f>
        <v>1.2206859077716459E-2</v>
      </c>
      <c r="F13" s="155">
        <f>(1+AB13)/(1+LOOKUP($B13,Prix!$B$6:$B$127,Prix!$J$6:$J$127))-1</f>
        <v>-1.2917858199388732E-2</v>
      </c>
      <c r="G13" s="155">
        <f>(1+AC13)/(1+LOOKUP($B13,Prix!$B$6:$B$127,Prix!$J$6:$J$127))-1</f>
        <v>-5.8604910580646319E-3</v>
      </c>
      <c r="H13" s="155">
        <f>(1+AD13)/(1+LOOKUP($B13,Prix!$B$6:$B$127,Prix!$J$6:$J$127))-1</f>
        <v>-1.2917858199388732E-2</v>
      </c>
      <c r="I13" s="155">
        <f>(1+AE13)/(1+LOOKUP($B13,Prix!$B$6:$B$127,Prix!$J$6:$J$127))-1</f>
        <v>6.9510656523941172E-3</v>
      </c>
      <c r="J13" s="155">
        <f>(1+AF13)/(1+LOOKUP($B13,Prix!$B$6:$B$127,Prix!$J$6:$J$127))-1</f>
        <v>1.7306086474017546E-2</v>
      </c>
      <c r="K13" s="155">
        <f>(1+AG13)/(1+LOOKUP($B13,Prix!$B$6:$B$127,Prix!$J$6:$J$127))-1</f>
        <v>2.6926730714790459E-2</v>
      </c>
      <c r="L13" s="155">
        <f>(1+AH13)/(1+LOOKUP($B13,Prix!$B$6:$B$127,Prix!$J$6:$J$127))-1</f>
        <v>2.1665873143713599E-2</v>
      </c>
      <c r="M13" s="155">
        <f>(1+AI13)/(1+LOOKUP($B13,Prix!$B$6:$B$127,Prix!$J$6:$J$127))-1</f>
        <v>1.0398494719293438E-2</v>
      </c>
      <c r="N13" s="155">
        <f>(1+AJ13)/(1+LOOKUP($B13,Prix!$B$6:$B$127,Prix!$J$6:$J$127))-1</f>
        <v>-8.6587625124049383E-3</v>
      </c>
      <c r="O13" s="155">
        <f>(1+AK13)/(1+LOOKUP($B13,Prix!$B$6:$B$127,Prix!$J$6:$J$127))-1</f>
        <v>1.8554486058350861E-3</v>
      </c>
      <c r="P13" s="155">
        <f>(1+AL13)/(1+LOOKUP($B13,Prix!$B$6:$B$127,Prix!$J$6:$J$127))-1</f>
        <v>1.2848734800102735E-2</v>
      </c>
      <c r="Q13" s="155">
        <f>(1+AM13)/(1+LOOKUP($B13,Prix!$B$6:$B$127,Prix!$J$6:$J$127))-1</f>
        <v>1.2848734800102735E-2</v>
      </c>
      <c r="R13" s="155">
        <f>(1+AN13)/(1+LOOKUP($B13,Prix!$B$6:$B$127,Prix!$J$6:$J$127))-1</f>
        <v>1.3213687013115205E-2</v>
      </c>
      <c r="S13" s="277">
        <f>(1+AO13)/(1+LOOKUP($B13,Prix!$B$6:$B$127,Prix!$J$6:$J$127))-1</f>
        <v>1.2848734800102735E-2</v>
      </c>
      <c r="T13" s="277">
        <f>(1+AP13)/(1+LOOKUP($B13,Prix!$B$6:$B$127,Prix!$J$6:$J$127))-1</f>
        <v>1.3213687013115205E-2</v>
      </c>
      <c r="U13" s="277">
        <f>(1+AQ13)/(1+LOOKUP($B13,Prix!$B$6:$B$127,Prix!$J$6:$J$127))-1</f>
        <v>1.2848734800102735E-2</v>
      </c>
      <c r="V13" s="277">
        <f>(1+AR13)/(1+LOOKUP($B13,Prix!$B$6:$B$127,Prix!$J$6:$J$127))-1</f>
        <v>9.3248992603691683E-3</v>
      </c>
      <c r="W13" s="277">
        <f>(1+AS13)/(1+LOOKUP($B13,Prix!$B$6:$B$127,Prix!$J$6:$J$127))-1</f>
        <v>1.2206859077716459E-2</v>
      </c>
      <c r="X13" s="277">
        <f>(1+AT13)/(1+LOOKUP($B13,Prix!$B$6:$B$127,Prix!$J$6:$J$127))-1</f>
        <v>-1.7018838166282801E-4</v>
      </c>
      <c r="Y13" s="304">
        <v>1.90690899999999E-2</v>
      </c>
      <c r="Z13" s="124">
        <v>2.6478975790712234E-2</v>
      </c>
      <c r="AA13" s="124">
        <v>2.6478975790712234E-2</v>
      </c>
      <c r="AB13" s="124">
        <v>9.9999999999988987E-4</v>
      </c>
      <c r="AC13" s="124">
        <v>8.1568760180166233E-3</v>
      </c>
      <c r="AD13" s="124">
        <v>9.9999999999988987E-4</v>
      </c>
      <c r="AE13" s="124">
        <v>2.1149075678092988E-2</v>
      </c>
      <c r="AF13" s="124">
        <v>3.1650102293301119E-2</v>
      </c>
      <c r="AG13" s="124">
        <v>4.1406397617868906E-2</v>
      </c>
      <c r="AH13" s="124">
        <v>3.6071361955039905E-2</v>
      </c>
      <c r="AI13" s="124">
        <v>2.4645113494835558E-2</v>
      </c>
      <c r="AJ13" s="124">
        <v>5.3191489361701372E-3</v>
      </c>
      <c r="AK13" s="124">
        <v>1.5981610431177407E-2</v>
      </c>
      <c r="AL13" s="124">
        <v>2.7129901960784242E-2</v>
      </c>
      <c r="AM13" s="124">
        <v>2.7129901960784242E-2</v>
      </c>
      <c r="AN13" s="124">
        <v>2.750000000000008E-2</v>
      </c>
      <c r="AO13" s="124">
        <v>2.7129901960784242E-2</v>
      </c>
      <c r="AP13" s="124">
        <v>2.750000000000008E-2</v>
      </c>
      <c r="AQ13" s="124">
        <v>2.7129901960784242E-2</v>
      </c>
      <c r="AR13" s="124">
        <v>2.3556380339940342E-2</v>
      </c>
      <c r="AS13" s="124">
        <v>2.6478975790712234E-2</v>
      </c>
      <c r="AT13" s="127">
        <v>1.3927411962155745E-2</v>
      </c>
    </row>
    <row r="14" spans="2:46" x14ac:dyDescent="0.25">
      <c r="B14" s="153">
        <f t="shared" si="1"/>
        <v>2027</v>
      </c>
      <c r="C14" s="154">
        <v>5.3E-3</v>
      </c>
      <c r="D14" s="155">
        <f>(1+Z14)/(1+LOOKUP($B14,Prix!$B$6:$B$127,Prix!$J$6:$J$127))-1</f>
        <v>1.0712530712530643E-2</v>
      </c>
      <c r="E14" s="155">
        <f>(1+AA14)/(1+LOOKUP($B14,Prix!$B$6:$B$127,Prix!$J$6:$J$127))-1</f>
        <v>1.0712530712530643E-2</v>
      </c>
      <c r="F14" s="155">
        <f>(1+AB14)/(1+LOOKUP($B14,Prix!$B$6:$B$127,Prix!$J$6:$J$127))-1</f>
        <v>-1.6216216216216384E-2</v>
      </c>
      <c r="G14" s="155">
        <f>(1+AC14)/(1+LOOKUP($B14,Prix!$B$6:$B$127,Prix!$J$6:$J$127))-1</f>
        <v>-7.6611922576572677E-3</v>
      </c>
      <c r="H14" s="155">
        <f>(1+AD14)/(1+LOOKUP($B14,Prix!$B$6:$B$127,Prix!$J$6:$J$127))-1</f>
        <v>-1.6216216216216384E-2</v>
      </c>
      <c r="I14" s="155">
        <f>(1+AE14)/(1+LOOKUP($B14,Prix!$B$6:$B$127,Prix!$J$6:$J$127))-1</f>
        <v>4.4414442633584628E-3</v>
      </c>
      <c r="J14" s="155">
        <f>(1+AF14)/(1+LOOKUP($B14,Prix!$B$6:$B$127,Prix!$J$6:$J$127))-1</f>
        <v>1.3906700098613944E-2</v>
      </c>
      <c r="K14" s="155">
        <f>(1+AG14)/(1+LOOKUP($B14,Prix!$B$6:$B$127,Prix!$J$6:$J$127))-1</f>
        <v>2.2827845816738579E-2</v>
      </c>
      <c r="L14" s="155">
        <f>(1+AH14)/(1+LOOKUP($B14,Prix!$B$6:$B$127,Prix!$J$6:$J$127))-1</f>
        <v>1.6662931637292822E-2</v>
      </c>
      <c r="M14" s="155">
        <f>(1+AI14)/(1+LOOKUP($B14,Prix!$B$6:$B$127,Prix!$J$6:$J$127))-1</f>
        <v>8.2189158534335949E-3</v>
      </c>
      <c r="N14" s="155">
        <f>(1+AJ14)/(1+LOOKUP($B14,Prix!$B$6:$B$127,Prix!$J$6:$J$127))-1</f>
        <v>-1.1960205990056871E-2</v>
      </c>
      <c r="O14" s="155">
        <f>(1+AK14)/(1+LOOKUP($B14,Prix!$B$6:$B$127,Prix!$J$6:$J$127))-1</f>
        <v>-1.489611309221095E-3</v>
      </c>
      <c r="P14" s="155">
        <f>(1+AL14)/(1+LOOKUP($B14,Prix!$B$6:$B$127,Prix!$J$6:$J$127))-1</f>
        <v>9.4642771113357949E-3</v>
      </c>
      <c r="Q14" s="155">
        <f>(1+AM14)/(1+LOOKUP($B14,Prix!$B$6:$B$127,Prix!$J$6:$J$127))-1</f>
        <v>9.4642771113357949E-3</v>
      </c>
      <c r="R14" s="155">
        <f>(1+AN14)/(1+LOOKUP($B14,Prix!$B$6:$B$127,Prix!$J$6:$J$127))-1</f>
        <v>9.8280098280099093E-3</v>
      </c>
      <c r="S14" s="277">
        <f>(1+AO14)/(1+LOOKUP($B14,Prix!$B$6:$B$127,Prix!$J$6:$J$127))-1</f>
        <v>9.4642771113357949E-3</v>
      </c>
      <c r="T14" s="277">
        <f>(1+AP14)/(1+LOOKUP($B14,Prix!$B$6:$B$127,Prix!$J$6:$J$127))-1</f>
        <v>9.8280098280099093E-3</v>
      </c>
      <c r="U14" s="277">
        <f>(1+AQ14)/(1+LOOKUP($B14,Prix!$B$6:$B$127,Prix!$J$6:$J$127))-1</f>
        <v>9.4642771113357949E-3</v>
      </c>
      <c r="V14" s="277">
        <f>(1+AR14)/(1+LOOKUP($B14,Prix!$B$6:$B$127,Prix!$J$6:$J$127))-1</f>
        <v>8.1597605570100651E-3</v>
      </c>
      <c r="W14" s="277">
        <f>(1+AS14)/(1+LOOKUP($B14,Prix!$B$6:$B$127,Prix!$J$6:$J$127))-1</f>
        <v>1.0712530712530643E-2</v>
      </c>
      <c r="X14" s="277">
        <f>(1+AT14)/(1+LOOKUP($B14,Prix!$B$6:$B$127,Prix!$J$6:$J$127))-1</f>
        <v>-1.5661916278464361E-4</v>
      </c>
      <c r="Y14" s="304">
        <v>2.2892750000000239E-2</v>
      </c>
      <c r="Z14" s="124">
        <v>2.8399999999999981E-2</v>
      </c>
      <c r="AA14" s="124">
        <v>2.8399999999999981E-2</v>
      </c>
      <c r="AB14" s="124">
        <v>9.9999999999988987E-4</v>
      </c>
      <c r="AC14" s="124">
        <v>9.7047368778337972E-3</v>
      </c>
      <c r="AD14" s="124">
        <v>9.9999999999988987E-4</v>
      </c>
      <c r="AE14" s="124">
        <v>2.2019169537967231E-2</v>
      </c>
      <c r="AF14" s="124">
        <v>3.1650067350339706E-2</v>
      </c>
      <c r="AG14" s="124">
        <v>4.0727333118531606E-2</v>
      </c>
      <c r="AH14" s="124">
        <v>3.4454532940945581E-2</v>
      </c>
      <c r="AI14" s="124">
        <v>2.5862746880868759E-2</v>
      </c>
      <c r="AJ14" s="124">
        <v>5.3304904051172386E-3</v>
      </c>
      <c r="AK14" s="124">
        <v>1.5984320492867576E-2</v>
      </c>
      <c r="AL14" s="124">
        <v>2.7129901960784242E-2</v>
      </c>
      <c r="AM14" s="124">
        <v>2.7129901960784242E-2</v>
      </c>
      <c r="AN14" s="124">
        <v>2.750000000000008E-2</v>
      </c>
      <c r="AO14" s="124">
        <v>2.7129901960784242E-2</v>
      </c>
      <c r="AP14" s="124">
        <v>2.750000000000008E-2</v>
      </c>
      <c r="AQ14" s="124">
        <v>2.7129901960784242E-2</v>
      </c>
      <c r="AR14" s="124">
        <v>2.5802556366757878E-2</v>
      </c>
      <c r="AS14" s="124">
        <v>2.8399999999999981E-2</v>
      </c>
      <c r="AT14" s="127">
        <v>1.7340640001866747E-2</v>
      </c>
    </row>
    <row r="15" spans="2:46" x14ac:dyDescent="0.25">
      <c r="B15" s="153">
        <f t="shared" si="1"/>
        <v>2028</v>
      </c>
      <c r="C15" s="154">
        <v>6.0000000000000001E-3</v>
      </c>
      <c r="D15" s="155">
        <f>(1+Z15)/(1+LOOKUP($B15,Prix!$B$6:$B$127,Prix!$J$6:$J$127))-1</f>
        <v>1.0599046211697827E-2</v>
      </c>
      <c r="E15" s="155">
        <f>(1+AA15)/(1+LOOKUP($B15,Prix!$B$6:$B$127,Prix!$J$6:$J$127))-1</f>
        <v>1.0599046211697827E-2</v>
      </c>
      <c r="F15" s="155">
        <f>(1+AB15)/(1+LOOKUP($B15,Prix!$B$6:$B$127,Prix!$J$6:$J$127))-1</f>
        <v>-1.1452972972973097E-2</v>
      </c>
      <c r="G15" s="155">
        <f>(1+AC15)/(1+LOOKUP($B15,Prix!$B$6:$B$127,Prix!$J$6:$J$127))-1</f>
        <v>6.0000000000000053E-3</v>
      </c>
      <c r="H15" s="155">
        <f>(1+AD15)/(1+LOOKUP($B15,Prix!$B$6:$B$127,Prix!$J$6:$J$127))-1</f>
        <v>-1.1452972972973097E-2</v>
      </c>
      <c r="I15" s="155">
        <f>(1+AE15)/(1+LOOKUP($B15,Prix!$B$6:$B$127,Prix!$J$6:$J$127))-1</f>
        <v>6.0000000000000053E-3</v>
      </c>
      <c r="J15" s="155">
        <f>(1+AF15)/(1+LOOKUP($B15,Prix!$B$6:$B$127,Prix!$J$6:$J$127))-1</f>
        <v>6.0000000000000053E-3</v>
      </c>
      <c r="K15" s="155">
        <f>(1+AG15)/(1+LOOKUP($B15,Prix!$B$6:$B$127,Prix!$J$6:$J$127))-1</f>
        <v>6.0000000000000053E-3</v>
      </c>
      <c r="L15" s="155">
        <f>(1+AH15)/(1+LOOKUP($B15,Prix!$B$6:$B$127,Prix!$J$6:$J$127))-1</f>
        <v>6.0000000000000053E-3</v>
      </c>
      <c r="M15" s="155">
        <f>(1+AI15)/(1+LOOKUP($B15,Prix!$B$6:$B$127,Prix!$J$6:$J$127))-1</f>
        <v>6.0000000000000053E-3</v>
      </c>
      <c r="N15" s="155">
        <f>(1+AJ15)/(1+LOOKUP($B15,Prix!$B$6:$B$127,Prix!$J$6:$J$127))-1</f>
        <v>6.0000000000000053E-3</v>
      </c>
      <c r="O15" s="155">
        <f>(1+AK15)/(1+LOOKUP($B15,Prix!$B$6:$B$127,Prix!$J$6:$J$127))-1</f>
        <v>6.0000000000000053E-3</v>
      </c>
      <c r="P15" s="155">
        <f>(1+AL15)/(1+LOOKUP($B15,Prix!$B$6:$B$127,Prix!$J$6:$J$127))-1</f>
        <v>6.0000000000000053E-3</v>
      </c>
      <c r="Q15" s="155">
        <f>(1+AM15)/(1+LOOKUP($B15,Prix!$B$6:$B$127,Prix!$J$6:$J$127))-1</f>
        <v>6.0000000000000053E-3</v>
      </c>
      <c r="R15" s="155">
        <f>(1+AN15)/(1+LOOKUP($B15,Prix!$B$6:$B$127,Prix!$J$6:$J$127))-1</f>
        <v>6.0000000000000053E-3</v>
      </c>
      <c r="S15" s="277">
        <f>(1+AO15)/(1+LOOKUP($B15,Prix!$B$6:$B$127,Prix!$J$6:$J$127))-1</f>
        <v>6.0000000000000053E-3</v>
      </c>
      <c r="T15" s="277">
        <f>(1+AP15)/(1+LOOKUP($B15,Prix!$B$6:$B$127,Prix!$J$6:$J$127))-1</f>
        <v>6.0000000000000053E-3</v>
      </c>
      <c r="U15" s="277">
        <f>(1+AQ15)/(1+LOOKUP($B15,Prix!$B$6:$B$127,Prix!$J$6:$J$127))-1</f>
        <v>6.0000000000000053E-3</v>
      </c>
      <c r="V15" s="277">
        <f>(1+AR15)/(1+LOOKUP($B15,Prix!$B$6:$B$127,Prix!$J$6:$J$127))-1</f>
        <v>9.1050564354087093E-3</v>
      </c>
      <c r="W15" s="277">
        <f>(1+AS15)/(1+LOOKUP($B15,Prix!$B$6:$B$127,Prix!$J$6:$J$127))-1</f>
        <v>1.0599046211697827E-2</v>
      </c>
      <c r="X15" s="277">
        <f>(1+AT15)/(1+LOOKUP($B15,Prix!$B$6:$B$127,Prix!$J$6:$J$127))-1</f>
        <v>1.7106892734017887E-3</v>
      </c>
      <c r="Y15" s="304">
        <v>2.3605000000000098E-2</v>
      </c>
      <c r="Z15" s="124">
        <v>2.8284529520402613E-2</v>
      </c>
      <c r="AA15" s="124">
        <v>2.8284529520402613E-2</v>
      </c>
      <c r="AB15" s="124">
        <v>5.8465999999999241E-3</v>
      </c>
      <c r="AC15" s="124">
        <v>2.3605000000000098E-2</v>
      </c>
      <c r="AD15" s="124">
        <v>5.8465999999999241E-3</v>
      </c>
      <c r="AE15" s="124">
        <v>2.3605000000000098E-2</v>
      </c>
      <c r="AF15" s="124">
        <v>2.3605000000000098E-2</v>
      </c>
      <c r="AG15" s="124">
        <v>2.3605000000000098E-2</v>
      </c>
      <c r="AH15" s="124">
        <v>2.3605000000000098E-2</v>
      </c>
      <c r="AI15" s="124">
        <v>2.3605000000000098E-2</v>
      </c>
      <c r="AJ15" s="124">
        <v>2.3605000000000098E-2</v>
      </c>
      <c r="AK15" s="124">
        <v>2.3605000000000098E-2</v>
      </c>
      <c r="AL15" s="124">
        <v>2.3605000000000098E-2</v>
      </c>
      <c r="AM15" s="124">
        <v>2.3605000000000098E-2</v>
      </c>
      <c r="AN15" s="124">
        <v>2.3605000000000098E-2</v>
      </c>
      <c r="AO15" s="124">
        <v>2.3605000000000098E-2</v>
      </c>
      <c r="AP15" s="124">
        <v>2.3605000000000098E-2</v>
      </c>
      <c r="AQ15" s="124">
        <v>2.3605000000000098E-2</v>
      </c>
      <c r="AR15" s="124">
        <v>2.6764394923028512E-2</v>
      </c>
      <c r="AS15" s="124">
        <v>2.8284529520402613E-2</v>
      </c>
      <c r="AT15" s="127">
        <v>1.9240626335686351E-2</v>
      </c>
    </row>
    <row r="16" spans="2:46" x14ac:dyDescent="0.25">
      <c r="B16" s="153">
        <f t="shared" si="1"/>
        <v>2029</v>
      </c>
      <c r="C16" s="154">
        <v>4.5999999999999999E-3</v>
      </c>
      <c r="D16" s="155">
        <f>(1+Z16)/(1+LOOKUP($B16,Prix!$B$6:$B$127,Prix!$J$6:$J$127))-1</f>
        <v>8.3538083538081676E-3</v>
      </c>
      <c r="E16" s="155">
        <f>(1+AA16)/(1+LOOKUP($B16,Prix!$B$6:$B$127,Prix!$J$6:$J$127))-1</f>
        <v>8.3538083538079455E-3</v>
      </c>
      <c r="F16" s="155">
        <f>(1+AB16)/(1+LOOKUP($B16,Prix!$B$6:$B$127,Prix!$J$6:$J$127))-1</f>
        <v>-6.6897297297298097E-3</v>
      </c>
      <c r="G16" s="155">
        <f>(1+AC16)/(1+LOOKUP($B16,Prix!$B$6:$B$127,Prix!$J$6:$J$127))-1</f>
        <v>4.5999999999999375E-3</v>
      </c>
      <c r="H16" s="155">
        <f>(1+AD16)/(1+LOOKUP($B16,Prix!$B$6:$B$127,Prix!$J$6:$J$127))-1</f>
        <v>-6.6897297297298097E-3</v>
      </c>
      <c r="I16" s="155">
        <f>(1+AE16)/(1+LOOKUP($B16,Prix!$B$6:$B$127,Prix!$J$6:$J$127))-1</f>
        <v>4.5999999999999375E-3</v>
      </c>
      <c r="J16" s="155">
        <f>(1+AF16)/(1+LOOKUP($B16,Prix!$B$6:$B$127,Prix!$J$6:$J$127))-1</f>
        <v>4.5999999999999375E-3</v>
      </c>
      <c r="K16" s="155">
        <f>(1+AG16)/(1+LOOKUP($B16,Prix!$B$6:$B$127,Prix!$J$6:$J$127))-1</f>
        <v>4.5999999999999375E-3</v>
      </c>
      <c r="L16" s="155">
        <f>(1+AH16)/(1+LOOKUP($B16,Prix!$B$6:$B$127,Prix!$J$6:$J$127))-1</f>
        <v>4.5999999999999375E-3</v>
      </c>
      <c r="M16" s="155">
        <f>(1+AI16)/(1+LOOKUP($B16,Prix!$B$6:$B$127,Prix!$J$6:$J$127))-1</f>
        <v>4.5999999999999375E-3</v>
      </c>
      <c r="N16" s="155">
        <f>(1+AJ16)/(1+LOOKUP($B16,Prix!$B$6:$B$127,Prix!$J$6:$J$127))-1</f>
        <v>4.5999999999999375E-3</v>
      </c>
      <c r="O16" s="155">
        <f>(1+AK16)/(1+LOOKUP($B16,Prix!$B$6:$B$127,Prix!$J$6:$J$127))-1</f>
        <v>4.5999999999999375E-3</v>
      </c>
      <c r="P16" s="155">
        <f>(1+AL16)/(1+LOOKUP($B16,Prix!$B$6:$B$127,Prix!$J$6:$J$127))-1</f>
        <v>4.5999999999999375E-3</v>
      </c>
      <c r="Q16" s="155">
        <f>(1+AM16)/(1+LOOKUP($B16,Prix!$B$6:$B$127,Prix!$J$6:$J$127))-1</f>
        <v>4.5999999999999375E-3</v>
      </c>
      <c r="R16" s="155">
        <f>(1+AN16)/(1+LOOKUP($B16,Prix!$B$6:$B$127,Prix!$J$6:$J$127))-1</f>
        <v>4.5999999999999375E-3</v>
      </c>
      <c r="S16" s="277">
        <f>(1+AO16)/(1+LOOKUP($B16,Prix!$B$6:$B$127,Prix!$J$6:$J$127))-1</f>
        <v>4.5999999999999375E-3</v>
      </c>
      <c r="T16" s="277">
        <f>(1+AP16)/(1+LOOKUP($B16,Prix!$B$6:$B$127,Prix!$J$6:$J$127))-1</f>
        <v>4.5999999999999375E-3</v>
      </c>
      <c r="U16" s="277">
        <f>(1+AQ16)/(1+LOOKUP($B16,Prix!$B$6:$B$127,Prix!$J$6:$J$127))-1</f>
        <v>4.5999999999999375E-3</v>
      </c>
      <c r="V16" s="277">
        <f>(1+AR16)/(1+LOOKUP($B16,Prix!$B$6:$B$127,Prix!$J$6:$J$127))-1</f>
        <v>7.3719342960225642E-3</v>
      </c>
      <c r="W16" s="277">
        <f>(1+AS16)/(1+LOOKUP($B16,Prix!$B$6:$B$127,Prix!$J$6:$J$127))-1</f>
        <v>7.4836372581807975E-3</v>
      </c>
      <c r="X16" s="277">
        <f>(1+AT16)/(1+LOOKUP($B16,Prix!$B$6:$B$127,Prix!$J$6:$J$127))-1</f>
        <v>3.5343635752624891E-3</v>
      </c>
      <c r="Y16" s="304">
        <v>2.2180499999999936E-2</v>
      </c>
      <c r="Z16" s="124">
        <v>2.5999999999999801E-2</v>
      </c>
      <c r="AA16" s="124">
        <v>2.5999999999999579E-2</v>
      </c>
      <c r="AB16" s="124">
        <v>1.0693199999999958E-2</v>
      </c>
      <c r="AC16" s="124">
        <v>2.2180499999999936E-2</v>
      </c>
      <c r="AD16" s="124">
        <v>1.0693199999999958E-2</v>
      </c>
      <c r="AE16" s="124">
        <v>2.2180499999999936E-2</v>
      </c>
      <c r="AF16" s="124">
        <v>2.2180499999999936E-2</v>
      </c>
      <c r="AG16" s="124">
        <v>2.2180499999999936E-2</v>
      </c>
      <c r="AH16" s="124">
        <v>2.2180499999999936E-2</v>
      </c>
      <c r="AI16" s="124">
        <v>2.2180499999999936E-2</v>
      </c>
      <c r="AJ16" s="124">
        <v>2.2180499999999936E-2</v>
      </c>
      <c r="AK16" s="124">
        <v>2.2180499999999936E-2</v>
      </c>
      <c r="AL16" s="124">
        <v>2.2180499999999936E-2</v>
      </c>
      <c r="AM16" s="124">
        <v>2.2180499999999936E-2</v>
      </c>
      <c r="AN16" s="124">
        <v>2.2180499999999936E-2</v>
      </c>
      <c r="AO16" s="124">
        <v>2.2180499999999936E-2</v>
      </c>
      <c r="AP16" s="124">
        <v>2.2180499999999936E-2</v>
      </c>
      <c r="AQ16" s="124">
        <v>2.2180499999999936E-2</v>
      </c>
      <c r="AR16" s="124">
        <v>2.5000943146203047E-2</v>
      </c>
      <c r="AS16" s="124">
        <v>2.5114600910199014E-2</v>
      </c>
      <c r="AT16" s="127">
        <v>2.109621493782976E-2</v>
      </c>
    </row>
    <row r="17" spans="2:46" x14ac:dyDescent="0.25">
      <c r="B17" s="153">
        <f t="shared" si="1"/>
        <v>2030</v>
      </c>
      <c r="C17" s="154">
        <v>9.5999999999999992E-3</v>
      </c>
      <c r="D17" s="155">
        <f>(1+Z17)/(1+LOOKUP($B17,Prix!$B$6:$B$127,Prix!$J$6:$J$127))-1</f>
        <v>6.8369424847396498E-3</v>
      </c>
      <c r="E17" s="155">
        <f>(1+AA17)/(1+LOOKUP($B17,Prix!$B$6:$B$127,Prix!$J$6:$J$127))-1</f>
        <v>6.8369424847398719E-3</v>
      </c>
      <c r="F17" s="155">
        <f>(1+AB17)/(1+LOOKUP($B17,Prix!$B$6:$B$127,Prix!$J$6:$J$127))-1</f>
        <v>-1.7064864864865248E-3</v>
      </c>
      <c r="G17" s="155">
        <f>(1+AC17)/(1+LOOKUP($B17,Prix!$B$6:$B$127,Prix!$J$6:$J$127))-1</f>
        <v>9.6000000000000529E-3</v>
      </c>
      <c r="H17" s="155">
        <f>(1+AD17)/(1+LOOKUP($B17,Prix!$B$6:$B$127,Prix!$J$6:$J$127))-1</f>
        <v>-1.7064864864865248E-3</v>
      </c>
      <c r="I17" s="155">
        <f>(1+AE17)/(1+LOOKUP($B17,Prix!$B$6:$B$127,Prix!$J$6:$J$127))-1</f>
        <v>9.6000000000000529E-3</v>
      </c>
      <c r="J17" s="155">
        <f>(1+AF17)/(1+LOOKUP($B17,Prix!$B$6:$B$127,Prix!$J$6:$J$127))-1</f>
        <v>9.6000000000000529E-3</v>
      </c>
      <c r="K17" s="155">
        <f>(1+AG17)/(1+LOOKUP($B17,Prix!$B$6:$B$127,Prix!$J$6:$J$127))-1</f>
        <v>9.6000000000000529E-3</v>
      </c>
      <c r="L17" s="155">
        <f>(1+AH17)/(1+LOOKUP($B17,Prix!$B$6:$B$127,Prix!$J$6:$J$127))-1</f>
        <v>9.6000000000000529E-3</v>
      </c>
      <c r="M17" s="155">
        <f>(1+AI17)/(1+LOOKUP($B17,Prix!$B$6:$B$127,Prix!$J$6:$J$127))-1</f>
        <v>9.6000000000000529E-3</v>
      </c>
      <c r="N17" s="155">
        <f>(1+AJ17)/(1+LOOKUP($B17,Prix!$B$6:$B$127,Prix!$J$6:$J$127))-1</f>
        <v>9.6000000000000529E-3</v>
      </c>
      <c r="O17" s="155">
        <f>(1+AK17)/(1+LOOKUP($B17,Prix!$B$6:$B$127,Prix!$J$6:$J$127))-1</f>
        <v>9.6000000000000529E-3</v>
      </c>
      <c r="P17" s="155">
        <f>(1+AL17)/(1+LOOKUP($B17,Prix!$B$6:$B$127,Prix!$J$6:$J$127))-1</f>
        <v>9.6000000000000529E-3</v>
      </c>
      <c r="Q17" s="155">
        <f>(1+AM17)/(1+LOOKUP($B17,Prix!$B$6:$B$127,Prix!$J$6:$J$127))-1</f>
        <v>9.6000000000000529E-3</v>
      </c>
      <c r="R17" s="155">
        <f>(1+AN17)/(1+LOOKUP($B17,Prix!$B$6:$B$127,Prix!$J$6:$J$127))-1</f>
        <v>9.6000000000000529E-3</v>
      </c>
      <c r="S17" s="277">
        <f>(1+AO17)/(1+LOOKUP($B17,Prix!$B$6:$B$127,Prix!$J$6:$J$127))-1</f>
        <v>9.6000000000000529E-3</v>
      </c>
      <c r="T17" s="277">
        <f>(1+AP17)/(1+LOOKUP($B17,Prix!$B$6:$B$127,Prix!$J$6:$J$127))-1</f>
        <v>9.6000000000000529E-3</v>
      </c>
      <c r="U17" s="277">
        <f>(1+AQ17)/(1+LOOKUP($B17,Prix!$B$6:$B$127,Prix!$J$6:$J$127))-1</f>
        <v>9.6000000000000529E-3</v>
      </c>
      <c r="V17" s="277">
        <f>(1+AR17)/(1+LOOKUP($B17,Prix!$B$6:$B$127,Prix!$J$6:$J$127))-1</f>
        <v>6.9278703744879433E-3</v>
      </c>
      <c r="W17" s="277">
        <f>(1+AS17)/(1+LOOKUP($B17,Prix!$B$6:$B$127,Prix!$J$6:$J$127))-1</f>
        <v>5.7457067858346367E-3</v>
      </c>
      <c r="X17" s="277">
        <f>(1+AT17)/(1+LOOKUP($B17,Prix!$B$6:$B$127,Prix!$J$6:$J$127))-1</f>
        <v>5.5509891250136167E-3</v>
      </c>
      <c r="Y17" s="304">
        <v>2.726800000000007E-2</v>
      </c>
      <c r="Z17" s="124">
        <v>2.4456588978222671E-2</v>
      </c>
      <c r="AA17" s="124">
        <v>2.4456588978222893E-2</v>
      </c>
      <c r="AB17" s="124">
        <v>1.5763650000000018E-2</v>
      </c>
      <c r="AC17" s="124">
        <v>2.726800000000007E-2</v>
      </c>
      <c r="AD17" s="124">
        <v>1.5763650000000018E-2</v>
      </c>
      <c r="AE17" s="124">
        <v>2.726800000000007E-2</v>
      </c>
      <c r="AF17" s="124">
        <v>2.726800000000007E-2</v>
      </c>
      <c r="AG17" s="124">
        <v>2.726800000000007E-2</v>
      </c>
      <c r="AH17" s="124">
        <v>2.726800000000007E-2</v>
      </c>
      <c r="AI17" s="124">
        <v>2.726800000000007E-2</v>
      </c>
      <c r="AJ17" s="124">
        <v>2.726800000000007E-2</v>
      </c>
      <c r="AK17" s="124">
        <v>2.726800000000007E-2</v>
      </c>
      <c r="AL17" s="124">
        <v>2.726800000000007E-2</v>
      </c>
      <c r="AM17" s="124">
        <v>2.726800000000007E-2</v>
      </c>
      <c r="AN17" s="124">
        <v>2.726800000000007E-2</v>
      </c>
      <c r="AO17" s="124">
        <v>2.726800000000007E-2</v>
      </c>
      <c r="AP17" s="124">
        <v>2.726800000000007E-2</v>
      </c>
      <c r="AQ17" s="124">
        <v>2.726800000000007E-2</v>
      </c>
      <c r="AR17" s="124">
        <v>2.4549108106041606E-2</v>
      </c>
      <c r="AS17" s="124">
        <v>2.3346256654586783E-2</v>
      </c>
      <c r="AT17" s="127">
        <v>2.3148131434701513E-2</v>
      </c>
    </row>
    <row r="18" spans="2:46" x14ac:dyDescent="0.25">
      <c r="B18" s="153">
        <f t="shared" si="1"/>
        <v>2031</v>
      </c>
      <c r="C18" s="154">
        <v>9.7999999999999997E-3</v>
      </c>
      <c r="D18" s="155">
        <f>(1+Z18)/(1+LOOKUP($B18,Prix!$B$6:$B$127,Prix!$J$6:$J$127))-1</f>
        <v>7.0694908914954446E-3</v>
      </c>
      <c r="E18" s="155">
        <f>(1+AA18)/(1+LOOKUP($B18,Prix!$B$6:$B$127,Prix!$J$6:$J$127))-1</f>
        <v>7.0694908914956667E-3</v>
      </c>
      <c r="F18" s="155">
        <f>(1+AB18)/(1+LOOKUP($B18,Prix!$B$6:$B$127,Prix!$J$6:$J$127))-1</f>
        <v>9.8280098280079109E-4</v>
      </c>
      <c r="G18" s="155">
        <f>(1+AC18)/(1+LOOKUP($B18,Prix!$B$6:$B$127,Prix!$J$6:$J$127))-1</f>
        <v>9.8000000000000309E-3</v>
      </c>
      <c r="H18" s="155">
        <f>(1+AD18)/(1+LOOKUP($B18,Prix!$B$6:$B$127,Prix!$J$6:$J$127))-1</f>
        <v>9.8280098280079109E-4</v>
      </c>
      <c r="I18" s="155">
        <f>(1+AE18)/(1+LOOKUP($B18,Prix!$B$6:$B$127,Prix!$J$6:$J$127))-1</f>
        <v>9.8000000000000309E-3</v>
      </c>
      <c r="J18" s="155">
        <f>(1+AF18)/(1+LOOKUP($B18,Prix!$B$6:$B$127,Prix!$J$6:$J$127))-1</f>
        <v>9.8000000000000309E-3</v>
      </c>
      <c r="K18" s="155">
        <f>(1+AG18)/(1+LOOKUP($B18,Prix!$B$6:$B$127,Prix!$J$6:$J$127))-1</f>
        <v>9.8000000000000309E-3</v>
      </c>
      <c r="L18" s="155">
        <f>(1+AH18)/(1+LOOKUP($B18,Prix!$B$6:$B$127,Prix!$J$6:$J$127))-1</f>
        <v>9.8000000000000309E-3</v>
      </c>
      <c r="M18" s="155">
        <f>(1+AI18)/(1+LOOKUP($B18,Prix!$B$6:$B$127,Prix!$J$6:$J$127))-1</f>
        <v>9.8000000000000309E-3</v>
      </c>
      <c r="N18" s="155">
        <f>(1+AJ18)/(1+LOOKUP($B18,Prix!$B$6:$B$127,Prix!$J$6:$J$127))-1</f>
        <v>9.8000000000000309E-3</v>
      </c>
      <c r="O18" s="155">
        <f>(1+AK18)/(1+LOOKUP($B18,Prix!$B$6:$B$127,Prix!$J$6:$J$127))-1</f>
        <v>9.8000000000000309E-3</v>
      </c>
      <c r="P18" s="155">
        <f>(1+AL18)/(1+LOOKUP($B18,Prix!$B$6:$B$127,Prix!$J$6:$J$127))-1</f>
        <v>9.8000000000000309E-3</v>
      </c>
      <c r="Q18" s="155">
        <f>(1+AM18)/(1+LOOKUP($B18,Prix!$B$6:$B$127,Prix!$J$6:$J$127))-1</f>
        <v>9.8000000000000309E-3</v>
      </c>
      <c r="R18" s="155">
        <f>(1+AN18)/(1+LOOKUP($B18,Prix!$B$6:$B$127,Prix!$J$6:$J$127))-1</f>
        <v>9.8000000000000309E-3</v>
      </c>
      <c r="S18" s="277">
        <f>(1+AO18)/(1+LOOKUP($B18,Prix!$B$6:$B$127,Prix!$J$6:$J$127))-1</f>
        <v>9.8000000000000309E-3</v>
      </c>
      <c r="T18" s="277">
        <f>(1+AP18)/(1+LOOKUP($B18,Prix!$B$6:$B$127,Prix!$J$6:$J$127))-1</f>
        <v>9.8000000000000309E-3</v>
      </c>
      <c r="U18" s="277">
        <f>(1+AQ18)/(1+LOOKUP($B18,Prix!$B$6:$B$127,Prix!$J$6:$J$127))-1</f>
        <v>9.8000000000000309E-3</v>
      </c>
      <c r="V18" s="277">
        <f>(1+AR18)/(1+LOOKUP($B18,Prix!$B$6:$B$127,Prix!$J$6:$J$127))-1</f>
        <v>7.3770438164537655E-3</v>
      </c>
      <c r="W18" s="277">
        <f>(1+AS18)/(1+LOOKUP($B18,Prix!$B$6:$B$127,Prix!$J$6:$J$127))-1</f>
        <v>6.0055483760508288E-3</v>
      </c>
      <c r="X18" s="277">
        <f>(1+AT18)/(1+LOOKUP($B18,Prix!$B$6:$B$127,Prix!$J$6:$J$127))-1</f>
        <v>7.5548080516105731E-3</v>
      </c>
      <c r="Y18" s="304">
        <v>2.7471500000000093E-2</v>
      </c>
      <c r="Z18" s="124">
        <v>2.4693206982096649E-2</v>
      </c>
      <c r="AA18" s="124">
        <v>2.4693206982096871E-2</v>
      </c>
      <c r="AB18" s="124">
        <v>1.8499999999999961E-2</v>
      </c>
      <c r="AC18" s="124">
        <v>2.7471500000000093E-2</v>
      </c>
      <c r="AD18" s="124">
        <v>1.8499999999999961E-2</v>
      </c>
      <c r="AE18" s="124">
        <v>2.7471500000000093E-2</v>
      </c>
      <c r="AF18" s="124">
        <v>2.7471500000000093E-2</v>
      </c>
      <c r="AG18" s="124">
        <v>2.7471500000000093E-2</v>
      </c>
      <c r="AH18" s="124">
        <v>2.7471500000000093E-2</v>
      </c>
      <c r="AI18" s="124">
        <v>2.7471500000000093E-2</v>
      </c>
      <c r="AJ18" s="124">
        <v>2.7471500000000093E-2</v>
      </c>
      <c r="AK18" s="124">
        <v>2.7471500000000093E-2</v>
      </c>
      <c r="AL18" s="124">
        <v>2.7471500000000093E-2</v>
      </c>
      <c r="AM18" s="124">
        <v>2.7471500000000093E-2</v>
      </c>
      <c r="AN18" s="124">
        <v>2.7471500000000093E-2</v>
      </c>
      <c r="AO18" s="124">
        <v>2.7471500000000093E-2</v>
      </c>
      <c r="AP18" s="124">
        <v>2.7471500000000093E-2</v>
      </c>
      <c r="AQ18" s="124">
        <v>2.7471500000000093E-2</v>
      </c>
      <c r="AR18" s="124">
        <v>2.50061420832417E-2</v>
      </c>
      <c r="AS18" s="124">
        <v>2.3610645472631697E-2</v>
      </c>
      <c r="AT18" s="127">
        <v>2.5187017192513927E-2</v>
      </c>
    </row>
    <row r="19" spans="2:46" x14ac:dyDescent="0.25">
      <c r="B19" s="153">
        <f t="shared" si="1"/>
        <v>2032</v>
      </c>
      <c r="C19" s="154">
        <v>0.01</v>
      </c>
      <c r="D19" s="155">
        <f>(1+Z19)/(1+LOOKUP($B19,Prix!$B$6:$B$127,Prix!$J$6:$J$127))-1</f>
        <v>6.8361475127840521E-3</v>
      </c>
      <c r="E19" s="155">
        <f>(1+AA19)/(1+LOOKUP($B19,Prix!$B$6:$B$127,Prix!$J$6:$J$127))-1</f>
        <v>6.8361475127842741E-3</v>
      </c>
      <c r="F19" s="155">
        <f>(1+AB19)/(1+LOOKUP($B19,Prix!$B$6:$B$127,Prix!$J$6:$J$127))-1</f>
        <v>9.8280098280079109E-4</v>
      </c>
      <c r="G19" s="155">
        <f>(1+AC19)/(1+LOOKUP($B19,Prix!$B$6:$B$127,Prix!$J$6:$J$127))-1</f>
        <v>1.0000000000000009E-2</v>
      </c>
      <c r="H19" s="155">
        <f>(1+AD19)/(1+LOOKUP($B19,Prix!$B$6:$B$127,Prix!$J$6:$J$127))-1</f>
        <v>9.8280098280079109E-4</v>
      </c>
      <c r="I19" s="155">
        <f>(1+AE19)/(1+LOOKUP($B19,Prix!$B$6:$B$127,Prix!$J$6:$J$127))-1</f>
        <v>1.0000000000000009E-2</v>
      </c>
      <c r="J19" s="155">
        <f>(1+AF19)/(1+LOOKUP($B19,Prix!$B$6:$B$127,Prix!$J$6:$J$127))-1</f>
        <v>1.0000000000000009E-2</v>
      </c>
      <c r="K19" s="155">
        <f>(1+AG19)/(1+LOOKUP($B19,Prix!$B$6:$B$127,Prix!$J$6:$J$127))-1</f>
        <v>1.0000000000000009E-2</v>
      </c>
      <c r="L19" s="155">
        <f>(1+AH19)/(1+LOOKUP($B19,Prix!$B$6:$B$127,Prix!$J$6:$J$127))-1</f>
        <v>1.0000000000000009E-2</v>
      </c>
      <c r="M19" s="155">
        <f>(1+AI19)/(1+LOOKUP($B19,Prix!$B$6:$B$127,Prix!$J$6:$J$127))-1</f>
        <v>1.0000000000000009E-2</v>
      </c>
      <c r="N19" s="155">
        <f>(1+AJ19)/(1+LOOKUP($B19,Prix!$B$6:$B$127,Prix!$J$6:$J$127))-1</f>
        <v>1.0000000000000009E-2</v>
      </c>
      <c r="O19" s="155">
        <f>(1+AK19)/(1+LOOKUP($B19,Prix!$B$6:$B$127,Prix!$J$6:$J$127))-1</f>
        <v>1.0000000000000009E-2</v>
      </c>
      <c r="P19" s="155">
        <f>(1+AL19)/(1+LOOKUP($B19,Prix!$B$6:$B$127,Prix!$J$6:$J$127))-1</f>
        <v>1.0000000000000009E-2</v>
      </c>
      <c r="Q19" s="155">
        <f>(1+AM19)/(1+LOOKUP($B19,Prix!$B$6:$B$127,Prix!$J$6:$J$127))-1</f>
        <v>1.0000000000000009E-2</v>
      </c>
      <c r="R19" s="155">
        <f>(1+AN19)/(1+LOOKUP($B19,Prix!$B$6:$B$127,Prix!$J$6:$J$127))-1</f>
        <v>1.0000000000000009E-2</v>
      </c>
      <c r="S19" s="277">
        <f>(1+AO19)/(1+LOOKUP($B19,Prix!$B$6:$B$127,Prix!$J$6:$J$127))-1</f>
        <v>1.0000000000000009E-2</v>
      </c>
      <c r="T19" s="277">
        <f>(1+AP19)/(1+LOOKUP($B19,Prix!$B$6:$B$127,Prix!$J$6:$J$127))-1</f>
        <v>1.0000000000000009E-2</v>
      </c>
      <c r="U19" s="277">
        <f>(1+AQ19)/(1+LOOKUP($B19,Prix!$B$6:$B$127,Prix!$J$6:$J$127))-1</f>
        <v>1.0000000000000009E-2</v>
      </c>
      <c r="V19" s="277">
        <f>(1+AR19)/(1+LOOKUP($B19,Prix!$B$6:$B$127,Prix!$J$6:$J$127))-1</f>
        <v>7.5126652281243267E-3</v>
      </c>
      <c r="W19" s="277">
        <f>(1+AS19)/(1+LOOKUP($B19,Prix!$B$6:$B$127,Prix!$J$6:$J$127))-1</f>
        <v>5.5604165520080073E-3</v>
      </c>
      <c r="X19" s="277">
        <f>(1+AT19)/(1+LOOKUP($B19,Prix!$B$6:$B$127,Prix!$J$6:$J$127))-1</f>
        <v>9.9251509625388756E-3</v>
      </c>
      <c r="Y19" s="304">
        <v>2.7675000000000116E-2</v>
      </c>
      <c r="Z19" s="124">
        <v>2.4455780094257751E-2</v>
      </c>
      <c r="AA19" s="124">
        <v>2.4455780094257973E-2</v>
      </c>
      <c r="AB19" s="124">
        <v>1.8499999999999961E-2</v>
      </c>
      <c r="AC19" s="124">
        <v>2.7675000000000116E-2</v>
      </c>
      <c r="AD19" s="124">
        <v>1.8499999999999961E-2</v>
      </c>
      <c r="AE19" s="124">
        <v>2.7675000000000116E-2</v>
      </c>
      <c r="AF19" s="124">
        <v>2.7675000000000116E-2</v>
      </c>
      <c r="AG19" s="124">
        <v>2.7675000000000116E-2</v>
      </c>
      <c r="AH19" s="124">
        <v>2.7675000000000116E-2</v>
      </c>
      <c r="AI19" s="124">
        <v>2.7675000000000116E-2</v>
      </c>
      <c r="AJ19" s="124">
        <v>2.7675000000000116E-2</v>
      </c>
      <c r="AK19" s="124">
        <v>2.7675000000000116E-2</v>
      </c>
      <c r="AL19" s="124">
        <v>2.7675000000000116E-2</v>
      </c>
      <c r="AM19" s="124">
        <v>2.7675000000000116E-2</v>
      </c>
      <c r="AN19" s="124">
        <v>2.7675000000000116E-2</v>
      </c>
      <c r="AO19" s="124">
        <v>2.7675000000000116E-2</v>
      </c>
      <c r="AP19" s="124">
        <v>2.7675000000000116E-2</v>
      </c>
      <c r="AQ19" s="124">
        <v>2.7675000000000116E-2</v>
      </c>
      <c r="AR19" s="124">
        <v>2.5144136869616585E-2</v>
      </c>
      <c r="AS19" s="124">
        <v>2.3157723841668254E-2</v>
      </c>
      <c r="AT19" s="127">
        <v>2.7598841104383487E-2</v>
      </c>
    </row>
    <row r="20" spans="2:46" x14ac:dyDescent="0.25">
      <c r="B20" s="153">
        <f t="shared" si="1"/>
        <v>2033</v>
      </c>
      <c r="C20" s="154">
        <v>8.6999999999999994E-3</v>
      </c>
      <c r="D20" s="155">
        <f>(1+Z20)/(1+LOOKUP($B20,Prix!$B$6:$B$127,Prix!$J$6:$J$127))-1</f>
        <v>6.8361475127840521E-3</v>
      </c>
      <c r="E20" s="155">
        <f>(1+AA20)/(1+LOOKUP($B20,Prix!$B$6:$B$127,Prix!$J$6:$J$127))-1</f>
        <v>6.8361475127842741E-3</v>
      </c>
      <c r="F20" s="155">
        <f>(1+AB20)/(1+LOOKUP($B20,Prix!$B$6:$B$127,Prix!$J$6:$J$127))-1</f>
        <v>2.6862407862406901E-3</v>
      </c>
      <c r="G20" s="155">
        <f>(1+AC20)/(1+LOOKUP($B20,Prix!$B$6:$B$127,Prix!$J$6:$J$127))-1</f>
        <v>8.69999999999993E-3</v>
      </c>
      <c r="H20" s="155">
        <f>(1+AD20)/(1+LOOKUP($B20,Prix!$B$6:$B$127,Prix!$J$6:$J$127))-1</f>
        <v>2.6862407862406901E-3</v>
      </c>
      <c r="I20" s="155">
        <f>(1+AE20)/(1+LOOKUP($B20,Prix!$B$6:$B$127,Prix!$J$6:$J$127))-1</f>
        <v>8.69999999999993E-3</v>
      </c>
      <c r="J20" s="155">
        <f>(1+AF20)/(1+LOOKUP($B20,Prix!$B$6:$B$127,Prix!$J$6:$J$127))-1</f>
        <v>8.69999999999993E-3</v>
      </c>
      <c r="K20" s="155">
        <f>(1+AG20)/(1+LOOKUP($B20,Prix!$B$6:$B$127,Prix!$J$6:$J$127))-1</f>
        <v>8.69999999999993E-3</v>
      </c>
      <c r="L20" s="155">
        <f>(1+AH20)/(1+LOOKUP($B20,Prix!$B$6:$B$127,Prix!$J$6:$J$127))-1</f>
        <v>8.69999999999993E-3</v>
      </c>
      <c r="M20" s="155">
        <f>(1+AI20)/(1+LOOKUP($B20,Prix!$B$6:$B$127,Prix!$J$6:$J$127))-1</f>
        <v>8.69999999999993E-3</v>
      </c>
      <c r="N20" s="155">
        <f>(1+AJ20)/(1+LOOKUP($B20,Prix!$B$6:$B$127,Prix!$J$6:$J$127))-1</f>
        <v>8.69999999999993E-3</v>
      </c>
      <c r="O20" s="155">
        <f>(1+AK20)/(1+LOOKUP($B20,Prix!$B$6:$B$127,Prix!$J$6:$J$127))-1</f>
        <v>8.69999999999993E-3</v>
      </c>
      <c r="P20" s="155">
        <f>(1+AL20)/(1+LOOKUP($B20,Prix!$B$6:$B$127,Prix!$J$6:$J$127))-1</f>
        <v>8.69999999999993E-3</v>
      </c>
      <c r="Q20" s="155">
        <f>(1+AM20)/(1+LOOKUP($B20,Prix!$B$6:$B$127,Prix!$J$6:$J$127))-1</f>
        <v>8.69999999999993E-3</v>
      </c>
      <c r="R20" s="155">
        <f>(1+AN20)/(1+LOOKUP($B20,Prix!$B$6:$B$127,Prix!$J$6:$J$127))-1</f>
        <v>8.69999999999993E-3</v>
      </c>
      <c r="S20" s="277">
        <f>(1+AO20)/(1+LOOKUP($B20,Prix!$B$6:$B$127,Prix!$J$6:$J$127))-1</f>
        <v>8.69999999999993E-3</v>
      </c>
      <c r="T20" s="277">
        <f>(1+AP20)/(1+LOOKUP($B20,Prix!$B$6:$B$127,Prix!$J$6:$J$127))-1</f>
        <v>8.69999999999993E-3</v>
      </c>
      <c r="U20" s="277">
        <f>(1+AQ20)/(1+LOOKUP($B20,Prix!$B$6:$B$127,Prix!$J$6:$J$127))-1</f>
        <v>8.69999999999993E-3</v>
      </c>
      <c r="V20" s="277">
        <f>(1+AR20)/(1+LOOKUP($B20,Prix!$B$6:$B$127,Prix!$J$6:$J$127))-1</f>
        <v>8.4375345864262652E-3</v>
      </c>
      <c r="W20" s="277">
        <f>(1+AS20)/(1+LOOKUP($B20,Prix!$B$6:$B$127,Prix!$J$6:$J$127))-1</f>
        <v>8.4894788259439746E-3</v>
      </c>
      <c r="X20" s="277">
        <f>(1+AT20)/(1+LOOKUP($B20,Prix!$B$6:$B$127,Prix!$J$6:$J$127))-1</f>
        <v>8.628848058826355E-3</v>
      </c>
      <c r="Y20" s="304">
        <v>2.6352249999999966E-2</v>
      </c>
      <c r="Z20" s="124">
        <v>2.4455780094257751E-2</v>
      </c>
      <c r="AA20" s="124">
        <v>2.4455780094257973E-2</v>
      </c>
      <c r="AB20" s="124">
        <v>2.023324999999998E-2</v>
      </c>
      <c r="AC20" s="124">
        <v>2.6352249999999966E-2</v>
      </c>
      <c r="AD20" s="124">
        <v>2.023324999999998E-2</v>
      </c>
      <c r="AE20" s="124">
        <v>2.6352249999999966E-2</v>
      </c>
      <c r="AF20" s="124">
        <v>2.6352249999999966E-2</v>
      </c>
      <c r="AG20" s="124">
        <v>2.6352249999999966E-2</v>
      </c>
      <c r="AH20" s="124">
        <v>2.6352249999999966E-2</v>
      </c>
      <c r="AI20" s="124">
        <v>2.6352249999999966E-2</v>
      </c>
      <c r="AJ20" s="124">
        <v>2.6352249999999966E-2</v>
      </c>
      <c r="AK20" s="124">
        <v>2.6352249999999966E-2</v>
      </c>
      <c r="AL20" s="124">
        <v>2.6352249999999966E-2</v>
      </c>
      <c r="AM20" s="124">
        <v>2.6352249999999966E-2</v>
      </c>
      <c r="AN20" s="124">
        <v>2.6352249999999966E-2</v>
      </c>
      <c r="AO20" s="124">
        <v>2.6352249999999966E-2</v>
      </c>
      <c r="AP20" s="124">
        <v>2.6352249999999966E-2</v>
      </c>
      <c r="AQ20" s="124">
        <v>2.6352249999999966E-2</v>
      </c>
      <c r="AR20" s="124">
        <v>2.608519144168886E-2</v>
      </c>
      <c r="AS20" s="124">
        <v>2.6138044705398045E-2</v>
      </c>
      <c r="AT20" s="127">
        <v>2.6279852899855793E-2</v>
      </c>
    </row>
    <row r="21" spans="2:46" x14ac:dyDescent="0.25">
      <c r="B21" s="153">
        <f t="shared" si="1"/>
        <v>2034</v>
      </c>
      <c r="C21" s="154">
        <v>8.8999999999999999E-3</v>
      </c>
      <c r="D21" s="155">
        <f>(1+Z21)/(1+LOOKUP($B21,Prix!$B$6:$B$127,Prix!$J$6:$J$127))-1</f>
        <v>8.6081578579857432E-3</v>
      </c>
      <c r="E21" s="155">
        <f>(1+AA21)/(1+LOOKUP($B21,Prix!$B$6:$B$127,Prix!$J$6:$J$127))-1</f>
        <v>8.6081578579857432E-3</v>
      </c>
      <c r="F21" s="155">
        <f>(1+AB21)/(1+LOOKUP($B21,Prix!$B$6:$B$127,Prix!$J$6:$J$127))-1</f>
        <v>4.3896805896805891E-3</v>
      </c>
      <c r="G21" s="155">
        <f>(1+AC21)/(1+LOOKUP($B21,Prix!$B$6:$B$127,Prix!$J$6:$J$127))-1</f>
        <v>8.899999999999908E-3</v>
      </c>
      <c r="H21" s="155">
        <f>(1+AD21)/(1+LOOKUP($B21,Prix!$B$6:$B$127,Prix!$J$6:$J$127))-1</f>
        <v>4.3896805896805891E-3</v>
      </c>
      <c r="I21" s="155">
        <f>(1+AE21)/(1+LOOKUP($B21,Prix!$B$6:$B$127,Prix!$J$6:$J$127))-1</f>
        <v>8.899999999999908E-3</v>
      </c>
      <c r="J21" s="155">
        <f>(1+AF21)/(1+LOOKUP($B21,Prix!$B$6:$B$127,Prix!$J$6:$J$127))-1</f>
        <v>8.899999999999908E-3</v>
      </c>
      <c r="K21" s="155">
        <f>(1+AG21)/(1+LOOKUP($B21,Prix!$B$6:$B$127,Prix!$J$6:$J$127))-1</f>
        <v>8.899999999999908E-3</v>
      </c>
      <c r="L21" s="155">
        <f>(1+AH21)/(1+LOOKUP($B21,Prix!$B$6:$B$127,Prix!$J$6:$J$127))-1</f>
        <v>8.899999999999908E-3</v>
      </c>
      <c r="M21" s="155">
        <f>(1+AI21)/(1+LOOKUP($B21,Prix!$B$6:$B$127,Prix!$J$6:$J$127))-1</f>
        <v>8.899999999999908E-3</v>
      </c>
      <c r="N21" s="155">
        <f>(1+AJ21)/(1+LOOKUP($B21,Prix!$B$6:$B$127,Prix!$J$6:$J$127))-1</f>
        <v>8.899999999999908E-3</v>
      </c>
      <c r="O21" s="155">
        <f>(1+AK21)/(1+LOOKUP($B21,Prix!$B$6:$B$127,Prix!$J$6:$J$127))-1</f>
        <v>8.899999999999908E-3</v>
      </c>
      <c r="P21" s="155">
        <f>(1+AL21)/(1+LOOKUP($B21,Prix!$B$6:$B$127,Prix!$J$6:$J$127))-1</f>
        <v>8.899999999999908E-3</v>
      </c>
      <c r="Q21" s="155">
        <f>(1+AM21)/(1+LOOKUP($B21,Prix!$B$6:$B$127,Prix!$J$6:$J$127))-1</f>
        <v>8.899999999999908E-3</v>
      </c>
      <c r="R21" s="155">
        <f>(1+AN21)/(1+LOOKUP($B21,Prix!$B$6:$B$127,Prix!$J$6:$J$127))-1</f>
        <v>8.899999999999908E-3</v>
      </c>
      <c r="S21" s="277">
        <f>(1+AO21)/(1+LOOKUP($B21,Prix!$B$6:$B$127,Prix!$J$6:$J$127))-1</f>
        <v>8.899999999999908E-3</v>
      </c>
      <c r="T21" s="277">
        <f>(1+AP21)/(1+LOOKUP($B21,Prix!$B$6:$B$127,Prix!$J$6:$J$127))-1</f>
        <v>8.899999999999908E-3</v>
      </c>
      <c r="U21" s="277">
        <f>(1+AQ21)/(1+LOOKUP($B21,Prix!$B$6:$B$127,Prix!$J$6:$J$127))-1</f>
        <v>8.899999999999908E-3</v>
      </c>
      <c r="V21" s="277">
        <f>(1+AR21)/(1+LOOKUP($B21,Prix!$B$6:$B$127,Prix!$J$6:$J$127))-1</f>
        <v>8.6374142208400784E-3</v>
      </c>
      <c r="W21" s="277">
        <f>(1+AS21)/(1+LOOKUP($B21,Prix!$B$6:$B$127,Prix!$J$6:$J$127))-1</f>
        <v>8.1425363077514135E-3</v>
      </c>
      <c r="X21" s="277">
        <f>(1+AT21)/(1+LOOKUP($B21,Prix!$B$6:$B$127,Prix!$J$6:$J$127))-1</f>
        <v>8.84037683837402E-3</v>
      </c>
      <c r="Y21" s="304">
        <v>2.6555749999999989E-2</v>
      </c>
      <c r="Z21" s="124">
        <v>2.6258800620500677E-2</v>
      </c>
      <c r="AA21" s="124">
        <v>2.6258800620500677E-2</v>
      </c>
      <c r="AB21" s="124">
        <v>2.19665E-2</v>
      </c>
      <c r="AC21" s="124">
        <v>2.6555749999999989E-2</v>
      </c>
      <c r="AD21" s="124">
        <v>2.19665E-2</v>
      </c>
      <c r="AE21" s="124">
        <v>2.6555749999999989E-2</v>
      </c>
      <c r="AF21" s="124">
        <v>2.6555749999999989E-2</v>
      </c>
      <c r="AG21" s="124">
        <v>2.6555749999999989E-2</v>
      </c>
      <c r="AH21" s="124">
        <v>2.6555749999999989E-2</v>
      </c>
      <c r="AI21" s="124">
        <v>2.6555749999999989E-2</v>
      </c>
      <c r="AJ21" s="124">
        <v>2.6555749999999989E-2</v>
      </c>
      <c r="AK21" s="124">
        <v>2.6555749999999989E-2</v>
      </c>
      <c r="AL21" s="124">
        <v>2.6555749999999989E-2</v>
      </c>
      <c r="AM21" s="124">
        <v>2.6555749999999989E-2</v>
      </c>
      <c r="AN21" s="124">
        <v>2.6555749999999989E-2</v>
      </c>
      <c r="AO21" s="124">
        <v>2.6555749999999989E-2</v>
      </c>
      <c r="AP21" s="124">
        <v>2.6555749999999989E-2</v>
      </c>
      <c r="AQ21" s="124">
        <v>2.6555749999999989E-2</v>
      </c>
      <c r="AR21" s="124">
        <v>2.6288568969704773E-2</v>
      </c>
      <c r="AS21" s="124">
        <v>2.578503069313709E-2</v>
      </c>
      <c r="AT21" s="127">
        <v>2.6495083433045741E-2</v>
      </c>
    </row>
    <row r="22" spans="2:46" x14ac:dyDescent="0.25">
      <c r="B22" s="153">
        <f t="shared" si="1"/>
        <v>2035</v>
      </c>
      <c r="C22" s="154">
        <v>9.1000000000000004E-3</v>
      </c>
      <c r="D22" s="155">
        <f>(1+Z22)/(1+LOOKUP($B22,Prix!$B$6:$B$127,Prix!$J$6:$J$127))-1</f>
        <v>9.080776253189482E-3</v>
      </c>
      <c r="E22" s="155">
        <f>(1+AA22)/(1+LOOKUP($B22,Prix!$B$6:$B$127,Prix!$J$6:$J$127))-1</f>
        <v>9.080776253189482E-3</v>
      </c>
      <c r="F22" s="155">
        <f>(1+AB22)/(1+LOOKUP($B22,Prix!$B$6:$B$127,Prix!$J$6:$J$127))-1</f>
        <v>6.093120393120266E-3</v>
      </c>
      <c r="G22" s="155">
        <f>(1+AC22)/(1+LOOKUP($B22,Prix!$B$6:$B$127,Prix!$J$6:$J$127))-1</f>
        <v>9.100000000000108E-3</v>
      </c>
      <c r="H22" s="155">
        <f>(1+AD22)/(1+LOOKUP($B22,Prix!$B$6:$B$127,Prix!$J$6:$J$127))-1</f>
        <v>6.093120393120266E-3</v>
      </c>
      <c r="I22" s="155">
        <f>(1+AE22)/(1+LOOKUP($B22,Prix!$B$6:$B$127,Prix!$J$6:$J$127))-1</f>
        <v>9.100000000000108E-3</v>
      </c>
      <c r="J22" s="155">
        <f>(1+AF22)/(1+LOOKUP($B22,Prix!$B$6:$B$127,Prix!$J$6:$J$127))-1</f>
        <v>9.100000000000108E-3</v>
      </c>
      <c r="K22" s="155">
        <f>(1+AG22)/(1+LOOKUP($B22,Prix!$B$6:$B$127,Prix!$J$6:$J$127))-1</f>
        <v>9.100000000000108E-3</v>
      </c>
      <c r="L22" s="155">
        <f>(1+AH22)/(1+LOOKUP($B22,Prix!$B$6:$B$127,Prix!$J$6:$J$127))-1</f>
        <v>9.100000000000108E-3</v>
      </c>
      <c r="M22" s="155">
        <f>(1+AI22)/(1+LOOKUP($B22,Prix!$B$6:$B$127,Prix!$J$6:$J$127))-1</f>
        <v>9.100000000000108E-3</v>
      </c>
      <c r="N22" s="155">
        <f>(1+AJ22)/(1+LOOKUP($B22,Prix!$B$6:$B$127,Prix!$J$6:$J$127))-1</f>
        <v>9.100000000000108E-3</v>
      </c>
      <c r="O22" s="155">
        <f>(1+AK22)/(1+LOOKUP($B22,Prix!$B$6:$B$127,Prix!$J$6:$J$127))-1</f>
        <v>9.100000000000108E-3</v>
      </c>
      <c r="P22" s="155">
        <f>(1+AL22)/(1+LOOKUP($B22,Prix!$B$6:$B$127,Prix!$J$6:$J$127))-1</f>
        <v>9.100000000000108E-3</v>
      </c>
      <c r="Q22" s="155">
        <f>(1+AM22)/(1+LOOKUP($B22,Prix!$B$6:$B$127,Prix!$J$6:$J$127))-1</f>
        <v>9.100000000000108E-3</v>
      </c>
      <c r="R22" s="155">
        <f>(1+AN22)/(1+LOOKUP($B22,Prix!$B$6:$B$127,Prix!$J$6:$J$127))-1</f>
        <v>9.100000000000108E-3</v>
      </c>
      <c r="S22" s="277">
        <f>(1+AO22)/(1+LOOKUP($B22,Prix!$B$6:$B$127,Prix!$J$6:$J$127))-1</f>
        <v>9.100000000000108E-3</v>
      </c>
      <c r="T22" s="277">
        <f>(1+AP22)/(1+LOOKUP($B22,Prix!$B$6:$B$127,Prix!$J$6:$J$127))-1</f>
        <v>9.100000000000108E-3</v>
      </c>
      <c r="U22" s="277">
        <f>(1+AQ22)/(1+LOOKUP($B22,Prix!$B$6:$B$127,Prix!$J$6:$J$127))-1</f>
        <v>9.100000000000108E-3</v>
      </c>
      <c r="V22" s="277">
        <f>(1+AR22)/(1+LOOKUP($B22,Prix!$B$6:$B$127,Prix!$J$6:$J$127))-1</f>
        <v>8.8372937925806916E-3</v>
      </c>
      <c r="W22" s="277">
        <f>(1+AS22)/(1+LOOKUP($B22,Prix!$B$6:$B$127,Prix!$J$6:$J$127))-1</f>
        <v>8.6389119371985679E-3</v>
      </c>
      <c r="X22" s="277">
        <f>(1+AT22)/(1+LOOKUP($B22,Prix!$B$6:$B$127,Prix!$J$6:$J$127))-1</f>
        <v>9.0323510136962604E-3</v>
      </c>
      <c r="Y22" s="304">
        <v>2.6759250000000234E-2</v>
      </c>
      <c r="Z22" s="124">
        <v>2.6739689837620428E-2</v>
      </c>
      <c r="AA22" s="124">
        <v>2.6739689837620428E-2</v>
      </c>
      <c r="AB22" s="124">
        <v>2.3699750000000019E-2</v>
      </c>
      <c r="AC22" s="124">
        <v>2.6759250000000234E-2</v>
      </c>
      <c r="AD22" s="124">
        <v>2.3699750000000019E-2</v>
      </c>
      <c r="AE22" s="124">
        <v>2.6759250000000234E-2</v>
      </c>
      <c r="AF22" s="124">
        <v>2.6759250000000234E-2</v>
      </c>
      <c r="AG22" s="124">
        <v>2.6759250000000234E-2</v>
      </c>
      <c r="AH22" s="124">
        <v>2.6759250000000234E-2</v>
      </c>
      <c r="AI22" s="124">
        <v>2.6759250000000234E-2</v>
      </c>
      <c r="AJ22" s="124">
        <v>2.6759250000000234E-2</v>
      </c>
      <c r="AK22" s="124">
        <v>2.6759250000000234E-2</v>
      </c>
      <c r="AL22" s="124">
        <v>2.6759250000000234E-2</v>
      </c>
      <c r="AM22" s="124">
        <v>2.6759250000000234E-2</v>
      </c>
      <c r="AN22" s="124">
        <v>2.6759250000000234E-2</v>
      </c>
      <c r="AO22" s="124">
        <v>2.6759250000000234E-2</v>
      </c>
      <c r="AP22" s="124">
        <v>2.6759250000000234E-2</v>
      </c>
      <c r="AQ22" s="124">
        <v>2.6759250000000234E-2</v>
      </c>
      <c r="AR22" s="124">
        <v>2.649194643395103E-2</v>
      </c>
      <c r="AS22" s="124">
        <v>2.6290092896099626E-2</v>
      </c>
      <c r="AT22" s="127">
        <v>2.6690417156435942E-2</v>
      </c>
    </row>
    <row r="23" spans="2:46" x14ac:dyDescent="0.25">
      <c r="B23" s="153">
        <f t="shared" si="1"/>
        <v>2036</v>
      </c>
      <c r="C23" s="154">
        <v>9.300000000000001E-3</v>
      </c>
      <c r="D23" s="155">
        <f>(1+Z23)/(1+LOOKUP($B23,Prix!$B$6:$B$127,Prix!$J$6:$J$127))-1</f>
        <v>9.2719346169884975E-3</v>
      </c>
      <c r="E23" s="155">
        <f>(1+AA23)/(1+LOOKUP($B23,Prix!$B$6:$B$127,Prix!$J$6:$J$127))-1</f>
        <v>9.2719346169884975E-3</v>
      </c>
      <c r="F23" s="155">
        <f>(1+AB23)/(1+LOOKUP($B23,Prix!$B$6:$B$127,Prix!$J$6:$J$127))-1</f>
        <v>7.796560196560165E-3</v>
      </c>
      <c r="G23" s="155">
        <f>(1+AC23)/(1+LOOKUP($B23,Prix!$B$6:$B$127,Prix!$J$6:$J$127))-1</f>
        <v>9.300000000000086E-3</v>
      </c>
      <c r="H23" s="155">
        <f>(1+AD23)/(1+LOOKUP($B23,Prix!$B$6:$B$127,Prix!$J$6:$J$127))-1</f>
        <v>7.796560196560165E-3</v>
      </c>
      <c r="I23" s="155">
        <f>(1+AE23)/(1+LOOKUP($B23,Prix!$B$6:$B$127,Prix!$J$6:$J$127))-1</f>
        <v>9.300000000000086E-3</v>
      </c>
      <c r="J23" s="155">
        <f>(1+AF23)/(1+LOOKUP($B23,Prix!$B$6:$B$127,Prix!$J$6:$J$127))-1</f>
        <v>9.300000000000086E-3</v>
      </c>
      <c r="K23" s="155">
        <f>(1+AG23)/(1+LOOKUP($B23,Prix!$B$6:$B$127,Prix!$J$6:$J$127))-1</f>
        <v>9.300000000000086E-3</v>
      </c>
      <c r="L23" s="155">
        <f>(1+AH23)/(1+LOOKUP($B23,Prix!$B$6:$B$127,Prix!$J$6:$J$127))-1</f>
        <v>9.300000000000086E-3</v>
      </c>
      <c r="M23" s="155">
        <f>(1+AI23)/(1+LOOKUP($B23,Prix!$B$6:$B$127,Prix!$J$6:$J$127))-1</f>
        <v>9.300000000000086E-3</v>
      </c>
      <c r="N23" s="155">
        <f>(1+AJ23)/(1+LOOKUP($B23,Prix!$B$6:$B$127,Prix!$J$6:$J$127))-1</f>
        <v>9.300000000000086E-3</v>
      </c>
      <c r="O23" s="155">
        <f>(1+AK23)/(1+LOOKUP($B23,Prix!$B$6:$B$127,Prix!$J$6:$J$127))-1</f>
        <v>9.300000000000086E-3</v>
      </c>
      <c r="P23" s="155">
        <f>(1+AL23)/(1+LOOKUP($B23,Prix!$B$6:$B$127,Prix!$J$6:$J$127))-1</f>
        <v>9.300000000000086E-3</v>
      </c>
      <c r="Q23" s="155">
        <f>(1+AM23)/(1+LOOKUP($B23,Prix!$B$6:$B$127,Prix!$J$6:$J$127))-1</f>
        <v>9.300000000000086E-3</v>
      </c>
      <c r="R23" s="155">
        <f>(1+AN23)/(1+LOOKUP($B23,Prix!$B$6:$B$127,Prix!$J$6:$J$127))-1</f>
        <v>9.300000000000086E-3</v>
      </c>
      <c r="S23" s="277">
        <f>(1+AO23)/(1+LOOKUP($B23,Prix!$B$6:$B$127,Prix!$J$6:$J$127))-1</f>
        <v>9.300000000000086E-3</v>
      </c>
      <c r="T23" s="277">
        <f>(1+AP23)/(1+LOOKUP($B23,Prix!$B$6:$B$127,Prix!$J$6:$J$127))-1</f>
        <v>9.300000000000086E-3</v>
      </c>
      <c r="U23" s="277">
        <f>(1+AQ23)/(1+LOOKUP($B23,Prix!$B$6:$B$127,Prix!$J$6:$J$127))-1</f>
        <v>9.300000000000086E-3</v>
      </c>
      <c r="V23" s="277">
        <f>(1+AR23)/(1+LOOKUP($B23,Prix!$B$6:$B$127,Prix!$J$6:$J$127))-1</f>
        <v>9.0371733016021416E-3</v>
      </c>
      <c r="W23" s="277">
        <f>(1+AS23)/(1+LOOKUP($B23,Prix!$B$6:$B$127,Prix!$J$6:$J$127))-1</f>
        <v>9.0003414455144259E-3</v>
      </c>
      <c r="X23" s="277">
        <f>(1+AT23)/(1+LOOKUP($B23,Prix!$B$6:$B$127,Prix!$J$6:$J$127))-1</f>
        <v>9.249537726924828E-3</v>
      </c>
      <c r="Y23" s="304">
        <v>2.6962750000000257E-2</v>
      </c>
      <c r="Z23" s="124">
        <v>2.6934193472785806E-2</v>
      </c>
      <c r="AA23" s="124">
        <v>2.6934193472785806E-2</v>
      </c>
      <c r="AB23" s="124">
        <v>2.5433000000000039E-2</v>
      </c>
      <c r="AC23" s="124">
        <v>2.6962750000000257E-2</v>
      </c>
      <c r="AD23" s="124">
        <v>2.5433000000000039E-2</v>
      </c>
      <c r="AE23" s="124">
        <v>2.6962750000000257E-2</v>
      </c>
      <c r="AF23" s="124">
        <v>2.6962750000000257E-2</v>
      </c>
      <c r="AG23" s="124">
        <v>2.6962750000000257E-2</v>
      </c>
      <c r="AH23" s="124">
        <v>2.6962750000000257E-2</v>
      </c>
      <c r="AI23" s="124">
        <v>2.6962750000000257E-2</v>
      </c>
      <c r="AJ23" s="124">
        <v>2.6962750000000257E-2</v>
      </c>
      <c r="AK23" s="124">
        <v>2.6962750000000257E-2</v>
      </c>
      <c r="AL23" s="124">
        <v>2.6962750000000257E-2</v>
      </c>
      <c r="AM23" s="124">
        <v>2.6962750000000257E-2</v>
      </c>
      <c r="AN23" s="124">
        <v>2.6962750000000257E-2</v>
      </c>
      <c r="AO23" s="124">
        <v>2.6962750000000257E-2</v>
      </c>
      <c r="AP23" s="124">
        <v>2.6962750000000257E-2</v>
      </c>
      <c r="AQ23" s="124">
        <v>2.6962750000000257E-2</v>
      </c>
      <c r="AR23" s="124">
        <v>2.6695323834380336E-2</v>
      </c>
      <c r="AS23" s="124">
        <v>2.6657847420811009E-2</v>
      </c>
      <c r="AT23" s="127">
        <v>2.6911404637146141E-2</v>
      </c>
    </row>
    <row r="24" spans="2:46" x14ac:dyDescent="0.25">
      <c r="B24" s="153">
        <f t="shared" si="1"/>
        <v>2037</v>
      </c>
      <c r="C24" s="154">
        <v>9.4999999999999998E-3</v>
      </c>
      <c r="D24" s="155">
        <f>(1+Z24)/(1+LOOKUP($B24,Prix!$B$6:$B$127,Prix!$J$6:$J$127))-1</f>
        <v>9.4589441185852774E-3</v>
      </c>
      <c r="E24" s="155">
        <f>(1+AA24)/(1+LOOKUP($B24,Prix!$B$6:$B$127,Prix!$J$6:$J$127))-1</f>
        <v>9.4589441185854994E-3</v>
      </c>
      <c r="F24" s="155">
        <f>(1+AB24)/(1+LOOKUP($B24,Prix!$B$6:$B$127,Prix!$J$6:$J$127))-1</f>
        <v>9.5000000000000639E-3</v>
      </c>
      <c r="G24" s="155">
        <f>(1+AC24)/(1+LOOKUP($B24,Prix!$B$6:$B$127,Prix!$J$6:$J$127))-1</f>
        <v>9.5000000000000639E-3</v>
      </c>
      <c r="H24" s="155">
        <f>(1+AD24)/(1+LOOKUP($B24,Prix!$B$6:$B$127,Prix!$J$6:$J$127))-1</f>
        <v>9.5000000000000639E-3</v>
      </c>
      <c r="I24" s="155">
        <f>(1+AE24)/(1+LOOKUP($B24,Prix!$B$6:$B$127,Prix!$J$6:$J$127))-1</f>
        <v>9.5000000000000639E-3</v>
      </c>
      <c r="J24" s="155">
        <f>(1+AF24)/(1+LOOKUP($B24,Prix!$B$6:$B$127,Prix!$J$6:$J$127))-1</f>
        <v>9.5000000000000639E-3</v>
      </c>
      <c r="K24" s="155">
        <f>(1+AG24)/(1+LOOKUP($B24,Prix!$B$6:$B$127,Prix!$J$6:$J$127))-1</f>
        <v>9.5000000000000639E-3</v>
      </c>
      <c r="L24" s="155">
        <f>(1+AH24)/(1+LOOKUP($B24,Prix!$B$6:$B$127,Prix!$J$6:$J$127))-1</f>
        <v>9.5000000000000639E-3</v>
      </c>
      <c r="M24" s="155">
        <f>(1+AI24)/(1+LOOKUP($B24,Prix!$B$6:$B$127,Prix!$J$6:$J$127))-1</f>
        <v>9.5000000000000639E-3</v>
      </c>
      <c r="N24" s="155">
        <f>(1+AJ24)/(1+LOOKUP($B24,Prix!$B$6:$B$127,Prix!$J$6:$J$127))-1</f>
        <v>9.5000000000000639E-3</v>
      </c>
      <c r="O24" s="155">
        <f>(1+AK24)/(1+LOOKUP($B24,Prix!$B$6:$B$127,Prix!$J$6:$J$127))-1</f>
        <v>9.5000000000000639E-3</v>
      </c>
      <c r="P24" s="155">
        <f>(1+AL24)/(1+LOOKUP($B24,Prix!$B$6:$B$127,Prix!$J$6:$J$127))-1</f>
        <v>9.5000000000000639E-3</v>
      </c>
      <c r="Q24" s="155">
        <f>(1+AM24)/(1+LOOKUP($B24,Prix!$B$6:$B$127,Prix!$J$6:$J$127))-1</f>
        <v>9.5000000000000639E-3</v>
      </c>
      <c r="R24" s="155">
        <f>(1+AN24)/(1+LOOKUP($B24,Prix!$B$6:$B$127,Prix!$J$6:$J$127))-1</f>
        <v>9.5000000000000639E-3</v>
      </c>
      <c r="S24" s="277">
        <f>(1+AO24)/(1+LOOKUP($B24,Prix!$B$6:$B$127,Prix!$J$6:$J$127))-1</f>
        <v>9.5000000000000639E-3</v>
      </c>
      <c r="T24" s="277">
        <f>(1+AP24)/(1+LOOKUP($B24,Prix!$B$6:$B$127,Prix!$J$6:$J$127))-1</f>
        <v>9.5000000000000639E-3</v>
      </c>
      <c r="U24" s="277">
        <f>(1+AQ24)/(1+LOOKUP($B24,Prix!$B$6:$B$127,Prix!$J$6:$J$127))-1</f>
        <v>9.5000000000000639E-3</v>
      </c>
      <c r="V24" s="277">
        <f>(1+AR24)/(1+LOOKUP($B24,Prix!$B$6:$B$127,Prix!$J$6:$J$127))-1</f>
        <v>9.2370527478538023E-3</v>
      </c>
      <c r="W24" s="277">
        <f>(1+AS24)/(1+LOOKUP($B24,Prix!$B$6:$B$127,Prix!$J$6:$J$127))-1</f>
        <v>9.3186814949417496E-3</v>
      </c>
      <c r="X24" s="277">
        <f>(1+AT24)/(1+LOOKUP($B24,Prix!$B$6:$B$127,Prix!$J$6:$J$127))-1</f>
        <v>9.4583651201245456E-3</v>
      </c>
      <c r="Y24" s="304">
        <v>2.7166250000000058E-2</v>
      </c>
      <c r="Z24" s="124">
        <v>2.7124475640660561E-2</v>
      </c>
      <c r="AA24" s="124">
        <v>2.7124475640660783E-2</v>
      </c>
      <c r="AB24" s="124">
        <v>2.7166250000000058E-2</v>
      </c>
      <c r="AC24" s="124">
        <v>2.7166250000000058E-2</v>
      </c>
      <c r="AD24" s="124">
        <v>2.7166250000000058E-2</v>
      </c>
      <c r="AE24" s="124">
        <v>2.7166250000000058E-2</v>
      </c>
      <c r="AF24" s="124">
        <v>2.7166250000000058E-2</v>
      </c>
      <c r="AG24" s="124">
        <v>2.7166250000000058E-2</v>
      </c>
      <c r="AH24" s="124">
        <v>2.7166250000000058E-2</v>
      </c>
      <c r="AI24" s="124">
        <v>2.7166250000000058E-2</v>
      </c>
      <c r="AJ24" s="124">
        <v>2.7166250000000058E-2</v>
      </c>
      <c r="AK24" s="124">
        <v>2.7166250000000058E-2</v>
      </c>
      <c r="AL24" s="124">
        <v>2.7166250000000058E-2</v>
      </c>
      <c r="AM24" s="124">
        <v>2.7166250000000058E-2</v>
      </c>
      <c r="AN24" s="124">
        <v>2.7166250000000058E-2</v>
      </c>
      <c r="AO24" s="124">
        <v>2.7166250000000058E-2</v>
      </c>
      <c r="AP24" s="124">
        <v>2.7166250000000058E-2</v>
      </c>
      <c r="AQ24" s="124">
        <v>2.7166250000000058E-2</v>
      </c>
      <c r="AR24" s="124">
        <v>2.6898701170941397E-2</v>
      </c>
      <c r="AS24" s="124">
        <v>2.6981758421103397E-2</v>
      </c>
      <c r="AT24" s="127">
        <v>2.7123886509726747E-2</v>
      </c>
    </row>
    <row r="25" spans="2:46" x14ac:dyDescent="0.25">
      <c r="B25" s="153">
        <f t="shared" si="1"/>
        <v>2038</v>
      </c>
      <c r="C25" s="154">
        <v>9.5999999999999992E-3</v>
      </c>
      <c r="D25" s="155">
        <f>(1+Z25)/(1+LOOKUP($B25,Prix!$B$6:$B$127,Prix!$J$6:$J$127))-1</f>
        <v>9.5436339317771512E-3</v>
      </c>
      <c r="E25" s="155">
        <f>(1+AA25)/(1+LOOKUP($B25,Prix!$B$6:$B$127,Prix!$J$6:$J$127))-1</f>
        <v>9.5436339317769292E-3</v>
      </c>
      <c r="F25" s="155">
        <f>(1+AB25)/(1+LOOKUP($B25,Prix!$B$6:$B$127,Prix!$J$6:$J$127))-1</f>
        <v>9.6000000000000529E-3</v>
      </c>
      <c r="G25" s="155">
        <f>(1+AC25)/(1+LOOKUP($B25,Prix!$B$6:$B$127,Prix!$J$6:$J$127))-1</f>
        <v>9.6000000000000529E-3</v>
      </c>
      <c r="H25" s="155">
        <f>(1+AD25)/(1+LOOKUP($B25,Prix!$B$6:$B$127,Prix!$J$6:$J$127))-1</f>
        <v>9.6000000000000529E-3</v>
      </c>
      <c r="I25" s="155">
        <f>(1+AE25)/(1+LOOKUP($B25,Prix!$B$6:$B$127,Prix!$J$6:$J$127))-1</f>
        <v>9.6000000000000529E-3</v>
      </c>
      <c r="J25" s="155">
        <f>(1+AF25)/(1+LOOKUP($B25,Prix!$B$6:$B$127,Prix!$J$6:$J$127))-1</f>
        <v>9.6000000000000529E-3</v>
      </c>
      <c r="K25" s="155">
        <f>(1+AG25)/(1+LOOKUP($B25,Prix!$B$6:$B$127,Prix!$J$6:$J$127))-1</f>
        <v>9.6000000000000529E-3</v>
      </c>
      <c r="L25" s="155">
        <f>(1+AH25)/(1+LOOKUP($B25,Prix!$B$6:$B$127,Prix!$J$6:$J$127))-1</f>
        <v>9.6000000000000529E-3</v>
      </c>
      <c r="M25" s="155">
        <f>(1+AI25)/(1+LOOKUP($B25,Prix!$B$6:$B$127,Prix!$J$6:$J$127))-1</f>
        <v>9.6000000000000529E-3</v>
      </c>
      <c r="N25" s="155">
        <f>(1+AJ25)/(1+LOOKUP($B25,Prix!$B$6:$B$127,Prix!$J$6:$J$127))-1</f>
        <v>9.6000000000000529E-3</v>
      </c>
      <c r="O25" s="155">
        <f>(1+AK25)/(1+LOOKUP($B25,Prix!$B$6:$B$127,Prix!$J$6:$J$127))-1</f>
        <v>9.6000000000000529E-3</v>
      </c>
      <c r="P25" s="155">
        <f>(1+AL25)/(1+LOOKUP($B25,Prix!$B$6:$B$127,Prix!$J$6:$J$127))-1</f>
        <v>9.6000000000000529E-3</v>
      </c>
      <c r="Q25" s="155">
        <f>(1+AM25)/(1+LOOKUP($B25,Prix!$B$6:$B$127,Prix!$J$6:$J$127))-1</f>
        <v>9.6000000000000529E-3</v>
      </c>
      <c r="R25" s="155">
        <f>(1+AN25)/(1+LOOKUP($B25,Prix!$B$6:$B$127,Prix!$J$6:$J$127))-1</f>
        <v>9.6000000000000529E-3</v>
      </c>
      <c r="S25" s="277">
        <f>(1+AO25)/(1+LOOKUP($B25,Prix!$B$6:$B$127,Prix!$J$6:$J$127))-1</f>
        <v>9.6000000000000529E-3</v>
      </c>
      <c r="T25" s="277">
        <f>(1+AP25)/(1+LOOKUP($B25,Prix!$B$6:$B$127,Prix!$J$6:$J$127))-1</f>
        <v>9.6000000000000529E-3</v>
      </c>
      <c r="U25" s="277">
        <f>(1+AQ25)/(1+LOOKUP($B25,Prix!$B$6:$B$127,Prix!$J$6:$J$127))-1</f>
        <v>9.6000000000000529E-3</v>
      </c>
      <c r="V25" s="277">
        <f>(1+AR25)/(1+LOOKUP($B25,Prix!$B$6:$B$127,Prix!$J$6:$J$127))-1</f>
        <v>9.33695818535063E-3</v>
      </c>
      <c r="W25" s="277">
        <f>(1+AS25)/(1+LOOKUP($B25,Prix!$B$6:$B$127,Prix!$J$6:$J$127))-1</f>
        <v>9.3647809450490005E-3</v>
      </c>
      <c r="X25" s="277">
        <f>(1+AT25)/(1+LOOKUP($B25,Prix!$B$6:$B$127,Prix!$J$6:$J$127))-1</f>
        <v>9.5700337900999077E-3</v>
      </c>
      <c r="Y25" s="304">
        <v>2.726800000000007E-2</v>
      </c>
      <c r="Z25" s="124">
        <v>2.7210647525583331E-2</v>
      </c>
      <c r="AA25" s="124">
        <v>2.7210647525583109E-2</v>
      </c>
      <c r="AB25" s="124">
        <v>2.726800000000007E-2</v>
      </c>
      <c r="AC25" s="124">
        <v>2.726800000000007E-2</v>
      </c>
      <c r="AD25" s="124">
        <v>2.726800000000007E-2</v>
      </c>
      <c r="AE25" s="124">
        <v>2.726800000000007E-2</v>
      </c>
      <c r="AF25" s="124">
        <v>2.726800000000007E-2</v>
      </c>
      <c r="AG25" s="124">
        <v>2.726800000000007E-2</v>
      </c>
      <c r="AH25" s="124">
        <v>2.726800000000007E-2</v>
      </c>
      <c r="AI25" s="124">
        <v>2.726800000000007E-2</v>
      </c>
      <c r="AJ25" s="124">
        <v>2.726800000000007E-2</v>
      </c>
      <c r="AK25" s="124">
        <v>2.726800000000007E-2</v>
      </c>
      <c r="AL25" s="124">
        <v>2.726800000000007E-2</v>
      </c>
      <c r="AM25" s="124">
        <v>2.726800000000007E-2</v>
      </c>
      <c r="AN25" s="124">
        <v>2.726800000000007E-2</v>
      </c>
      <c r="AO25" s="124">
        <v>2.726800000000007E-2</v>
      </c>
      <c r="AP25" s="124">
        <v>2.726800000000007E-2</v>
      </c>
      <c r="AQ25" s="124">
        <v>2.726800000000007E-2</v>
      </c>
      <c r="AR25" s="124">
        <v>2.700035495359443E-2</v>
      </c>
      <c r="AS25" s="124">
        <v>2.7028664611587372E-2</v>
      </c>
      <c r="AT25" s="127">
        <v>2.7237509381426772E-2</v>
      </c>
    </row>
    <row r="26" spans="2:46" x14ac:dyDescent="0.25">
      <c r="B26" s="153">
        <f t="shared" si="1"/>
        <v>2039</v>
      </c>
      <c r="C26" s="154">
        <v>9.7999999999999997E-3</v>
      </c>
      <c r="D26" s="155">
        <f>(1+Z26)/(1+LOOKUP($B26,Prix!$B$6:$B$127,Prix!$J$6:$J$127))-1</f>
        <v>9.7270497624033503E-3</v>
      </c>
      <c r="E26" s="155">
        <f>(1+AA26)/(1+LOOKUP($B26,Prix!$B$6:$B$127,Prix!$J$6:$J$127))-1</f>
        <v>9.7270497624035723E-3</v>
      </c>
      <c r="F26" s="155">
        <f>(1+AB26)/(1+LOOKUP($B26,Prix!$B$6:$B$127,Prix!$J$6:$J$127))-1</f>
        <v>9.8000000000000309E-3</v>
      </c>
      <c r="G26" s="155">
        <f>(1+AC26)/(1+LOOKUP($B26,Prix!$B$6:$B$127,Prix!$J$6:$J$127))-1</f>
        <v>9.8000000000000309E-3</v>
      </c>
      <c r="H26" s="155">
        <f>(1+AD26)/(1+LOOKUP($B26,Prix!$B$6:$B$127,Prix!$J$6:$J$127))-1</f>
        <v>9.8000000000000309E-3</v>
      </c>
      <c r="I26" s="155">
        <f>(1+AE26)/(1+LOOKUP($B26,Prix!$B$6:$B$127,Prix!$J$6:$J$127))-1</f>
        <v>9.8000000000000309E-3</v>
      </c>
      <c r="J26" s="155">
        <f>(1+AF26)/(1+LOOKUP($B26,Prix!$B$6:$B$127,Prix!$J$6:$J$127))-1</f>
        <v>9.8000000000000309E-3</v>
      </c>
      <c r="K26" s="155">
        <f>(1+AG26)/(1+LOOKUP($B26,Prix!$B$6:$B$127,Prix!$J$6:$J$127))-1</f>
        <v>9.8000000000000309E-3</v>
      </c>
      <c r="L26" s="155">
        <f>(1+AH26)/(1+LOOKUP($B26,Prix!$B$6:$B$127,Prix!$J$6:$J$127))-1</f>
        <v>9.8000000000000309E-3</v>
      </c>
      <c r="M26" s="155">
        <f>(1+AI26)/(1+LOOKUP($B26,Prix!$B$6:$B$127,Prix!$J$6:$J$127))-1</f>
        <v>9.8000000000000309E-3</v>
      </c>
      <c r="N26" s="155">
        <f>(1+AJ26)/(1+LOOKUP($B26,Prix!$B$6:$B$127,Prix!$J$6:$J$127))-1</f>
        <v>9.8000000000000309E-3</v>
      </c>
      <c r="O26" s="155">
        <f>(1+AK26)/(1+LOOKUP($B26,Prix!$B$6:$B$127,Prix!$J$6:$J$127))-1</f>
        <v>9.8000000000000309E-3</v>
      </c>
      <c r="P26" s="155">
        <f>(1+AL26)/(1+LOOKUP($B26,Prix!$B$6:$B$127,Prix!$J$6:$J$127))-1</f>
        <v>9.8000000000000309E-3</v>
      </c>
      <c r="Q26" s="155">
        <f>(1+AM26)/(1+LOOKUP($B26,Prix!$B$6:$B$127,Prix!$J$6:$J$127))-1</f>
        <v>9.8000000000000309E-3</v>
      </c>
      <c r="R26" s="155">
        <f>(1+AN26)/(1+LOOKUP($B26,Prix!$B$6:$B$127,Prix!$J$6:$J$127))-1</f>
        <v>9.8000000000000309E-3</v>
      </c>
      <c r="S26" s="277">
        <f>(1+AO26)/(1+LOOKUP($B26,Prix!$B$6:$B$127,Prix!$J$6:$J$127))-1</f>
        <v>9.8000000000000309E-3</v>
      </c>
      <c r="T26" s="277">
        <f>(1+AP26)/(1+LOOKUP($B26,Prix!$B$6:$B$127,Prix!$J$6:$J$127))-1</f>
        <v>9.8000000000000309E-3</v>
      </c>
      <c r="U26" s="277">
        <f>(1+AQ26)/(1+LOOKUP($B26,Prix!$B$6:$B$127,Prix!$J$6:$J$127))-1</f>
        <v>9.8000000000000309E-3</v>
      </c>
      <c r="V26" s="277">
        <f>(1+AR26)/(1+LOOKUP($B26,Prix!$B$6:$B$127,Prix!$J$6:$J$127))-1</f>
        <v>9.5368375127067306E-3</v>
      </c>
      <c r="W26" s="277">
        <f>(1+AS26)/(1+LOOKUP($B26,Prix!$B$6:$B$127,Prix!$J$6:$J$127))-1</f>
        <v>9.5425640244408694E-3</v>
      </c>
      <c r="X26" s="277">
        <f>(1+AT26)/(1+LOOKUP($B26,Prix!$B$6:$B$127,Prix!$J$6:$J$127))-1</f>
        <v>9.7803200352597486E-3</v>
      </c>
      <c r="Y26" s="304">
        <v>2.7471500000000093E-2</v>
      </c>
      <c r="Z26" s="124">
        <v>2.739727313324547E-2</v>
      </c>
      <c r="AA26" s="124">
        <v>2.7397273133245692E-2</v>
      </c>
      <c r="AB26" s="124">
        <v>2.7471500000000093E-2</v>
      </c>
      <c r="AC26" s="124">
        <v>2.7471500000000093E-2</v>
      </c>
      <c r="AD26" s="124">
        <v>2.7471500000000093E-2</v>
      </c>
      <c r="AE26" s="124">
        <v>2.7471500000000093E-2</v>
      </c>
      <c r="AF26" s="124">
        <v>2.7471500000000093E-2</v>
      </c>
      <c r="AG26" s="124">
        <v>2.7471500000000093E-2</v>
      </c>
      <c r="AH26" s="124">
        <v>2.7471500000000093E-2</v>
      </c>
      <c r="AI26" s="124">
        <v>2.7471500000000093E-2</v>
      </c>
      <c r="AJ26" s="124">
        <v>2.7471500000000093E-2</v>
      </c>
      <c r="AK26" s="124">
        <v>2.7471500000000093E-2</v>
      </c>
      <c r="AL26" s="124">
        <v>2.7471500000000093E-2</v>
      </c>
      <c r="AM26" s="124">
        <v>2.7471500000000093E-2</v>
      </c>
      <c r="AN26" s="124">
        <v>2.7471500000000093E-2</v>
      </c>
      <c r="AO26" s="124">
        <v>2.7471500000000093E-2</v>
      </c>
      <c r="AP26" s="124">
        <v>2.7471500000000093E-2</v>
      </c>
      <c r="AQ26" s="124">
        <v>2.7471500000000093E-2</v>
      </c>
      <c r="AR26" s="124">
        <v>2.7203732169179151E-2</v>
      </c>
      <c r="AS26" s="124">
        <v>2.7209558894868646E-2</v>
      </c>
      <c r="AT26" s="127">
        <v>2.7451475635876799E-2</v>
      </c>
    </row>
    <row r="27" spans="2:46" x14ac:dyDescent="0.25">
      <c r="B27" s="153">
        <f t="shared" si="1"/>
        <v>2040</v>
      </c>
      <c r="C27" s="154">
        <v>0.01</v>
      </c>
      <c r="D27" s="155">
        <f>(1+Z27)/(1+LOOKUP($B27,Prix!$B$6:$B$127,Prix!$J$6:$J$127))-1</f>
        <v>9.9160050396116528E-3</v>
      </c>
      <c r="E27" s="155">
        <f>(1+AA27)/(1+LOOKUP($B27,Prix!$B$6:$B$127,Prix!$J$6:$J$127))-1</f>
        <v>9.9160050396116528E-3</v>
      </c>
      <c r="F27" s="155">
        <f>(1+AB27)/(1+LOOKUP($B27,Prix!$B$6:$B$127,Prix!$J$6:$J$127))-1</f>
        <v>1.0000000000000009E-2</v>
      </c>
      <c r="G27" s="155">
        <f>(1+AC27)/(1+LOOKUP($B27,Prix!$B$6:$B$127,Prix!$J$6:$J$127))-1</f>
        <v>1.0000000000000009E-2</v>
      </c>
      <c r="H27" s="155">
        <f>(1+AD27)/(1+LOOKUP($B27,Prix!$B$6:$B$127,Prix!$J$6:$J$127))-1</f>
        <v>1.0000000000000009E-2</v>
      </c>
      <c r="I27" s="155">
        <f>(1+AE27)/(1+LOOKUP($B27,Prix!$B$6:$B$127,Prix!$J$6:$J$127))-1</f>
        <v>1.0000000000000009E-2</v>
      </c>
      <c r="J27" s="155">
        <f>(1+AF27)/(1+LOOKUP($B27,Prix!$B$6:$B$127,Prix!$J$6:$J$127))-1</f>
        <v>1.0000000000000009E-2</v>
      </c>
      <c r="K27" s="155">
        <f>(1+AG27)/(1+LOOKUP($B27,Prix!$B$6:$B$127,Prix!$J$6:$J$127))-1</f>
        <v>1.0000000000000009E-2</v>
      </c>
      <c r="L27" s="155">
        <f>(1+AH27)/(1+LOOKUP($B27,Prix!$B$6:$B$127,Prix!$J$6:$J$127))-1</f>
        <v>1.0000000000000009E-2</v>
      </c>
      <c r="M27" s="155">
        <f>(1+AI27)/(1+LOOKUP($B27,Prix!$B$6:$B$127,Prix!$J$6:$J$127))-1</f>
        <v>1.0000000000000009E-2</v>
      </c>
      <c r="N27" s="155">
        <f>(1+AJ27)/(1+LOOKUP($B27,Prix!$B$6:$B$127,Prix!$J$6:$J$127))-1</f>
        <v>1.0000000000000009E-2</v>
      </c>
      <c r="O27" s="155">
        <f>(1+AK27)/(1+LOOKUP($B27,Prix!$B$6:$B$127,Prix!$J$6:$J$127))-1</f>
        <v>1.0000000000000009E-2</v>
      </c>
      <c r="P27" s="155">
        <f>(1+AL27)/(1+LOOKUP($B27,Prix!$B$6:$B$127,Prix!$J$6:$J$127))-1</f>
        <v>1.0000000000000009E-2</v>
      </c>
      <c r="Q27" s="155">
        <f>(1+AM27)/(1+LOOKUP($B27,Prix!$B$6:$B$127,Prix!$J$6:$J$127))-1</f>
        <v>1.0000000000000009E-2</v>
      </c>
      <c r="R27" s="155">
        <f>(1+AN27)/(1+LOOKUP($B27,Prix!$B$6:$B$127,Prix!$J$6:$J$127))-1</f>
        <v>1.0000000000000009E-2</v>
      </c>
      <c r="S27" s="277">
        <f>(1+AO27)/(1+LOOKUP($B27,Prix!$B$6:$B$127,Prix!$J$6:$J$127))-1</f>
        <v>1.0000000000000009E-2</v>
      </c>
      <c r="T27" s="277">
        <f>(1+AP27)/(1+LOOKUP($B27,Prix!$B$6:$B$127,Prix!$J$6:$J$127))-1</f>
        <v>1.0000000000000009E-2</v>
      </c>
      <c r="U27" s="277">
        <f>(1+AQ27)/(1+LOOKUP($B27,Prix!$B$6:$B$127,Prix!$J$6:$J$127))-1</f>
        <v>1.0000000000000009E-2</v>
      </c>
      <c r="V27" s="277">
        <f>(1+AR27)/(1+LOOKUP($B27,Prix!$B$6:$B$127,Prix!$J$6:$J$127))-1</f>
        <v>9.736716777149601E-3</v>
      </c>
      <c r="W27" s="277">
        <f>(1+AS27)/(1+LOOKUP($B27,Prix!$B$6:$B$127,Prix!$J$6:$J$127))-1</f>
        <v>9.8589772606194614E-3</v>
      </c>
      <c r="X27" s="277">
        <f>(1+AT27)/(1+LOOKUP($B27,Prix!$B$6:$B$127,Prix!$J$6:$J$127))-1</f>
        <v>9.9849970702423629E-3</v>
      </c>
      <c r="Y27" s="304">
        <v>2.7675000000000116E-2</v>
      </c>
      <c r="Z27" s="124">
        <v>2.7589535127804821E-2</v>
      </c>
      <c r="AA27" s="124">
        <v>2.7589535127804821E-2</v>
      </c>
      <c r="AB27" s="124">
        <v>2.7675000000000116E-2</v>
      </c>
      <c r="AC27" s="124">
        <v>2.7675000000000116E-2</v>
      </c>
      <c r="AD27" s="124">
        <v>2.7675000000000116E-2</v>
      </c>
      <c r="AE27" s="124">
        <v>2.7675000000000116E-2</v>
      </c>
      <c r="AF27" s="124">
        <v>2.7675000000000116E-2</v>
      </c>
      <c r="AG27" s="124">
        <v>2.7675000000000116E-2</v>
      </c>
      <c r="AH27" s="124">
        <v>2.7675000000000116E-2</v>
      </c>
      <c r="AI27" s="124">
        <v>2.7675000000000116E-2</v>
      </c>
      <c r="AJ27" s="124">
        <v>2.7675000000000116E-2</v>
      </c>
      <c r="AK27" s="124">
        <v>2.7675000000000116E-2</v>
      </c>
      <c r="AL27" s="124">
        <v>2.7675000000000116E-2</v>
      </c>
      <c r="AM27" s="124">
        <v>2.7675000000000116E-2</v>
      </c>
      <c r="AN27" s="124">
        <v>2.7675000000000116E-2</v>
      </c>
      <c r="AO27" s="124">
        <v>2.7675000000000116E-2</v>
      </c>
      <c r="AP27" s="124">
        <v>2.7675000000000116E-2</v>
      </c>
      <c r="AQ27" s="124">
        <v>2.7675000000000116E-2</v>
      </c>
      <c r="AR27" s="124">
        <v>2.7407109320749745E-2</v>
      </c>
      <c r="AS27" s="124">
        <v>2.7531509362680451E-2</v>
      </c>
      <c r="AT27" s="127">
        <v>2.7659734518971746E-2</v>
      </c>
    </row>
    <row r="28" spans="2:46" x14ac:dyDescent="0.25">
      <c r="B28" s="153">
        <f t="shared" si="1"/>
        <v>2041</v>
      </c>
      <c r="C28" s="154">
        <v>0.01</v>
      </c>
      <c r="D28" s="155">
        <f>(1+Z28)/(1+LOOKUP($B28,Prix!$B$6:$B$127,Prix!$J$6:$J$127))-1</f>
        <v>9.908275103553299E-3</v>
      </c>
      <c r="E28" s="155">
        <f>(1+AA28)/(1+LOOKUP($B28,Prix!$B$6:$B$127,Prix!$J$6:$J$127))-1</f>
        <v>9.908275103553299E-3</v>
      </c>
      <c r="F28" s="155">
        <f>(1+AB28)/(1+LOOKUP($B28,Prix!$B$6:$B$127,Prix!$J$6:$J$127))-1</f>
        <v>1.0000000000000009E-2</v>
      </c>
      <c r="G28" s="155">
        <f>(1+AC28)/(1+LOOKUP($B28,Prix!$B$6:$B$127,Prix!$J$6:$J$127))-1</f>
        <v>1.0000000000000009E-2</v>
      </c>
      <c r="H28" s="155">
        <f>(1+AD28)/(1+LOOKUP($B28,Prix!$B$6:$B$127,Prix!$J$6:$J$127))-1</f>
        <v>1.0000000000000009E-2</v>
      </c>
      <c r="I28" s="155">
        <f>(1+AE28)/(1+LOOKUP($B28,Prix!$B$6:$B$127,Prix!$J$6:$J$127))-1</f>
        <v>1.0000000000000009E-2</v>
      </c>
      <c r="J28" s="155">
        <f>(1+AF28)/(1+LOOKUP($B28,Prix!$B$6:$B$127,Prix!$J$6:$J$127))-1</f>
        <v>1.0000000000000009E-2</v>
      </c>
      <c r="K28" s="155">
        <f>(1+AG28)/(1+LOOKUP($B28,Prix!$B$6:$B$127,Prix!$J$6:$J$127))-1</f>
        <v>1.0000000000000009E-2</v>
      </c>
      <c r="L28" s="155">
        <f>(1+AH28)/(1+LOOKUP($B28,Prix!$B$6:$B$127,Prix!$J$6:$J$127))-1</f>
        <v>1.0000000000000009E-2</v>
      </c>
      <c r="M28" s="155">
        <f>(1+AI28)/(1+LOOKUP($B28,Prix!$B$6:$B$127,Prix!$J$6:$J$127))-1</f>
        <v>1.0000000000000009E-2</v>
      </c>
      <c r="N28" s="155">
        <f>(1+AJ28)/(1+LOOKUP($B28,Prix!$B$6:$B$127,Prix!$J$6:$J$127))-1</f>
        <v>1.0000000000000009E-2</v>
      </c>
      <c r="O28" s="155">
        <f>(1+AK28)/(1+LOOKUP($B28,Prix!$B$6:$B$127,Prix!$J$6:$J$127))-1</f>
        <v>1.0000000000000009E-2</v>
      </c>
      <c r="P28" s="155">
        <f>(1+AL28)/(1+LOOKUP($B28,Prix!$B$6:$B$127,Prix!$J$6:$J$127))-1</f>
        <v>1.0000000000000009E-2</v>
      </c>
      <c r="Q28" s="155">
        <f>(1+AM28)/(1+LOOKUP($B28,Prix!$B$6:$B$127,Prix!$J$6:$J$127))-1</f>
        <v>1.0000000000000009E-2</v>
      </c>
      <c r="R28" s="155">
        <f>(1+AN28)/(1+LOOKUP($B28,Prix!$B$6:$B$127,Prix!$J$6:$J$127))-1</f>
        <v>1.0000000000000009E-2</v>
      </c>
      <c r="S28" s="277">
        <f>(1+AO28)/(1+LOOKUP($B28,Prix!$B$6:$B$127,Prix!$J$6:$J$127))-1</f>
        <v>1.0000000000000009E-2</v>
      </c>
      <c r="T28" s="277">
        <f>(1+AP28)/(1+LOOKUP($B28,Prix!$B$6:$B$127,Prix!$J$6:$J$127))-1</f>
        <v>1.0000000000000009E-2</v>
      </c>
      <c r="U28" s="277">
        <f>(1+AQ28)/(1+LOOKUP($B28,Prix!$B$6:$B$127,Prix!$J$6:$J$127))-1</f>
        <v>1.0000000000000009E-2</v>
      </c>
      <c r="V28" s="277">
        <f>(1+AR28)/(1+LOOKUP($B28,Prix!$B$6:$B$127,Prix!$J$6:$J$127))-1</f>
        <v>9.7366481275162897E-3</v>
      </c>
      <c r="W28" s="277">
        <f>(1+AS28)/(1+LOOKUP($B28,Prix!$B$6:$B$127,Prix!$J$6:$J$127))-1</f>
        <v>9.8253762800566413E-3</v>
      </c>
      <c r="X28" s="277">
        <f>(1+AT28)/(1+LOOKUP($B28,Prix!$B$6:$B$127,Prix!$J$6:$J$127))-1</f>
        <v>9.9882979236416425E-3</v>
      </c>
      <c r="Y28" s="304">
        <v>2.7675000000000116E-2</v>
      </c>
      <c r="Z28" s="124">
        <v>2.7581669917865481E-2</v>
      </c>
      <c r="AA28" s="124">
        <v>2.7581669917865481E-2</v>
      </c>
      <c r="AB28" s="124">
        <v>2.7675000000000116E-2</v>
      </c>
      <c r="AC28" s="124">
        <v>2.7675000000000116E-2</v>
      </c>
      <c r="AD28" s="124">
        <v>2.7675000000000116E-2</v>
      </c>
      <c r="AE28" s="124">
        <v>2.7675000000000116E-2</v>
      </c>
      <c r="AF28" s="124">
        <v>2.7675000000000116E-2</v>
      </c>
      <c r="AG28" s="124">
        <v>2.7675000000000116E-2</v>
      </c>
      <c r="AH28" s="124">
        <v>2.7675000000000116E-2</v>
      </c>
      <c r="AI28" s="124">
        <v>2.7675000000000116E-2</v>
      </c>
      <c r="AJ28" s="124">
        <v>2.7675000000000116E-2</v>
      </c>
      <c r="AK28" s="124">
        <v>2.7675000000000116E-2</v>
      </c>
      <c r="AL28" s="124">
        <v>2.7675000000000116E-2</v>
      </c>
      <c r="AM28" s="124">
        <v>2.7675000000000116E-2</v>
      </c>
      <c r="AN28" s="124">
        <v>2.7675000000000116E-2</v>
      </c>
      <c r="AO28" s="124">
        <v>2.7675000000000116E-2</v>
      </c>
      <c r="AP28" s="124">
        <v>2.7675000000000116E-2</v>
      </c>
      <c r="AQ28" s="124">
        <v>2.7675000000000116E-2</v>
      </c>
      <c r="AR28" s="124">
        <v>2.7407039469747874E-2</v>
      </c>
      <c r="AS28" s="124">
        <v>2.7497320364957778E-2</v>
      </c>
      <c r="AT28" s="127">
        <v>2.7663093137305417E-2</v>
      </c>
    </row>
    <row r="29" spans="2:46" x14ac:dyDescent="0.25">
      <c r="B29" s="153">
        <f t="shared" si="1"/>
        <v>2042</v>
      </c>
      <c r="C29" s="154">
        <v>0.01</v>
      </c>
      <c r="D29" s="155">
        <f>(1+Z29)/(1+LOOKUP($B29,Prix!$B$6:$B$127,Prix!$J$6:$J$127))-1</f>
        <v>9.8977666549855403E-3</v>
      </c>
      <c r="E29" s="155">
        <f>(1+AA29)/(1+LOOKUP($B29,Prix!$B$6:$B$127,Prix!$J$6:$J$127))-1</f>
        <v>9.8977666549857624E-3</v>
      </c>
      <c r="F29" s="155">
        <f>(1+AB29)/(1+LOOKUP($B29,Prix!$B$6:$B$127,Prix!$J$6:$J$127))-1</f>
        <v>1.0000000000000009E-2</v>
      </c>
      <c r="G29" s="155">
        <f>(1+AC29)/(1+LOOKUP($B29,Prix!$B$6:$B$127,Prix!$J$6:$J$127))-1</f>
        <v>1.0000000000000009E-2</v>
      </c>
      <c r="H29" s="155">
        <f>(1+AD29)/(1+LOOKUP($B29,Prix!$B$6:$B$127,Prix!$J$6:$J$127))-1</f>
        <v>1.0000000000000009E-2</v>
      </c>
      <c r="I29" s="155">
        <f>(1+AE29)/(1+LOOKUP($B29,Prix!$B$6:$B$127,Prix!$J$6:$J$127))-1</f>
        <v>1.0000000000000009E-2</v>
      </c>
      <c r="J29" s="155">
        <f>(1+AF29)/(1+LOOKUP($B29,Prix!$B$6:$B$127,Prix!$J$6:$J$127))-1</f>
        <v>1.0000000000000009E-2</v>
      </c>
      <c r="K29" s="155">
        <f>(1+AG29)/(1+LOOKUP($B29,Prix!$B$6:$B$127,Prix!$J$6:$J$127))-1</f>
        <v>1.0000000000000009E-2</v>
      </c>
      <c r="L29" s="155">
        <f>(1+AH29)/(1+LOOKUP($B29,Prix!$B$6:$B$127,Prix!$J$6:$J$127))-1</f>
        <v>1.0000000000000009E-2</v>
      </c>
      <c r="M29" s="155">
        <f>(1+AI29)/(1+LOOKUP($B29,Prix!$B$6:$B$127,Prix!$J$6:$J$127))-1</f>
        <v>1.0000000000000009E-2</v>
      </c>
      <c r="N29" s="155">
        <f>(1+AJ29)/(1+LOOKUP($B29,Prix!$B$6:$B$127,Prix!$J$6:$J$127))-1</f>
        <v>1.0000000000000009E-2</v>
      </c>
      <c r="O29" s="155">
        <f>(1+AK29)/(1+LOOKUP($B29,Prix!$B$6:$B$127,Prix!$J$6:$J$127))-1</f>
        <v>1.0000000000000009E-2</v>
      </c>
      <c r="P29" s="155">
        <f>(1+AL29)/(1+LOOKUP($B29,Prix!$B$6:$B$127,Prix!$J$6:$J$127))-1</f>
        <v>1.0000000000000009E-2</v>
      </c>
      <c r="Q29" s="155">
        <f>(1+AM29)/(1+LOOKUP($B29,Prix!$B$6:$B$127,Prix!$J$6:$J$127))-1</f>
        <v>1.0000000000000009E-2</v>
      </c>
      <c r="R29" s="155">
        <f>(1+AN29)/(1+LOOKUP($B29,Prix!$B$6:$B$127,Prix!$J$6:$J$127))-1</f>
        <v>1.0000000000000009E-2</v>
      </c>
      <c r="S29" s="277">
        <f>(1+AO29)/(1+LOOKUP($B29,Prix!$B$6:$B$127,Prix!$J$6:$J$127))-1</f>
        <v>1.0000000000000009E-2</v>
      </c>
      <c r="T29" s="277">
        <f>(1+AP29)/(1+LOOKUP($B29,Prix!$B$6:$B$127,Prix!$J$6:$J$127))-1</f>
        <v>1.0000000000000009E-2</v>
      </c>
      <c r="U29" s="277">
        <f>(1+AQ29)/(1+LOOKUP($B29,Prix!$B$6:$B$127,Prix!$J$6:$J$127))-1</f>
        <v>1.0000000000000009E-2</v>
      </c>
      <c r="V29" s="277">
        <f>(1+AR29)/(1+LOOKUP($B29,Prix!$B$6:$B$127,Prix!$J$6:$J$127))-1</f>
        <v>9.736579442073845E-3</v>
      </c>
      <c r="W29" s="277">
        <f>(1+AS29)/(1+LOOKUP($B29,Prix!$B$6:$B$127,Prix!$J$6:$J$127))-1</f>
        <v>9.8335038655077422E-3</v>
      </c>
      <c r="X29" s="277">
        <f>(1+AT29)/(1+LOOKUP($B29,Prix!$B$6:$B$127,Prix!$J$6:$J$127))-1</f>
        <v>9.992037070092108E-3</v>
      </c>
      <c r="Y29" s="304">
        <v>2.7675000000000116E-2</v>
      </c>
      <c r="Z29" s="124">
        <v>2.7570977571447886E-2</v>
      </c>
      <c r="AA29" s="124">
        <v>2.7570977571448108E-2</v>
      </c>
      <c r="AB29" s="124">
        <v>2.7675000000000116E-2</v>
      </c>
      <c r="AC29" s="124">
        <v>2.7675000000000116E-2</v>
      </c>
      <c r="AD29" s="124">
        <v>2.7675000000000116E-2</v>
      </c>
      <c r="AE29" s="124">
        <v>2.7675000000000116E-2</v>
      </c>
      <c r="AF29" s="124">
        <v>2.7675000000000116E-2</v>
      </c>
      <c r="AG29" s="124">
        <v>2.7675000000000116E-2</v>
      </c>
      <c r="AH29" s="124">
        <v>2.7675000000000116E-2</v>
      </c>
      <c r="AI29" s="124">
        <v>2.7675000000000116E-2</v>
      </c>
      <c r="AJ29" s="124">
        <v>2.7675000000000116E-2</v>
      </c>
      <c r="AK29" s="124">
        <v>2.7675000000000116E-2</v>
      </c>
      <c r="AL29" s="124">
        <v>2.7675000000000116E-2</v>
      </c>
      <c r="AM29" s="124">
        <v>2.7675000000000116E-2</v>
      </c>
      <c r="AN29" s="124">
        <v>2.7675000000000116E-2</v>
      </c>
      <c r="AO29" s="124">
        <v>2.7675000000000116E-2</v>
      </c>
      <c r="AP29" s="124">
        <v>2.7675000000000116E-2</v>
      </c>
      <c r="AQ29" s="124">
        <v>2.7675000000000116E-2</v>
      </c>
      <c r="AR29" s="124">
        <v>2.7406969582310259E-2</v>
      </c>
      <c r="AS29" s="124">
        <v>2.7505590183154238E-2</v>
      </c>
      <c r="AT29" s="127">
        <v>2.7666897718818806E-2</v>
      </c>
    </row>
    <row r="30" spans="2:46" x14ac:dyDescent="0.25">
      <c r="B30" s="153">
        <f t="shared" si="1"/>
        <v>2043</v>
      </c>
      <c r="C30" s="154">
        <v>0.01</v>
      </c>
      <c r="D30" s="155">
        <f>(1+Z30)/(1+LOOKUP($B30,Prix!$B$6:$B$127,Prix!$J$6:$J$127))-1</f>
        <v>9.8876358320665325E-3</v>
      </c>
      <c r="E30" s="155">
        <f>(1+AA30)/(1+LOOKUP($B30,Prix!$B$6:$B$127,Prix!$J$6:$J$127))-1</f>
        <v>9.8876358320665325E-3</v>
      </c>
      <c r="F30" s="155">
        <f>(1+AB30)/(1+LOOKUP($B30,Prix!$B$6:$B$127,Prix!$J$6:$J$127))-1</f>
        <v>1.0000000000000009E-2</v>
      </c>
      <c r="G30" s="155">
        <f>(1+AC30)/(1+LOOKUP($B30,Prix!$B$6:$B$127,Prix!$J$6:$J$127))-1</f>
        <v>1.0000000000000009E-2</v>
      </c>
      <c r="H30" s="155">
        <f>(1+AD30)/(1+LOOKUP($B30,Prix!$B$6:$B$127,Prix!$J$6:$J$127))-1</f>
        <v>1.0000000000000009E-2</v>
      </c>
      <c r="I30" s="155">
        <f>(1+AE30)/(1+LOOKUP($B30,Prix!$B$6:$B$127,Prix!$J$6:$J$127))-1</f>
        <v>1.0000000000000009E-2</v>
      </c>
      <c r="J30" s="155">
        <f>(1+AF30)/(1+LOOKUP($B30,Prix!$B$6:$B$127,Prix!$J$6:$J$127))-1</f>
        <v>1.0000000000000009E-2</v>
      </c>
      <c r="K30" s="155">
        <f>(1+AG30)/(1+LOOKUP($B30,Prix!$B$6:$B$127,Prix!$J$6:$J$127))-1</f>
        <v>1.0000000000000009E-2</v>
      </c>
      <c r="L30" s="155">
        <f>(1+AH30)/(1+LOOKUP($B30,Prix!$B$6:$B$127,Prix!$J$6:$J$127))-1</f>
        <v>1.0000000000000009E-2</v>
      </c>
      <c r="M30" s="155">
        <f>(1+AI30)/(1+LOOKUP($B30,Prix!$B$6:$B$127,Prix!$J$6:$J$127))-1</f>
        <v>1.0000000000000009E-2</v>
      </c>
      <c r="N30" s="155">
        <f>(1+AJ30)/(1+LOOKUP($B30,Prix!$B$6:$B$127,Prix!$J$6:$J$127))-1</f>
        <v>1.0000000000000009E-2</v>
      </c>
      <c r="O30" s="155">
        <f>(1+AK30)/(1+LOOKUP($B30,Prix!$B$6:$B$127,Prix!$J$6:$J$127))-1</f>
        <v>1.0000000000000009E-2</v>
      </c>
      <c r="P30" s="155">
        <f>(1+AL30)/(1+LOOKUP($B30,Prix!$B$6:$B$127,Prix!$J$6:$J$127))-1</f>
        <v>1.0000000000000009E-2</v>
      </c>
      <c r="Q30" s="155">
        <f>(1+AM30)/(1+LOOKUP($B30,Prix!$B$6:$B$127,Prix!$J$6:$J$127))-1</f>
        <v>1.0000000000000009E-2</v>
      </c>
      <c r="R30" s="155">
        <f>(1+AN30)/(1+LOOKUP($B30,Prix!$B$6:$B$127,Prix!$J$6:$J$127))-1</f>
        <v>1.0000000000000009E-2</v>
      </c>
      <c r="S30" s="277">
        <f>(1+AO30)/(1+LOOKUP($B30,Prix!$B$6:$B$127,Prix!$J$6:$J$127))-1</f>
        <v>1.0000000000000009E-2</v>
      </c>
      <c r="T30" s="277">
        <f>(1+AP30)/(1+LOOKUP($B30,Prix!$B$6:$B$127,Prix!$J$6:$J$127))-1</f>
        <v>1.0000000000000009E-2</v>
      </c>
      <c r="U30" s="277">
        <f>(1+AQ30)/(1+LOOKUP($B30,Prix!$B$6:$B$127,Prix!$J$6:$J$127))-1</f>
        <v>1.0000000000000009E-2</v>
      </c>
      <c r="V30" s="277">
        <f>(1+AR30)/(1+LOOKUP($B30,Prix!$B$6:$B$127,Prix!$J$6:$J$127))-1</f>
        <v>9.7365107207938451E-3</v>
      </c>
      <c r="W30" s="277">
        <f>(1+AS30)/(1+LOOKUP($B30,Prix!$B$6:$B$127,Prix!$J$6:$J$127))-1</f>
        <v>9.8318594378199453E-3</v>
      </c>
      <c r="X30" s="277">
        <f>(1+AT30)/(1+LOOKUP($B30,Prix!$B$6:$B$127,Prix!$J$6:$J$127))-1</f>
        <v>9.992962392606497E-3</v>
      </c>
      <c r="Y30" s="304">
        <v>2.7675000000000116E-2</v>
      </c>
      <c r="Z30" s="124">
        <v>2.7560669459127718E-2</v>
      </c>
      <c r="AA30" s="124">
        <v>2.7560669459127718E-2</v>
      </c>
      <c r="AB30" s="124">
        <v>2.7675000000000116E-2</v>
      </c>
      <c r="AC30" s="124">
        <v>2.7675000000000116E-2</v>
      </c>
      <c r="AD30" s="124">
        <v>2.7675000000000116E-2</v>
      </c>
      <c r="AE30" s="124">
        <v>2.7675000000000116E-2</v>
      </c>
      <c r="AF30" s="124">
        <v>2.7675000000000116E-2</v>
      </c>
      <c r="AG30" s="124">
        <v>2.7675000000000116E-2</v>
      </c>
      <c r="AH30" s="124">
        <v>2.7675000000000116E-2</v>
      </c>
      <c r="AI30" s="124">
        <v>2.7675000000000116E-2</v>
      </c>
      <c r="AJ30" s="124">
        <v>2.7675000000000116E-2</v>
      </c>
      <c r="AK30" s="124">
        <v>2.7675000000000116E-2</v>
      </c>
      <c r="AL30" s="124">
        <v>2.7675000000000116E-2</v>
      </c>
      <c r="AM30" s="124">
        <v>2.7675000000000116E-2</v>
      </c>
      <c r="AN30" s="124">
        <v>2.7675000000000116E-2</v>
      </c>
      <c r="AO30" s="124">
        <v>2.7675000000000116E-2</v>
      </c>
      <c r="AP30" s="124">
        <v>2.7675000000000116E-2</v>
      </c>
      <c r="AQ30" s="124">
        <v>2.7675000000000116E-2</v>
      </c>
      <c r="AR30" s="124">
        <v>2.7406899658407813E-2</v>
      </c>
      <c r="AS30" s="124">
        <v>2.7503916977981824E-2</v>
      </c>
      <c r="AT30" s="127">
        <v>2.7667839234477132E-2</v>
      </c>
    </row>
    <row r="31" spans="2:46" x14ac:dyDescent="0.25">
      <c r="B31" s="153">
        <f t="shared" si="1"/>
        <v>2044</v>
      </c>
      <c r="C31" s="154">
        <v>0.01</v>
      </c>
      <c r="D31" s="155">
        <f>(1+Z31)/(1+LOOKUP($B31,Prix!$B$6:$B$127,Prix!$J$6:$J$127))-1</f>
        <v>9.8804302177242231E-3</v>
      </c>
      <c r="E31" s="155">
        <f>(1+AA31)/(1+LOOKUP($B31,Prix!$B$6:$B$127,Prix!$J$6:$J$127))-1</f>
        <v>9.8804302177240011E-3</v>
      </c>
      <c r="F31" s="155">
        <f>(1+AB31)/(1+LOOKUP($B31,Prix!$B$6:$B$127,Prix!$J$6:$J$127))-1</f>
        <v>1.0000000000000009E-2</v>
      </c>
      <c r="G31" s="155">
        <f>(1+AC31)/(1+LOOKUP($B31,Prix!$B$6:$B$127,Prix!$J$6:$J$127))-1</f>
        <v>1.0000000000000009E-2</v>
      </c>
      <c r="H31" s="155">
        <f>(1+AD31)/(1+LOOKUP($B31,Prix!$B$6:$B$127,Prix!$J$6:$J$127))-1</f>
        <v>1.0000000000000009E-2</v>
      </c>
      <c r="I31" s="155">
        <f>(1+AE31)/(1+LOOKUP($B31,Prix!$B$6:$B$127,Prix!$J$6:$J$127))-1</f>
        <v>1.0000000000000009E-2</v>
      </c>
      <c r="J31" s="155">
        <f>(1+AF31)/(1+LOOKUP($B31,Prix!$B$6:$B$127,Prix!$J$6:$J$127))-1</f>
        <v>1.0000000000000009E-2</v>
      </c>
      <c r="K31" s="155">
        <f>(1+AG31)/(1+LOOKUP($B31,Prix!$B$6:$B$127,Prix!$J$6:$J$127))-1</f>
        <v>1.0000000000000009E-2</v>
      </c>
      <c r="L31" s="155">
        <f>(1+AH31)/(1+LOOKUP($B31,Prix!$B$6:$B$127,Prix!$J$6:$J$127))-1</f>
        <v>1.0000000000000009E-2</v>
      </c>
      <c r="M31" s="155">
        <f>(1+AI31)/(1+LOOKUP($B31,Prix!$B$6:$B$127,Prix!$J$6:$J$127))-1</f>
        <v>1.0000000000000009E-2</v>
      </c>
      <c r="N31" s="155">
        <f>(1+AJ31)/(1+LOOKUP($B31,Prix!$B$6:$B$127,Prix!$J$6:$J$127))-1</f>
        <v>1.0000000000000009E-2</v>
      </c>
      <c r="O31" s="155">
        <f>(1+AK31)/(1+LOOKUP($B31,Prix!$B$6:$B$127,Prix!$J$6:$J$127))-1</f>
        <v>1.0000000000000009E-2</v>
      </c>
      <c r="P31" s="155">
        <f>(1+AL31)/(1+LOOKUP($B31,Prix!$B$6:$B$127,Prix!$J$6:$J$127))-1</f>
        <v>1.0000000000000009E-2</v>
      </c>
      <c r="Q31" s="155">
        <f>(1+AM31)/(1+LOOKUP($B31,Prix!$B$6:$B$127,Prix!$J$6:$J$127))-1</f>
        <v>1.0000000000000009E-2</v>
      </c>
      <c r="R31" s="155">
        <f>(1+AN31)/(1+LOOKUP($B31,Prix!$B$6:$B$127,Prix!$J$6:$J$127))-1</f>
        <v>1.0000000000000009E-2</v>
      </c>
      <c r="S31" s="277">
        <f>(1+AO31)/(1+LOOKUP($B31,Prix!$B$6:$B$127,Prix!$J$6:$J$127))-1</f>
        <v>1.0000000000000009E-2</v>
      </c>
      <c r="T31" s="277">
        <f>(1+AP31)/(1+LOOKUP($B31,Prix!$B$6:$B$127,Prix!$J$6:$J$127))-1</f>
        <v>1.0000000000000009E-2</v>
      </c>
      <c r="U31" s="277">
        <f>(1+AQ31)/(1+LOOKUP($B31,Prix!$B$6:$B$127,Prix!$J$6:$J$127))-1</f>
        <v>1.0000000000000009E-2</v>
      </c>
      <c r="V31" s="277">
        <f>(1+AR31)/(1+LOOKUP($B31,Prix!$B$6:$B$127,Prix!$J$6:$J$127))-1</f>
        <v>9.7364419636478683E-3</v>
      </c>
      <c r="W31" s="277">
        <f>(1+AS31)/(1+LOOKUP($B31,Prix!$B$6:$B$127,Prix!$J$6:$J$127))-1</f>
        <v>9.8383216004305218E-3</v>
      </c>
      <c r="X31" s="277">
        <f>(1+AT31)/(1+LOOKUP($B31,Prix!$B$6:$B$127,Prix!$J$6:$J$127))-1</f>
        <v>9.9938845792055808E-3</v>
      </c>
      <c r="Y31" s="304">
        <v>2.7675000000000116E-2</v>
      </c>
      <c r="Z31" s="124">
        <v>2.7553337746534456E-2</v>
      </c>
      <c r="AA31" s="124">
        <v>2.7553337746534234E-2</v>
      </c>
      <c r="AB31" s="124">
        <v>2.7675000000000116E-2</v>
      </c>
      <c r="AC31" s="124">
        <v>2.7675000000000116E-2</v>
      </c>
      <c r="AD31" s="124">
        <v>2.7675000000000116E-2</v>
      </c>
      <c r="AE31" s="124">
        <v>2.7675000000000116E-2</v>
      </c>
      <c r="AF31" s="124">
        <v>2.7675000000000116E-2</v>
      </c>
      <c r="AG31" s="124">
        <v>2.7675000000000116E-2</v>
      </c>
      <c r="AH31" s="124">
        <v>2.7675000000000116E-2</v>
      </c>
      <c r="AI31" s="124">
        <v>2.7675000000000116E-2</v>
      </c>
      <c r="AJ31" s="124">
        <v>2.7675000000000116E-2</v>
      </c>
      <c r="AK31" s="124">
        <v>2.7675000000000116E-2</v>
      </c>
      <c r="AL31" s="124">
        <v>2.7675000000000116E-2</v>
      </c>
      <c r="AM31" s="124">
        <v>2.7675000000000116E-2</v>
      </c>
      <c r="AN31" s="124">
        <v>2.7675000000000116E-2</v>
      </c>
      <c r="AO31" s="124">
        <v>2.7675000000000116E-2</v>
      </c>
      <c r="AP31" s="124">
        <v>2.7675000000000116E-2</v>
      </c>
      <c r="AQ31" s="124">
        <v>2.7675000000000116E-2</v>
      </c>
      <c r="AR31" s="124">
        <v>2.740682969801167E-2</v>
      </c>
      <c r="AS31" s="124">
        <v>2.7510492228438155E-2</v>
      </c>
      <c r="AT31" s="127">
        <v>2.7668777559341828E-2</v>
      </c>
    </row>
    <row r="32" spans="2:46" x14ac:dyDescent="0.25">
      <c r="B32" s="153">
        <f t="shared" si="1"/>
        <v>2045</v>
      </c>
      <c r="C32" s="154">
        <v>0.01</v>
      </c>
      <c r="D32" s="155">
        <f>(1+Z32)/(1+LOOKUP($B32,Prix!$B$6:$B$127,Prix!$J$6:$J$127))-1</f>
        <v>9.8717445590632558E-3</v>
      </c>
      <c r="E32" s="155">
        <f>(1+AA32)/(1+LOOKUP($B32,Prix!$B$6:$B$127,Prix!$J$6:$J$127))-1</f>
        <v>9.8717445590632558E-3</v>
      </c>
      <c r="F32" s="155">
        <f>(1+AB32)/(1+LOOKUP($B32,Prix!$B$6:$B$127,Prix!$J$6:$J$127))-1</f>
        <v>1.0000000000000009E-2</v>
      </c>
      <c r="G32" s="155">
        <f>(1+AC32)/(1+LOOKUP($B32,Prix!$B$6:$B$127,Prix!$J$6:$J$127))-1</f>
        <v>1.0000000000000009E-2</v>
      </c>
      <c r="H32" s="155">
        <f>(1+AD32)/(1+LOOKUP($B32,Prix!$B$6:$B$127,Prix!$J$6:$J$127))-1</f>
        <v>1.0000000000000009E-2</v>
      </c>
      <c r="I32" s="155">
        <f>(1+AE32)/(1+LOOKUP($B32,Prix!$B$6:$B$127,Prix!$J$6:$J$127))-1</f>
        <v>1.0000000000000009E-2</v>
      </c>
      <c r="J32" s="155">
        <f>(1+AF32)/(1+LOOKUP($B32,Prix!$B$6:$B$127,Prix!$J$6:$J$127))-1</f>
        <v>1.0000000000000009E-2</v>
      </c>
      <c r="K32" s="155">
        <f>(1+AG32)/(1+LOOKUP($B32,Prix!$B$6:$B$127,Prix!$J$6:$J$127))-1</f>
        <v>1.0000000000000009E-2</v>
      </c>
      <c r="L32" s="155">
        <f>(1+AH32)/(1+LOOKUP($B32,Prix!$B$6:$B$127,Prix!$J$6:$J$127))-1</f>
        <v>1.0000000000000009E-2</v>
      </c>
      <c r="M32" s="155">
        <f>(1+AI32)/(1+LOOKUP($B32,Prix!$B$6:$B$127,Prix!$J$6:$J$127))-1</f>
        <v>1.0000000000000009E-2</v>
      </c>
      <c r="N32" s="155">
        <f>(1+AJ32)/(1+LOOKUP($B32,Prix!$B$6:$B$127,Prix!$J$6:$J$127))-1</f>
        <v>1.0000000000000009E-2</v>
      </c>
      <c r="O32" s="155">
        <f>(1+AK32)/(1+LOOKUP($B32,Prix!$B$6:$B$127,Prix!$J$6:$J$127))-1</f>
        <v>1.0000000000000009E-2</v>
      </c>
      <c r="P32" s="155">
        <f>(1+AL32)/(1+LOOKUP($B32,Prix!$B$6:$B$127,Prix!$J$6:$J$127))-1</f>
        <v>1.0000000000000009E-2</v>
      </c>
      <c r="Q32" s="155">
        <f>(1+AM32)/(1+LOOKUP($B32,Prix!$B$6:$B$127,Prix!$J$6:$J$127))-1</f>
        <v>1.0000000000000009E-2</v>
      </c>
      <c r="R32" s="155">
        <f>(1+AN32)/(1+LOOKUP($B32,Prix!$B$6:$B$127,Prix!$J$6:$J$127))-1</f>
        <v>1.0000000000000009E-2</v>
      </c>
      <c r="S32" s="277">
        <f>(1+AO32)/(1+LOOKUP($B32,Prix!$B$6:$B$127,Prix!$J$6:$J$127))-1</f>
        <v>1.0000000000000009E-2</v>
      </c>
      <c r="T32" s="277">
        <f>(1+AP32)/(1+LOOKUP($B32,Prix!$B$6:$B$127,Prix!$J$6:$J$127))-1</f>
        <v>1.0000000000000009E-2</v>
      </c>
      <c r="U32" s="277">
        <f>(1+AQ32)/(1+LOOKUP($B32,Prix!$B$6:$B$127,Prix!$J$6:$J$127))-1</f>
        <v>1.0000000000000009E-2</v>
      </c>
      <c r="V32" s="277">
        <f>(1+AR32)/(1+LOOKUP($B32,Prix!$B$6:$B$127,Prix!$J$6:$J$127))-1</f>
        <v>9.7363731706092693E-3</v>
      </c>
      <c r="W32" s="277">
        <f>(1+AS32)/(1+LOOKUP($B32,Prix!$B$6:$B$127,Prix!$J$6:$J$127))-1</f>
        <v>9.8455252642692948E-3</v>
      </c>
      <c r="X32" s="277">
        <f>(1+AT32)/(1+LOOKUP($B32,Prix!$B$6:$B$127,Prix!$J$6:$J$127))-1</f>
        <v>9.9990612087137443E-3</v>
      </c>
      <c r="Y32" s="304">
        <v>2.7675000000000116E-2</v>
      </c>
      <c r="Z32" s="124">
        <v>2.7544500088847013E-2</v>
      </c>
      <c r="AA32" s="124">
        <v>2.7544500088847013E-2</v>
      </c>
      <c r="AB32" s="124">
        <v>2.7675000000000116E-2</v>
      </c>
      <c r="AC32" s="124">
        <v>2.7675000000000116E-2</v>
      </c>
      <c r="AD32" s="124">
        <v>2.7675000000000116E-2</v>
      </c>
      <c r="AE32" s="124">
        <v>2.7675000000000116E-2</v>
      </c>
      <c r="AF32" s="124">
        <v>2.7675000000000116E-2</v>
      </c>
      <c r="AG32" s="124">
        <v>2.7675000000000116E-2</v>
      </c>
      <c r="AH32" s="124">
        <v>2.7675000000000116E-2</v>
      </c>
      <c r="AI32" s="124">
        <v>2.7675000000000116E-2</v>
      </c>
      <c r="AJ32" s="124">
        <v>2.7675000000000116E-2</v>
      </c>
      <c r="AK32" s="124">
        <v>2.7675000000000116E-2</v>
      </c>
      <c r="AL32" s="124">
        <v>2.7675000000000116E-2</v>
      </c>
      <c r="AM32" s="124">
        <v>2.7675000000000116E-2</v>
      </c>
      <c r="AN32" s="124">
        <v>2.7675000000000116E-2</v>
      </c>
      <c r="AO32" s="124">
        <v>2.7675000000000116E-2</v>
      </c>
      <c r="AP32" s="124">
        <v>2.7675000000000116E-2</v>
      </c>
      <c r="AQ32" s="124">
        <v>2.7675000000000116E-2</v>
      </c>
      <c r="AR32" s="124">
        <v>2.7406759701094963E-2</v>
      </c>
      <c r="AS32" s="124">
        <v>2.7517821956394073E-2</v>
      </c>
      <c r="AT32" s="127">
        <v>2.7674044779866236E-2</v>
      </c>
    </row>
    <row r="33" spans="2:46" x14ac:dyDescent="0.25">
      <c r="B33" s="153">
        <f t="shared" si="1"/>
        <v>2046</v>
      </c>
      <c r="C33" s="154">
        <v>0.01</v>
      </c>
      <c r="D33" s="155">
        <f>(1+Z33)/(1+LOOKUP($B33,Prix!$B$6:$B$127,Prix!$J$6:$J$127))-1</f>
        <v>9.8717445590632558E-3</v>
      </c>
      <c r="E33" s="155">
        <f>(1+AA33)/(1+LOOKUP($B33,Prix!$B$6:$B$127,Prix!$J$6:$J$127))-1</f>
        <v>9.8717445590632558E-3</v>
      </c>
      <c r="F33" s="155">
        <f>(1+AB33)/(1+LOOKUP($B33,Prix!$B$6:$B$127,Prix!$J$6:$J$127))-1</f>
        <v>1.0000000000000009E-2</v>
      </c>
      <c r="G33" s="155">
        <f>(1+AC33)/(1+LOOKUP($B33,Prix!$B$6:$B$127,Prix!$J$6:$J$127))-1</f>
        <v>1.0000000000000009E-2</v>
      </c>
      <c r="H33" s="155">
        <f>(1+AD33)/(1+LOOKUP($B33,Prix!$B$6:$B$127,Prix!$J$6:$J$127))-1</f>
        <v>1.0000000000000009E-2</v>
      </c>
      <c r="I33" s="155">
        <f>(1+AE33)/(1+LOOKUP($B33,Prix!$B$6:$B$127,Prix!$J$6:$J$127))-1</f>
        <v>1.0000000000000009E-2</v>
      </c>
      <c r="J33" s="155">
        <f>(1+AF33)/(1+LOOKUP($B33,Prix!$B$6:$B$127,Prix!$J$6:$J$127))-1</f>
        <v>1.0000000000000009E-2</v>
      </c>
      <c r="K33" s="155">
        <f>(1+AG33)/(1+LOOKUP($B33,Prix!$B$6:$B$127,Prix!$J$6:$J$127))-1</f>
        <v>1.0000000000000009E-2</v>
      </c>
      <c r="L33" s="155">
        <f>(1+AH33)/(1+LOOKUP($B33,Prix!$B$6:$B$127,Prix!$J$6:$J$127))-1</f>
        <v>1.0000000000000009E-2</v>
      </c>
      <c r="M33" s="155">
        <f>(1+AI33)/(1+LOOKUP($B33,Prix!$B$6:$B$127,Prix!$J$6:$J$127))-1</f>
        <v>1.0000000000000009E-2</v>
      </c>
      <c r="N33" s="155">
        <f>(1+AJ33)/(1+LOOKUP($B33,Prix!$B$6:$B$127,Prix!$J$6:$J$127))-1</f>
        <v>1.0000000000000009E-2</v>
      </c>
      <c r="O33" s="155">
        <f>(1+AK33)/(1+LOOKUP($B33,Prix!$B$6:$B$127,Prix!$J$6:$J$127))-1</f>
        <v>1.0000000000000009E-2</v>
      </c>
      <c r="P33" s="155">
        <f>(1+AL33)/(1+LOOKUP($B33,Prix!$B$6:$B$127,Prix!$J$6:$J$127))-1</f>
        <v>1.0000000000000009E-2</v>
      </c>
      <c r="Q33" s="155">
        <f>(1+AM33)/(1+LOOKUP($B33,Prix!$B$6:$B$127,Prix!$J$6:$J$127))-1</f>
        <v>1.0000000000000009E-2</v>
      </c>
      <c r="R33" s="155">
        <f>(1+AN33)/(1+LOOKUP($B33,Prix!$B$6:$B$127,Prix!$J$6:$J$127))-1</f>
        <v>1.0000000000000009E-2</v>
      </c>
      <c r="S33" s="277">
        <f>(1+AO33)/(1+LOOKUP($B33,Prix!$B$6:$B$127,Prix!$J$6:$J$127))-1</f>
        <v>1.0000000000000009E-2</v>
      </c>
      <c r="T33" s="277">
        <f>(1+AP33)/(1+LOOKUP($B33,Prix!$B$6:$B$127,Prix!$J$6:$J$127))-1</f>
        <v>1.0000000000000009E-2</v>
      </c>
      <c r="U33" s="277">
        <f>(1+AQ33)/(1+LOOKUP($B33,Prix!$B$6:$B$127,Prix!$J$6:$J$127))-1</f>
        <v>1.0000000000000009E-2</v>
      </c>
      <c r="V33" s="277">
        <f>(1+AR33)/(1+LOOKUP($B33,Prix!$B$6:$B$127,Prix!$J$6:$J$127))-1</f>
        <v>9.736304341647628E-3</v>
      </c>
      <c r="W33" s="277">
        <f>(1+AS33)/(1+LOOKUP($B33,Prix!$B$6:$B$127,Prix!$J$6:$J$127))-1</f>
        <v>9.8538221121218239E-3</v>
      </c>
      <c r="X33" s="277">
        <f>(1+AT33)/(1+LOOKUP($B33,Prix!$B$6:$B$127,Prix!$J$6:$J$127))-1</f>
        <v>9.9990600670505358E-3</v>
      </c>
      <c r="Y33" s="304">
        <v>2.7675000000000116E-2</v>
      </c>
      <c r="Z33" s="124">
        <v>2.7544500088847013E-2</v>
      </c>
      <c r="AA33" s="124">
        <v>2.7544500088847013E-2</v>
      </c>
      <c r="AB33" s="124">
        <v>2.7675000000000116E-2</v>
      </c>
      <c r="AC33" s="124">
        <v>2.7675000000000116E-2</v>
      </c>
      <c r="AD33" s="124">
        <v>2.7675000000000116E-2</v>
      </c>
      <c r="AE33" s="124">
        <v>2.7675000000000116E-2</v>
      </c>
      <c r="AF33" s="124">
        <v>2.7675000000000116E-2</v>
      </c>
      <c r="AG33" s="124">
        <v>2.7675000000000116E-2</v>
      </c>
      <c r="AH33" s="124">
        <v>2.7675000000000116E-2</v>
      </c>
      <c r="AI33" s="124">
        <v>2.7675000000000116E-2</v>
      </c>
      <c r="AJ33" s="124">
        <v>2.7675000000000116E-2</v>
      </c>
      <c r="AK33" s="124">
        <v>2.7675000000000116E-2</v>
      </c>
      <c r="AL33" s="124">
        <v>2.7675000000000116E-2</v>
      </c>
      <c r="AM33" s="124">
        <v>2.7675000000000116E-2</v>
      </c>
      <c r="AN33" s="124">
        <v>2.7675000000000116E-2</v>
      </c>
      <c r="AO33" s="124">
        <v>2.7675000000000116E-2</v>
      </c>
      <c r="AP33" s="124">
        <v>2.7675000000000116E-2</v>
      </c>
      <c r="AQ33" s="124">
        <v>2.7675000000000116E-2</v>
      </c>
      <c r="AR33" s="124">
        <v>2.7406689667626605E-2</v>
      </c>
      <c r="AS33" s="124">
        <v>2.7526263999084088E-2</v>
      </c>
      <c r="AT33" s="127">
        <v>2.7674043618223898E-2</v>
      </c>
    </row>
    <row r="34" spans="2:46" x14ac:dyDescent="0.25">
      <c r="B34" s="153">
        <f t="shared" si="1"/>
        <v>2047</v>
      </c>
      <c r="C34" s="154">
        <v>0.01</v>
      </c>
      <c r="D34" s="155">
        <f>(1+Z34)/(1+LOOKUP($B34,Prix!$B$6:$B$127,Prix!$J$6:$J$127))-1</f>
        <v>9.8717445590632558E-3</v>
      </c>
      <c r="E34" s="155">
        <f>(1+AA34)/(1+LOOKUP($B34,Prix!$B$6:$B$127,Prix!$J$6:$J$127))-1</f>
        <v>9.8717445590632558E-3</v>
      </c>
      <c r="F34" s="155">
        <f>(1+AB34)/(1+LOOKUP($B34,Prix!$B$6:$B$127,Prix!$J$6:$J$127))-1</f>
        <v>1.0000000000000009E-2</v>
      </c>
      <c r="G34" s="155">
        <f>(1+AC34)/(1+LOOKUP($B34,Prix!$B$6:$B$127,Prix!$J$6:$J$127))-1</f>
        <v>1.0000000000000009E-2</v>
      </c>
      <c r="H34" s="155">
        <f>(1+AD34)/(1+LOOKUP($B34,Prix!$B$6:$B$127,Prix!$J$6:$J$127))-1</f>
        <v>1.0000000000000009E-2</v>
      </c>
      <c r="I34" s="155">
        <f>(1+AE34)/(1+LOOKUP($B34,Prix!$B$6:$B$127,Prix!$J$6:$J$127))-1</f>
        <v>1.0000000000000009E-2</v>
      </c>
      <c r="J34" s="155">
        <f>(1+AF34)/(1+LOOKUP($B34,Prix!$B$6:$B$127,Prix!$J$6:$J$127))-1</f>
        <v>1.0000000000000009E-2</v>
      </c>
      <c r="K34" s="155">
        <f>(1+AG34)/(1+LOOKUP($B34,Prix!$B$6:$B$127,Prix!$J$6:$J$127))-1</f>
        <v>1.0000000000000009E-2</v>
      </c>
      <c r="L34" s="155">
        <f>(1+AH34)/(1+LOOKUP($B34,Prix!$B$6:$B$127,Prix!$J$6:$J$127))-1</f>
        <v>1.0000000000000009E-2</v>
      </c>
      <c r="M34" s="155">
        <f>(1+AI34)/(1+LOOKUP($B34,Prix!$B$6:$B$127,Prix!$J$6:$J$127))-1</f>
        <v>1.0000000000000009E-2</v>
      </c>
      <c r="N34" s="155">
        <f>(1+AJ34)/(1+LOOKUP($B34,Prix!$B$6:$B$127,Prix!$J$6:$J$127))-1</f>
        <v>1.0000000000000009E-2</v>
      </c>
      <c r="O34" s="155">
        <f>(1+AK34)/(1+LOOKUP($B34,Prix!$B$6:$B$127,Prix!$J$6:$J$127))-1</f>
        <v>1.0000000000000009E-2</v>
      </c>
      <c r="P34" s="155">
        <f>(1+AL34)/(1+LOOKUP($B34,Prix!$B$6:$B$127,Prix!$J$6:$J$127))-1</f>
        <v>1.0000000000000009E-2</v>
      </c>
      <c r="Q34" s="155">
        <f>(1+AM34)/(1+LOOKUP($B34,Prix!$B$6:$B$127,Prix!$J$6:$J$127))-1</f>
        <v>1.0000000000000009E-2</v>
      </c>
      <c r="R34" s="155">
        <f>(1+AN34)/(1+LOOKUP($B34,Prix!$B$6:$B$127,Prix!$J$6:$J$127))-1</f>
        <v>1.0000000000000009E-2</v>
      </c>
      <c r="S34" s="277">
        <f>(1+AO34)/(1+LOOKUP($B34,Prix!$B$6:$B$127,Prix!$J$6:$J$127))-1</f>
        <v>1.0000000000000009E-2</v>
      </c>
      <c r="T34" s="277">
        <f>(1+AP34)/(1+LOOKUP($B34,Prix!$B$6:$B$127,Prix!$J$6:$J$127))-1</f>
        <v>1.0000000000000009E-2</v>
      </c>
      <c r="U34" s="277">
        <f>(1+AQ34)/(1+LOOKUP($B34,Prix!$B$6:$B$127,Prix!$J$6:$J$127))-1</f>
        <v>1.0000000000000009E-2</v>
      </c>
      <c r="V34" s="277">
        <f>(1+AR34)/(1+LOOKUP($B34,Prix!$B$6:$B$127,Prix!$J$6:$J$127))-1</f>
        <v>9.7362354767374093E-3</v>
      </c>
      <c r="W34" s="277">
        <f>(1+AS34)/(1+LOOKUP($B34,Prix!$B$6:$B$127,Prix!$J$6:$J$127))-1</f>
        <v>9.8574077121273973E-3</v>
      </c>
      <c r="X34" s="277">
        <f>(1+AT34)/(1+LOOKUP($B34,Prix!$B$6:$B$127,Prix!$J$6:$J$127))-1</f>
        <v>9.9995298917183728E-3</v>
      </c>
      <c r="Y34" s="304">
        <v>2.7675000000000116E-2</v>
      </c>
      <c r="Z34" s="124">
        <v>2.7544500088847013E-2</v>
      </c>
      <c r="AA34" s="124">
        <v>2.7544500088847013E-2</v>
      </c>
      <c r="AB34" s="124">
        <v>2.7675000000000116E-2</v>
      </c>
      <c r="AC34" s="124">
        <v>2.7675000000000116E-2</v>
      </c>
      <c r="AD34" s="124">
        <v>2.7675000000000116E-2</v>
      </c>
      <c r="AE34" s="124">
        <v>2.7675000000000116E-2</v>
      </c>
      <c r="AF34" s="124">
        <v>2.7675000000000116E-2</v>
      </c>
      <c r="AG34" s="124">
        <v>2.7675000000000116E-2</v>
      </c>
      <c r="AH34" s="124">
        <v>2.7675000000000116E-2</v>
      </c>
      <c r="AI34" s="124">
        <v>2.7675000000000116E-2</v>
      </c>
      <c r="AJ34" s="124">
        <v>2.7675000000000116E-2</v>
      </c>
      <c r="AK34" s="124">
        <v>2.7675000000000116E-2</v>
      </c>
      <c r="AL34" s="124">
        <v>2.7675000000000116E-2</v>
      </c>
      <c r="AM34" s="124">
        <v>2.7675000000000116E-2</v>
      </c>
      <c r="AN34" s="124">
        <v>2.7675000000000116E-2</v>
      </c>
      <c r="AO34" s="124">
        <v>2.7675000000000116E-2</v>
      </c>
      <c r="AP34" s="124">
        <v>2.7675000000000116E-2</v>
      </c>
      <c r="AQ34" s="124">
        <v>2.7675000000000116E-2</v>
      </c>
      <c r="AR34" s="124">
        <v>2.7406619597580395E-2</v>
      </c>
      <c r="AS34" s="124">
        <v>2.7529912347089791E-2</v>
      </c>
      <c r="AT34" s="127">
        <v>2.7674521664823537E-2</v>
      </c>
    </row>
    <row r="35" spans="2:46" x14ac:dyDescent="0.25">
      <c r="B35" s="153">
        <f t="shared" si="1"/>
        <v>2048</v>
      </c>
      <c r="C35" s="154">
        <v>0.01</v>
      </c>
      <c r="D35" s="155">
        <f>(1+Z35)/(1+LOOKUP($B35,Prix!$B$6:$B$127,Prix!$J$6:$J$127))-1</f>
        <v>9.8717445590632558E-3</v>
      </c>
      <c r="E35" s="155">
        <f>(1+AA35)/(1+LOOKUP($B35,Prix!$B$6:$B$127,Prix!$J$6:$J$127))-1</f>
        <v>9.8717445590632558E-3</v>
      </c>
      <c r="F35" s="155">
        <f>(1+AB35)/(1+LOOKUP($B35,Prix!$B$6:$B$127,Prix!$J$6:$J$127))-1</f>
        <v>1.0000000000000009E-2</v>
      </c>
      <c r="G35" s="155">
        <f>(1+AC35)/(1+LOOKUP($B35,Prix!$B$6:$B$127,Prix!$J$6:$J$127))-1</f>
        <v>1.0000000000000009E-2</v>
      </c>
      <c r="H35" s="155">
        <f>(1+AD35)/(1+LOOKUP($B35,Prix!$B$6:$B$127,Prix!$J$6:$J$127))-1</f>
        <v>1.0000000000000009E-2</v>
      </c>
      <c r="I35" s="155">
        <f>(1+AE35)/(1+LOOKUP($B35,Prix!$B$6:$B$127,Prix!$J$6:$J$127))-1</f>
        <v>1.0000000000000009E-2</v>
      </c>
      <c r="J35" s="155">
        <f>(1+AF35)/(1+LOOKUP($B35,Prix!$B$6:$B$127,Prix!$J$6:$J$127))-1</f>
        <v>1.0000000000000009E-2</v>
      </c>
      <c r="K35" s="155">
        <f>(1+AG35)/(1+LOOKUP($B35,Prix!$B$6:$B$127,Prix!$J$6:$J$127))-1</f>
        <v>1.0000000000000009E-2</v>
      </c>
      <c r="L35" s="155">
        <f>(1+AH35)/(1+LOOKUP($B35,Prix!$B$6:$B$127,Prix!$J$6:$J$127))-1</f>
        <v>1.0000000000000009E-2</v>
      </c>
      <c r="M35" s="155">
        <f>(1+AI35)/(1+LOOKUP($B35,Prix!$B$6:$B$127,Prix!$J$6:$J$127))-1</f>
        <v>1.0000000000000009E-2</v>
      </c>
      <c r="N35" s="155">
        <f>(1+AJ35)/(1+LOOKUP($B35,Prix!$B$6:$B$127,Prix!$J$6:$J$127))-1</f>
        <v>1.0000000000000009E-2</v>
      </c>
      <c r="O35" s="155">
        <f>(1+AK35)/(1+LOOKUP($B35,Prix!$B$6:$B$127,Prix!$J$6:$J$127))-1</f>
        <v>1.0000000000000009E-2</v>
      </c>
      <c r="P35" s="155">
        <f>(1+AL35)/(1+LOOKUP($B35,Prix!$B$6:$B$127,Prix!$J$6:$J$127))-1</f>
        <v>1.0000000000000009E-2</v>
      </c>
      <c r="Q35" s="155">
        <f>(1+AM35)/(1+LOOKUP($B35,Prix!$B$6:$B$127,Prix!$J$6:$J$127))-1</f>
        <v>1.0000000000000009E-2</v>
      </c>
      <c r="R35" s="155">
        <f>(1+AN35)/(1+LOOKUP($B35,Prix!$B$6:$B$127,Prix!$J$6:$J$127))-1</f>
        <v>1.0000000000000009E-2</v>
      </c>
      <c r="S35" s="277">
        <f>(1+AO35)/(1+LOOKUP($B35,Prix!$B$6:$B$127,Prix!$J$6:$J$127))-1</f>
        <v>1.0000000000000009E-2</v>
      </c>
      <c r="T35" s="277">
        <f>(1+AP35)/(1+LOOKUP($B35,Prix!$B$6:$B$127,Prix!$J$6:$J$127))-1</f>
        <v>1.0000000000000009E-2</v>
      </c>
      <c r="U35" s="277">
        <f>(1+AQ35)/(1+LOOKUP($B35,Prix!$B$6:$B$127,Prix!$J$6:$J$127))-1</f>
        <v>1.0000000000000009E-2</v>
      </c>
      <c r="V35" s="277">
        <f>(1+AR35)/(1+LOOKUP($B35,Prix!$B$6:$B$127,Prix!$J$6:$J$127))-1</f>
        <v>9.7361665758493032E-3</v>
      </c>
      <c r="W35" s="277">
        <f>(1+AS35)/(1+LOOKUP($B35,Prix!$B$6:$B$127,Prix!$J$6:$J$127))-1</f>
        <v>9.8586721946103406E-3</v>
      </c>
      <c r="X35" s="277">
        <f>(1+AT35)/(1+LOOKUP($B35,Prix!$B$6:$B$127,Prix!$J$6:$J$127))-1</f>
        <v>1.0000002995489199E-2</v>
      </c>
      <c r="Y35" s="304">
        <v>2.7675000000000116E-2</v>
      </c>
      <c r="Z35" s="124">
        <v>2.7544500088847013E-2</v>
      </c>
      <c r="AA35" s="124">
        <v>2.7544500088847013E-2</v>
      </c>
      <c r="AB35" s="124">
        <v>2.7675000000000116E-2</v>
      </c>
      <c r="AC35" s="124">
        <v>2.7675000000000116E-2</v>
      </c>
      <c r="AD35" s="124">
        <v>2.7675000000000116E-2</v>
      </c>
      <c r="AE35" s="124">
        <v>2.7675000000000116E-2</v>
      </c>
      <c r="AF35" s="124">
        <v>2.7675000000000116E-2</v>
      </c>
      <c r="AG35" s="124">
        <v>2.7675000000000116E-2</v>
      </c>
      <c r="AH35" s="124">
        <v>2.7675000000000116E-2</v>
      </c>
      <c r="AI35" s="124">
        <v>2.7675000000000116E-2</v>
      </c>
      <c r="AJ35" s="124">
        <v>2.7675000000000116E-2</v>
      </c>
      <c r="AK35" s="124">
        <v>2.7675000000000116E-2</v>
      </c>
      <c r="AL35" s="124">
        <v>2.7675000000000116E-2</v>
      </c>
      <c r="AM35" s="124">
        <v>2.7675000000000116E-2</v>
      </c>
      <c r="AN35" s="124">
        <v>2.7675000000000116E-2</v>
      </c>
      <c r="AO35" s="124">
        <v>2.7675000000000116E-2</v>
      </c>
      <c r="AP35" s="124">
        <v>2.7675000000000116E-2</v>
      </c>
      <c r="AQ35" s="124">
        <v>2.7675000000000116E-2</v>
      </c>
      <c r="AR35" s="124">
        <v>2.7406549490926801E-2</v>
      </c>
      <c r="AS35" s="124">
        <v>2.7531198958016034E-2</v>
      </c>
      <c r="AT35" s="127">
        <v>2.7675003047910263E-2</v>
      </c>
    </row>
    <row r="36" spans="2:46" x14ac:dyDescent="0.25">
      <c r="B36" s="153">
        <f t="shared" si="1"/>
        <v>2049</v>
      </c>
      <c r="C36" s="154">
        <v>0.01</v>
      </c>
      <c r="D36" s="155">
        <f>(1+Z36)/(1+LOOKUP($B36,Prix!$B$6:$B$127,Prix!$J$6:$J$127))-1</f>
        <v>9.8717445590632558E-3</v>
      </c>
      <c r="E36" s="155">
        <f>(1+AA36)/(1+LOOKUP($B36,Prix!$B$6:$B$127,Prix!$J$6:$J$127))-1</f>
        <v>9.8717445590632558E-3</v>
      </c>
      <c r="F36" s="155">
        <f>(1+AB36)/(1+LOOKUP($B36,Prix!$B$6:$B$127,Prix!$J$6:$J$127))-1</f>
        <v>1.0000000000000009E-2</v>
      </c>
      <c r="G36" s="155">
        <f>(1+AC36)/(1+LOOKUP($B36,Prix!$B$6:$B$127,Prix!$J$6:$J$127))-1</f>
        <v>1.0000000000000009E-2</v>
      </c>
      <c r="H36" s="155">
        <f>(1+AD36)/(1+LOOKUP($B36,Prix!$B$6:$B$127,Prix!$J$6:$J$127))-1</f>
        <v>1.0000000000000009E-2</v>
      </c>
      <c r="I36" s="155">
        <f>(1+AE36)/(1+LOOKUP($B36,Prix!$B$6:$B$127,Prix!$J$6:$J$127))-1</f>
        <v>1.0000000000000009E-2</v>
      </c>
      <c r="J36" s="155">
        <f>(1+AF36)/(1+LOOKUP($B36,Prix!$B$6:$B$127,Prix!$J$6:$J$127))-1</f>
        <v>1.0000000000000009E-2</v>
      </c>
      <c r="K36" s="155">
        <f>(1+AG36)/(1+LOOKUP($B36,Prix!$B$6:$B$127,Prix!$J$6:$J$127))-1</f>
        <v>1.0000000000000009E-2</v>
      </c>
      <c r="L36" s="155">
        <f>(1+AH36)/(1+LOOKUP($B36,Prix!$B$6:$B$127,Prix!$J$6:$J$127))-1</f>
        <v>1.0000000000000009E-2</v>
      </c>
      <c r="M36" s="155">
        <f>(1+AI36)/(1+LOOKUP($B36,Prix!$B$6:$B$127,Prix!$J$6:$J$127))-1</f>
        <v>1.0000000000000009E-2</v>
      </c>
      <c r="N36" s="155">
        <f>(1+AJ36)/(1+LOOKUP($B36,Prix!$B$6:$B$127,Prix!$J$6:$J$127))-1</f>
        <v>1.0000000000000009E-2</v>
      </c>
      <c r="O36" s="155">
        <f>(1+AK36)/(1+LOOKUP($B36,Prix!$B$6:$B$127,Prix!$J$6:$J$127))-1</f>
        <v>1.0000000000000009E-2</v>
      </c>
      <c r="P36" s="155">
        <f>(1+AL36)/(1+LOOKUP($B36,Prix!$B$6:$B$127,Prix!$J$6:$J$127))-1</f>
        <v>1.0000000000000009E-2</v>
      </c>
      <c r="Q36" s="155">
        <f>(1+AM36)/(1+LOOKUP($B36,Prix!$B$6:$B$127,Prix!$J$6:$J$127))-1</f>
        <v>1.0000000000000009E-2</v>
      </c>
      <c r="R36" s="155">
        <f>(1+AN36)/(1+LOOKUP($B36,Prix!$B$6:$B$127,Prix!$J$6:$J$127))-1</f>
        <v>1.0000000000000009E-2</v>
      </c>
      <c r="S36" s="277">
        <f>(1+AO36)/(1+LOOKUP($B36,Prix!$B$6:$B$127,Prix!$J$6:$J$127))-1</f>
        <v>1.0000000000000009E-2</v>
      </c>
      <c r="T36" s="277">
        <f>(1+AP36)/(1+LOOKUP($B36,Prix!$B$6:$B$127,Prix!$J$6:$J$127))-1</f>
        <v>1.0000000000000009E-2</v>
      </c>
      <c r="U36" s="277">
        <f>(1+AQ36)/(1+LOOKUP($B36,Prix!$B$6:$B$127,Prix!$J$6:$J$127))-1</f>
        <v>1.0000000000000009E-2</v>
      </c>
      <c r="V36" s="277">
        <f>(1+AR36)/(1+LOOKUP($B36,Prix!$B$6:$B$127,Prix!$J$6:$J$127))-1</f>
        <v>9.736097638954444E-3</v>
      </c>
      <c r="W36" s="277">
        <f>(1+AS36)/(1+LOOKUP($B36,Prix!$B$6:$B$127,Prix!$J$6:$J$127))-1</f>
        <v>9.8541712131268167E-3</v>
      </c>
      <c r="X36" s="277">
        <f>(1+AT36)/(1+LOOKUP($B36,Prix!$B$6:$B$127,Prix!$J$6:$J$127))-1</f>
        <v>1.0000002285935006E-2</v>
      </c>
      <c r="Y36" s="304">
        <v>2.7675000000000116E-2</v>
      </c>
      <c r="Z36" s="124">
        <v>2.7544500088847013E-2</v>
      </c>
      <c r="AA36" s="124">
        <v>2.7544500088847013E-2</v>
      </c>
      <c r="AB36" s="124">
        <v>2.7675000000000116E-2</v>
      </c>
      <c r="AC36" s="124">
        <v>2.7675000000000116E-2</v>
      </c>
      <c r="AD36" s="124">
        <v>2.7675000000000116E-2</v>
      </c>
      <c r="AE36" s="124">
        <v>2.7675000000000116E-2</v>
      </c>
      <c r="AF36" s="124">
        <v>2.7675000000000116E-2</v>
      </c>
      <c r="AG36" s="124">
        <v>2.7675000000000116E-2</v>
      </c>
      <c r="AH36" s="124">
        <v>2.7675000000000116E-2</v>
      </c>
      <c r="AI36" s="124">
        <v>2.7675000000000116E-2</v>
      </c>
      <c r="AJ36" s="124">
        <v>2.7675000000000116E-2</v>
      </c>
      <c r="AK36" s="124">
        <v>2.7675000000000116E-2</v>
      </c>
      <c r="AL36" s="124">
        <v>2.7675000000000116E-2</v>
      </c>
      <c r="AM36" s="124">
        <v>2.7675000000000116E-2</v>
      </c>
      <c r="AN36" s="124">
        <v>2.7675000000000116E-2</v>
      </c>
      <c r="AO36" s="124">
        <v>2.7675000000000116E-2</v>
      </c>
      <c r="AP36" s="124">
        <v>2.7675000000000116E-2</v>
      </c>
      <c r="AQ36" s="124">
        <v>2.7675000000000116E-2</v>
      </c>
      <c r="AR36" s="124">
        <v>2.7406479347636292E-2</v>
      </c>
      <c r="AS36" s="124">
        <v>2.7526619209356618E-2</v>
      </c>
      <c r="AT36" s="127">
        <v>2.7675002325938891E-2</v>
      </c>
    </row>
    <row r="37" spans="2:46" x14ac:dyDescent="0.25">
      <c r="B37" s="153">
        <f t="shared" si="1"/>
        <v>2050</v>
      </c>
      <c r="C37" s="154">
        <v>0.01</v>
      </c>
      <c r="D37" s="155">
        <f>(1+Z37)/(1+LOOKUP($B37,Prix!$B$6:$B$127,Prix!$J$6:$J$127))-1</f>
        <v>9.8717445590632558E-3</v>
      </c>
      <c r="E37" s="155">
        <f>(1+AA37)/(1+LOOKUP($B37,Prix!$B$6:$B$127,Prix!$J$6:$J$127))-1</f>
        <v>9.8717445590632558E-3</v>
      </c>
      <c r="F37" s="155">
        <f>(1+AB37)/(1+LOOKUP($B37,Prix!$B$6:$B$127,Prix!$J$6:$J$127))-1</f>
        <v>1.0000000000000009E-2</v>
      </c>
      <c r="G37" s="155">
        <f>(1+AC37)/(1+LOOKUP($B37,Prix!$B$6:$B$127,Prix!$J$6:$J$127))-1</f>
        <v>1.0000000000000009E-2</v>
      </c>
      <c r="H37" s="155">
        <f>(1+AD37)/(1+LOOKUP($B37,Prix!$B$6:$B$127,Prix!$J$6:$J$127))-1</f>
        <v>1.0000000000000009E-2</v>
      </c>
      <c r="I37" s="155">
        <f>(1+AE37)/(1+LOOKUP($B37,Prix!$B$6:$B$127,Prix!$J$6:$J$127))-1</f>
        <v>1.0000000000000009E-2</v>
      </c>
      <c r="J37" s="155">
        <f>(1+AF37)/(1+LOOKUP($B37,Prix!$B$6:$B$127,Prix!$J$6:$J$127))-1</f>
        <v>1.0000000000000009E-2</v>
      </c>
      <c r="K37" s="155">
        <f>(1+AG37)/(1+LOOKUP($B37,Prix!$B$6:$B$127,Prix!$J$6:$J$127))-1</f>
        <v>1.0000000000000009E-2</v>
      </c>
      <c r="L37" s="155">
        <f>(1+AH37)/(1+LOOKUP($B37,Prix!$B$6:$B$127,Prix!$J$6:$J$127))-1</f>
        <v>1.0000000000000009E-2</v>
      </c>
      <c r="M37" s="155">
        <f>(1+AI37)/(1+LOOKUP($B37,Prix!$B$6:$B$127,Prix!$J$6:$J$127))-1</f>
        <v>1.0000000000000009E-2</v>
      </c>
      <c r="N37" s="155">
        <f>(1+AJ37)/(1+LOOKUP($B37,Prix!$B$6:$B$127,Prix!$J$6:$J$127))-1</f>
        <v>1.0000000000000009E-2</v>
      </c>
      <c r="O37" s="155">
        <f>(1+AK37)/(1+LOOKUP($B37,Prix!$B$6:$B$127,Prix!$J$6:$J$127))-1</f>
        <v>1.0000000000000009E-2</v>
      </c>
      <c r="P37" s="155">
        <f>(1+AL37)/(1+LOOKUP($B37,Prix!$B$6:$B$127,Prix!$J$6:$J$127))-1</f>
        <v>1.0000000000000009E-2</v>
      </c>
      <c r="Q37" s="155">
        <f>(1+AM37)/(1+LOOKUP($B37,Prix!$B$6:$B$127,Prix!$J$6:$J$127))-1</f>
        <v>1.0000000000000009E-2</v>
      </c>
      <c r="R37" s="155">
        <f>(1+AN37)/(1+LOOKUP($B37,Prix!$B$6:$B$127,Prix!$J$6:$J$127))-1</f>
        <v>1.0000000000000009E-2</v>
      </c>
      <c r="S37" s="277">
        <f>(1+AO37)/(1+LOOKUP($B37,Prix!$B$6:$B$127,Prix!$J$6:$J$127))-1</f>
        <v>1.0000000000000009E-2</v>
      </c>
      <c r="T37" s="277">
        <f>(1+AP37)/(1+LOOKUP($B37,Prix!$B$6:$B$127,Prix!$J$6:$J$127))-1</f>
        <v>1.0000000000000009E-2</v>
      </c>
      <c r="U37" s="277">
        <f>(1+AQ37)/(1+LOOKUP($B37,Prix!$B$6:$B$127,Prix!$J$6:$J$127))-1</f>
        <v>1.0000000000000009E-2</v>
      </c>
      <c r="V37" s="277">
        <f>(1+AR37)/(1+LOOKUP($B37,Prix!$B$6:$B$127,Prix!$J$6:$J$127))-1</f>
        <v>9.7360286660261863E-3</v>
      </c>
      <c r="W37" s="277">
        <f>(1+AS37)/(1+LOOKUP($B37,Prix!$B$6:$B$127,Prix!$J$6:$J$127))-1</f>
        <v>9.8538006870734218E-3</v>
      </c>
      <c r="X37" s="277">
        <f>(1+AT37)/(1+LOOKUP($B37,Prix!$B$6:$B$127,Prix!$J$6:$J$127))-1</f>
        <v>1.0000002863144619E-2</v>
      </c>
      <c r="Y37" s="304">
        <v>2.7675000000000116E-2</v>
      </c>
      <c r="Z37" s="124">
        <v>2.7544500088847013E-2</v>
      </c>
      <c r="AA37" s="124">
        <v>2.7544500088847013E-2</v>
      </c>
      <c r="AB37" s="124">
        <v>2.7675000000000116E-2</v>
      </c>
      <c r="AC37" s="124">
        <v>2.7675000000000116E-2</v>
      </c>
      <c r="AD37" s="124">
        <v>2.7675000000000116E-2</v>
      </c>
      <c r="AE37" s="124">
        <v>2.7675000000000116E-2</v>
      </c>
      <c r="AF37" s="124">
        <v>2.7675000000000116E-2</v>
      </c>
      <c r="AG37" s="124">
        <v>2.7675000000000116E-2</v>
      </c>
      <c r="AH37" s="124">
        <v>2.7675000000000116E-2</v>
      </c>
      <c r="AI37" s="124">
        <v>2.7675000000000116E-2</v>
      </c>
      <c r="AJ37" s="124">
        <v>2.7675000000000116E-2</v>
      </c>
      <c r="AK37" s="124">
        <v>2.7675000000000116E-2</v>
      </c>
      <c r="AL37" s="124">
        <v>2.7675000000000116E-2</v>
      </c>
      <c r="AM37" s="124">
        <v>2.7675000000000116E-2</v>
      </c>
      <c r="AN37" s="124">
        <v>2.7675000000000116E-2</v>
      </c>
      <c r="AO37" s="124">
        <v>2.7675000000000116E-2</v>
      </c>
      <c r="AP37" s="124">
        <v>2.7675000000000116E-2</v>
      </c>
      <c r="AQ37" s="124">
        <v>2.7675000000000116E-2</v>
      </c>
      <c r="AR37" s="124">
        <v>2.7406409167681778E-2</v>
      </c>
      <c r="AS37" s="124">
        <v>2.7526242199097384E-2</v>
      </c>
      <c r="AT37" s="127">
        <v>2.7675002913249758E-2</v>
      </c>
    </row>
    <row r="38" spans="2:46" x14ac:dyDescent="0.25">
      <c r="B38" s="153">
        <f t="shared" si="1"/>
        <v>2051</v>
      </c>
      <c r="C38" s="154">
        <v>0.01</v>
      </c>
      <c r="D38" s="155">
        <f>(1+Z38)/(1+LOOKUP($B38,Prix!$B$6:$B$127,Prix!$J$6:$J$127))-1</f>
        <v>9.8717445590632558E-3</v>
      </c>
      <c r="E38" s="155">
        <f>(1+AA38)/(1+LOOKUP($B38,Prix!$B$6:$B$127,Prix!$J$6:$J$127))-1</f>
        <v>9.8717445590632558E-3</v>
      </c>
      <c r="F38" s="155">
        <f>(1+AB38)/(1+LOOKUP($B38,Prix!$B$6:$B$127,Prix!$J$6:$J$127))-1</f>
        <v>1.0000000000000009E-2</v>
      </c>
      <c r="G38" s="155">
        <f>(1+AC38)/(1+LOOKUP($B38,Prix!$B$6:$B$127,Prix!$J$6:$J$127))-1</f>
        <v>1.0000000000000009E-2</v>
      </c>
      <c r="H38" s="155">
        <f>(1+AD38)/(1+LOOKUP($B38,Prix!$B$6:$B$127,Prix!$J$6:$J$127))-1</f>
        <v>1.0000000000000009E-2</v>
      </c>
      <c r="I38" s="155">
        <f>(1+AE38)/(1+LOOKUP($B38,Prix!$B$6:$B$127,Prix!$J$6:$J$127))-1</f>
        <v>1.0000000000000009E-2</v>
      </c>
      <c r="J38" s="155">
        <f>(1+AF38)/(1+LOOKUP($B38,Prix!$B$6:$B$127,Prix!$J$6:$J$127))-1</f>
        <v>1.0000000000000009E-2</v>
      </c>
      <c r="K38" s="155">
        <f>(1+AG38)/(1+LOOKUP($B38,Prix!$B$6:$B$127,Prix!$J$6:$J$127))-1</f>
        <v>1.0000000000000009E-2</v>
      </c>
      <c r="L38" s="155">
        <f>(1+AH38)/(1+LOOKUP($B38,Prix!$B$6:$B$127,Prix!$J$6:$J$127))-1</f>
        <v>1.0000000000000009E-2</v>
      </c>
      <c r="M38" s="155">
        <f>(1+AI38)/(1+LOOKUP($B38,Prix!$B$6:$B$127,Prix!$J$6:$J$127))-1</f>
        <v>1.0000000000000009E-2</v>
      </c>
      <c r="N38" s="155">
        <f>(1+AJ38)/(1+LOOKUP($B38,Prix!$B$6:$B$127,Prix!$J$6:$J$127))-1</f>
        <v>1.0000000000000009E-2</v>
      </c>
      <c r="O38" s="155">
        <f>(1+AK38)/(1+LOOKUP($B38,Prix!$B$6:$B$127,Prix!$J$6:$J$127))-1</f>
        <v>1.0000000000000009E-2</v>
      </c>
      <c r="P38" s="155">
        <f>(1+AL38)/(1+LOOKUP($B38,Prix!$B$6:$B$127,Prix!$J$6:$J$127))-1</f>
        <v>1.0000000000000009E-2</v>
      </c>
      <c r="Q38" s="155">
        <f>(1+AM38)/(1+LOOKUP($B38,Prix!$B$6:$B$127,Prix!$J$6:$J$127))-1</f>
        <v>1.0000000000000009E-2</v>
      </c>
      <c r="R38" s="155">
        <f>(1+AN38)/(1+LOOKUP($B38,Prix!$B$6:$B$127,Prix!$J$6:$J$127))-1</f>
        <v>1.0000000000000009E-2</v>
      </c>
      <c r="S38" s="277">
        <f>(1+AO38)/(1+LOOKUP($B38,Prix!$B$6:$B$127,Prix!$J$6:$J$127))-1</f>
        <v>1.0000000000000009E-2</v>
      </c>
      <c r="T38" s="277">
        <f>(1+AP38)/(1+LOOKUP($B38,Prix!$B$6:$B$127,Prix!$J$6:$J$127))-1</f>
        <v>1.0000000000000009E-2</v>
      </c>
      <c r="U38" s="277">
        <f>(1+AQ38)/(1+LOOKUP($B38,Prix!$B$6:$B$127,Prix!$J$6:$J$127))-1</f>
        <v>1.0000000000000009E-2</v>
      </c>
      <c r="V38" s="277">
        <f>(1+AR38)/(1+LOOKUP($B38,Prix!$B$6:$B$127,Prix!$J$6:$J$127))-1</f>
        <v>9.735959657033888E-3</v>
      </c>
      <c r="W38" s="277">
        <f>(1+AS38)/(1+LOOKUP($B38,Prix!$B$6:$B$127,Prix!$J$6:$J$127))-1</f>
        <v>9.8481341223553009E-3</v>
      </c>
      <c r="X38" s="277">
        <f>(1+AT38)/(1+LOOKUP($B38,Prix!$B$6:$B$127,Prix!$J$6:$J$127))-1</f>
        <v>9.9995247194939463E-3</v>
      </c>
      <c r="Y38" s="304">
        <v>2.7675000000000116E-2</v>
      </c>
      <c r="Z38" s="124">
        <v>2.7544500088847013E-2</v>
      </c>
      <c r="AA38" s="124">
        <v>2.7544500088847013E-2</v>
      </c>
      <c r="AB38" s="124">
        <v>2.7675000000000116E-2</v>
      </c>
      <c r="AC38" s="124">
        <v>2.7675000000000116E-2</v>
      </c>
      <c r="AD38" s="124">
        <v>2.7675000000000116E-2</v>
      </c>
      <c r="AE38" s="124">
        <v>2.7675000000000116E-2</v>
      </c>
      <c r="AF38" s="124">
        <v>2.7675000000000116E-2</v>
      </c>
      <c r="AG38" s="124">
        <v>2.7675000000000116E-2</v>
      </c>
      <c r="AH38" s="124">
        <v>2.7675000000000116E-2</v>
      </c>
      <c r="AI38" s="124">
        <v>2.7675000000000116E-2</v>
      </c>
      <c r="AJ38" s="124">
        <v>2.7675000000000116E-2</v>
      </c>
      <c r="AK38" s="124">
        <v>2.7675000000000116E-2</v>
      </c>
      <c r="AL38" s="124">
        <v>2.7675000000000116E-2</v>
      </c>
      <c r="AM38" s="124">
        <v>2.7675000000000116E-2</v>
      </c>
      <c r="AN38" s="124">
        <v>2.7675000000000116E-2</v>
      </c>
      <c r="AO38" s="124">
        <v>2.7675000000000116E-2</v>
      </c>
      <c r="AP38" s="124">
        <v>2.7675000000000116E-2</v>
      </c>
      <c r="AQ38" s="124">
        <v>2.7675000000000116E-2</v>
      </c>
      <c r="AR38" s="124">
        <v>2.740633895103195E-2</v>
      </c>
      <c r="AS38" s="124">
        <v>2.7520476469496513E-2</v>
      </c>
      <c r="AT38" s="127">
        <v>2.767451640208507E-2</v>
      </c>
    </row>
    <row r="39" spans="2:46" x14ac:dyDescent="0.25">
      <c r="B39" s="153">
        <f t="shared" si="1"/>
        <v>2052</v>
      </c>
      <c r="C39" s="154">
        <v>0.01</v>
      </c>
      <c r="D39" s="155">
        <f>(1+Z39)/(1+LOOKUP($B39,Prix!$B$6:$B$127,Prix!$J$6:$J$127))-1</f>
        <v>9.8717445590632558E-3</v>
      </c>
      <c r="E39" s="155">
        <f>(1+AA39)/(1+LOOKUP($B39,Prix!$B$6:$B$127,Prix!$J$6:$J$127))-1</f>
        <v>9.8717445590632558E-3</v>
      </c>
      <c r="F39" s="155">
        <f>(1+AB39)/(1+LOOKUP($B39,Prix!$B$6:$B$127,Prix!$J$6:$J$127))-1</f>
        <v>1.0000000000000009E-2</v>
      </c>
      <c r="G39" s="155">
        <f>(1+AC39)/(1+LOOKUP($B39,Prix!$B$6:$B$127,Prix!$J$6:$J$127))-1</f>
        <v>1.0000000000000009E-2</v>
      </c>
      <c r="H39" s="155">
        <f>(1+AD39)/(1+LOOKUP($B39,Prix!$B$6:$B$127,Prix!$J$6:$J$127))-1</f>
        <v>1.0000000000000009E-2</v>
      </c>
      <c r="I39" s="155">
        <f>(1+AE39)/(1+LOOKUP($B39,Prix!$B$6:$B$127,Prix!$J$6:$J$127))-1</f>
        <v>1.0000000000000009E-2</v>
      </c>
      <c r="J39" s="155">
        <f>(1+AF39)/(1+LOOKUP($B39,Prix!$B$6:$B$127,Prix!$J$6:$J$127))-1</f>
        <v>1.0000000000000009E-2</v>
      </c>
      <c r="K39" s="155">
        <f>(1+AG39)/(1+LOOKUP($B39,Prix!$B$6:$B$127,Prix!$J$6:$J$127))-1</f>
        <v>1.0000000000000009E-2</v>
      </c>
      <c r="L39" s="155">
        <f>(1+AH39)/(1+LOOKUP($B39,Prix!$B$6:$B$127,Prix!$J$6:$J$127))-1</f>
        <v>1.0000000000000009E-2</v>
      </c>
      <c r="M39" s="155">
        <f>(1+AI39)/(1+LOOKUP($B39,Prix!$B$6:$B$127,Prix!$J$6:$J$127))-1</f>
        <v>1.0000000000000009E-2</v>
      </c>
      <c r="N39" s="155">
        <f>(1+AJ39)/(1+LOOKUP($B39,Prix!$B$6:$B$127,Prix!$J$6:$J$127))-1</f>
        <v>1.0000000000000009E-2</v>
      </c>
      <c r="O39" s="155">
        <f>(1+AK39)/(1+LOOKUP($B39,Prix!$B$6:$B$127,Prix!$J$6:$J$127))-1</f>
        <v>1.0000000000000009E-2</v>
      </c>
      <c r="P39" s="155">
        <f>(1+AL39)/(1+LOOKUP($B39,Prix!$B$6:$B$127,Prix!$J$6:$J$127))-1</f>
        <v>1.0000000000000009E-2</v>
      </c>
      <c r="Q39" s="155">
        <f>(1+AM39)/(1+LOOKUP($B39,Prix!$B$6:$B$127,Prix!$J$6:$J$127))-1</f>
        <v>1.0000000000000009E-2</v>
      </c>
      <c r="R39" s="155">
        <f>(1+AN39)/(1+LOOKUP($B39,Prix!$B$6:$B$127,Prix!$J$6:$J$127))-1</f>
        <v>1.0000000000000009E-2</v>
      </c>
      <c r="S39" s="277">
        <f>(1+AO39)/(1+LOOKUP($B39,Prix!$B$6:$B$127,Prix!$J$6:$J$127))-1</f>
        <v>1.0000000000000009E-2</v>
      </c>
      <c r="T39" s="277">
        <f>(1+AP39)/(1+LOOKUP($B39,Prix!$B$6:$B$127,Prix!$J$6:$J$127))-1</f>
        <v>1.0000000000000009E-2</v>
      </c>
      <c r="U39" s="277">
        <f>(1+AQ39)/(1+LOOKUP($B39,Prix!$B$6:$B$127,Prix!$J$6:$J$127))-1</f>
        <v>1.0000000000000009E-2</v>
      </c>
      <c r="V39" s="277">
        <f>(1+AR39)/(1+LOOKUP($B39,Prix!$B$6:$B$127,Prix!$J$6:$J$127))-1</f>
        <v>9.7358906119509037E-3</v>
      </c>
      <c r="W39" s="277">
        <f>(1+AS39)/(1+LOOKUP($B39,Prix!$B$6:$B$127,Prix!$J$6:$J$127))-1</f>
        <v>9.8355029374286307E-3</v>
      </c>
      <c r="X39" s="277">
        <f>(1+AT39)/(1+LOOKUP($B39,Prix!$B$6:$B$127,Prix!$J$6:$J$127))-1</f>
        <v>1.0000001628485133E-2</v>
      </c>
      <c r="Y39" s="304">
        <v>2.7675000000000116E-2</v>
      </c>
      <c r="Z39" s="124">
        <v>2.7544500088847013E-2</v>
      </c>
      <c r="AA39" s="124">
        <v>2.7544500088847013E-2</v>
      </c>
      <c r="AB39" s="124">
        <v>2.7675000000000116E-2</v>
      </c>
      <c r="AC39" s="124">
        <v>2.7675000000000116E-2</v>
      </c>
      <c r="AD39" s="124">
        <v>2.7675000000000116E-2</v>
      </c>
      <c r="AE39" s="124">
        <v>2.7675000000000116E-2</v>
      </c>
      <c r="AF39" s="124">
        <v>2.7675000000000116E-2</v>
      </c>
      <c r="AG39" s="124">
        <v>2.7675000000000116E-2</v>
      </c>
      <c r="AH39" s="124">
        <v>2.7675000000000116E-2</v>
      </c>
      <c r="AI39" s="124">
        <v>2.7675000000000116E-2</v>
      </c>
      <c r="AJ39" s="124">
        <v>2.7675000000000116E-2</v>
      </c>
      <c r="AK39" s="124">
        <v>2.7675000000000116E-2</v>
      </c>
      <c r="AL39" s="124">
        <v>2.7675000000000116E-2</v>
      </c>
      <c r="AM39" s="124">
        <v>2.7675000000000116E-2</v>
      </c>
      <c r="AN39" s="124">
        <v>2.7675000000000116E-2</v>
      </c>
      <c r="AO39" s="124">
        <v>2.7675000000000116E-2</v>
      </c>
      <c r="AP39" s="124">
        <v>2.7675000000000116E-2</v>
      </c>
      <c r="AQ39" s="124">
        <v>2.7675000000000116E-2</v>
      </c>
      <c r="AR39" s="124">
        <v>2.7406268697660163E-2</v>
      </c>
      <c r="AS39" s="124">
        <v>2.7507624238833683E-2</v>
      </c>
      <c r="AT39" s="127">
        <v>2.7675001656983778E-2</v>
      </c>
    </row>
    <row r="40" spans="2:46" x14ac:dyDescent="0.25">
      <c r="B40" s="153">
        <f t="shared" si="1"/>
        <v>2053</v>
      </c>
      <c r="C40" s="154">
        <v>0.01</v>
      </c>
      <c r="D40" s="155">
        <f>(1+Z40)/(1+LOOKUP($B40,Prix!$B$6:$B$127,Prix!$J$6:$J$127))-1</f>
        <v>9.8717445590632558E-3</v>
      </c>
      <c r="E40" s="155">
        <f>(1+AA40)/(1+LOOKUP($B40,Prix!$B$6:$B$127,Prix!$J$6:$J$127))-1</f>
        <v>9.8717445590632558E-3</v>
      </c>
      <c r="F40" s="155">
        <f>(1+AB40)/(1+LOOKUP($B40,Prix!$B$6:$B$127,Prix!$J$6:$J$127))-1</f>
        <v>1.0000000000000009E-2</v>
      </c>
      <c r="G40" s="155">
        <f>(1+AC40)/(1+LOOKUP($B40,Prix!$B$6:$B$127,Prix!$J$6:$J$127))-1</f>
        <v>1.0000000000000009E-2</v>
      </c>
      <c r="H40" s="155">
        <f>(1+AD40)/(1+LOOKUP($B40,Prix!$B$6:$B$127,Prix!$J$6:$J$127))-1</f>
        <v>1.0000000000000009E-2</v>
      </c>
      <c r="I40" s="155">
        <f>(1+AE40)/(1+LOOKUP($B40,Prix!$B$6:$B$127,Prix!$J$6:$J$127))-1</f>
        <v>1.0000000000000009E-2</v>
      </c>
      <c r="J40" s="155">
        <f>(1+AF40)/(1+LOOKUP($B40,Prix!$B$6:$B$127,Prix!$J$6:$J$127))-1</f>
        <v>1.0000000000000009E-2</v>
      </c>
      <c r="K40" s="155">
        <f>(1+AG40)/(1+LOOKUP($B40,Prix!$B$6:$B$127,Prix!$J$6:$J$127))-1</f>
        <v>1.0000000000000009E-2</v>
      </c>
      <c r="L40" s="155">
        <f>(1+AH40)/(1+LOOKUP($B40,Prix!$B$6:$B$127,Prix!$J$6:$J$127))-1</f>
        <v>1.0000000000000009E-2</v>
      </c>
      <c r="M40" s="155">
        <f>(1+AI40)/(1+LOOKUP($B40,Prix!$B$6:$B$127,Prix!$J$6:$J$127))-1</f>
        <v>1.0000000000000009E-2</v>
      </c>
      <c r="N40" s="155">
        <f>(1+AJ40)/(1+LOOKUP($B40,Prix!$B$6:$B$127,Prix!$J$6:$J$127))-1</f>
        <v>1.0000000000000009E-2</v>
      </c>
      <c r="O40" s="155">
        <f>(1+AK40)/(1+LOOKUP($B40,Prix!$B$6:$B$127,Prix!$J$6:$J$127))-1</f>
        <v>1.0000000000000009E-2</v>
      </c>
      <c r="P40" s="155">
        <f>(1+AL40)/(1+LOOKUP($B40,Prix!$B$6:$B$127,Prix!$J$6:$J$127))-1</f>
        <v>1.0000000000000009E-2</v>
      </c>
      <c r="Q40" s="155">
        <f>(1+AM40)/(1+LOOKUP($B40,Prix!$B$6:$B$127,Prix!$J$6:$J$127))-1</f>
        <v>1.0000000000000009E-2</v>
      </c>
      <c r="R40" s="155">
        <f>(1+AN40)/(1+LOOKUP($B40,Prix!$B$6:$B$127,Prix!$J$6:$J$127))-1</f>
        <v>1.0000000000000009E-2</v>
      </c>
      <c r="S40" s="277">
        <f>(1+AO40)/(1+LOOKUP($B40,Prix!$B$6:$B$127,Prix!$J$6:$J$127))-1</f>
        <v>1.0000000000000009E-2</v>
      </c>
      <c r="T40" s="277">
        <f>(1+AP40)/(1+LOOKUP($B40,Prix!$B$6:$B$127,Prix!$J$6:$J$127))-1</f>
        <v>1.0000000000000009E-2</v>
      </c>
      <c r="U40" s="277">
        <f>(1+AQ40)/(1+LOOKUP($B40,Prix!$B$6:$B$127,Prix!$J$6:$J$127))-1</f>
        <v>1.0000000000000009E-2</v>
      </c>
      <c r="V40" s="277">
        <f>(1+AR40)/(1+LOOKUP($B40,Prix!$B$6:$B$127,Prix!$J$6:$J$127))-1</f>
        <v>9.7358215307501439E-3</v>
      </c>
      <c r="W40" s="277">
        <f>(1+AS40)/(1+LOOKUP($B40,Prix!$B$6:$B$127,Prix!$J$6:$J$127))-1</f>
        <v>9.8163724638604677E-3</v>
      </c>
      <c r="X40" s="277">
        <f>(1+AT40)/(1+LOOKUP($B40,Prix!$B$6:$B$127,Prix!$J$6:$J$127))-1</f>
        <v>1.0000001439057549E-2</v>
      </c>
      <c r="Y40" s="304">
        <v>2.7675000000000116E-2</v>
      </c>
      <c r="Z40" s="124">
        <v>2.7544500088847013E-2</v>
      </c>
      <c r="AA40" s="124">
        <v>2.7544500088847013E-2</v>
      </c>
      <c r="AB40" s="124">
        <v>2.7675000000000116E-2</v>
      </c>
      <c r="AC40" s="124">
        <v>2.7675000000000116E-2</v>
      </c>
      <c r="AD40" s="124">
        <v>2.7675000000000116E-2</v>
      </c>
      <c r="AE40" s="124">
        <v>2.7675000000000116E-2</v>
      </c>
      <c r="AF40" s="124">
        <v>2.7675000000000116E-2</v>
      </c>
      <c r="AG40" s="124">
        <v>2.7675000000000116E-2</v>
      </c>
      <c r="AH40" s="124">
        <v>2.7675000000000116E-2</v>
      </c>
      <c r="AI40" s="124">
        <v>2.7675000000000116E-2</v>
      </c>
      <c r="AJ40" s="124">
        <v>2.7675000000000116E-2</v>
      </c>
      <c r="AK40" s="124">
        <v>2.7675000000000116E-2</v>
      </c>
      <c r="AL40" s="124">
        <v>2.7675000000000116E-2</v>
      </c>
      <c r="AM40" s="124">
        <v>2.7675000000000116E-2</v>
      </c>
      <c r="AN40" s="124">
        <v>2.7675000000000116E-2</v>
      </c>
      <c r="AO40" s="124">
        <v>2.7675000000000116E-2</v>
      </c>
      <c r="AP40" s="124">
        <v>2.7675000000000116E-2</v>
      </c>
      <c r="AQ40" s="124">
        <v>2.7675000000000116E-2</v>
      </c>
      <c r="AR40" s="124">
        <v>2.740619840753844E-2</v>
      </c>
      <c r="AS40" s="124">
        <v>2.7488158981978206E-2</v>
      </c>
      <c r="AT40" s="127">
        <v>2.7675001464241067E-2</v>
      </c>
    </row>
    <row r="41" spans="2:46" x14ac:dyDescent="0.25">
      <c r="B41" s="153">
        <f t="shared" si="1"/>
        <v>2054</v>
      </c>
      <c r="C41" s="154">
        <v>0.01</v>
      </c>
      <c r="D41" s="155">
        <f>(1+Z41)/(1+LOOKUP($B41,Prix!$B$6:$B$127,Prix!$J$6:$J$127))-1</f>
        <v>9.8717445590632558E-3</v>
      </c>
      <c r="E41" s="155">
        <f>(1+AA41)/(1+LOOKUP($B41,Prix!$B$6:$B$127,Prix!$J$6:$J$127))-1</f>
        <v>9.8717445590632558E-3</v>
      </c>
      <c r="F41" s="155">
        <f>(1+AB41)/(1+LOOKUP($B41,Prix!$B$6:$B$127,Prix!$J$6:$J$127))-1</f>
        <v>1.0000000000000009E-2</v>
      </c>
      <c r="G41" s="155">
        <f>(1+AC41)/(1+LOOKUP($B41,Prix!$B$6:$B$127,Prix!$J$6:$J$127))-1</f>
        <v>1.0000000000000009E-2</v>
      </c>
      <c r="H41" s="155">
        <f>(1+AD41)/(1+LOOKUP($B41,Prix!$B$6:$B$127,Prix!$J$6:$J$127))-1</f>
        <v>1.0000000000000009E-2</v>
      </c>
      <c r="I41" s="155">
        <f>(1+AE41)/(1+LOOKUP($B41,Prix!$B$6:$B$127,Prix!$J$6:$J$127))-1</f>
        <v>1.0000000000000009E-2</v>
      </c>
      <c r="J41" s="155">
        <f>(1+AF41)/(1+LOOKUP($B41,Prix!$B$6:$B$127,Prix!$J$6:$J$127))-1</f>
        <v>1.0000000000000009E-2</v>
      </c>
      <c r="K41" s="155">
        <f>(1+AG41)/(1+LOOKUP($B41,Prix!$B$6:$B$127,Prix!$J$6:$J$127))-1</f>
        <v>1.0000000000000009E-2</v>
      </c>
      <c r="L41" s="155">
        <f>(1+AH41)/(1+LOOKUP($B41,Prix!$B$6:$B$127,Prix!$J$6:$J$127))-1</f>
        <v>1.0000000000000009E-2</v>
      </c>
      <c r="M41" s="155">
        <f>(1+AI41)/(1+LOOKUP($B41,Prix!$B$6:$B$127,Prix!$J$6:$J$127))-1</f>
        <v>1.0000000000000009E-2</v>
      </c>
      <c r="N41" s="155">
        <f>(1+AJ41)/(1+LOOKUP($B41,Prix!$B$6:$B$127,Prix!$J$6:$J$127))-1</f>
        <v>1.0000000000000009E-2</v>
      </c>
      <c r="O41" s="155">
        <f>(1+AK41)/(1+LOOKUP($B41,Prix!$B$6:$B$127,Prix!$J$6:$J$127))-1</f>
        <v>1.0000000000000009E-2</v>
      </c>
      <c r="P41" s="155">
        <f>(1+AL41)/(1+LOOKUP($B41,Prix!$B$6:$B$127,Prix!$J$6:$J$127))-1</f>
        <v>1.0000000000000009E-2</v>
      </c>
      <c r="Q41" s="155">
        <f>(1+AM41)/(1+LOOKUP($B41,Prix!$B$6:$B$127,Prix!$J$6:$J$127))-1</f>
        <v>1.0000000000000009E-2</v>
      </c>
      <c r="R41" s="155">
        <f>(1+AN41)/(1+LOOKUP($B41,Prix!$B$6:$B$127,Prix!$J$6:$J$127))-1</f>
        <v>1.0000000000000009E-2</v>
      </c>
      <c r="S41" s="277">
        <f>(1+AO41)/(1+LOOKUP($B41,Prix!$B$6:$B$127,Prix!$J$6:$J$127))-1</f>
        <v>1.0000000000000009E-2</v>
      </c>
      <c r="T41" s="277">
        <f>(1+AP41)/(1+LOOKUP($B41,Prix!$B$6:$B$127,Prix!$J$6:$J$127))-1</f>
        <v>1.0000000000000009E-2</v>
      </c>
      <c r="U41" s="277">
        <f>(1+AQ41)/(1+LOOKUP($B41,Prix!$B$6:$B$127,Prix!$J$6:$J$127))-1</f>
        <v>1.0000000000000009E-2</v>
      </c>
      <c r="V41" s="277">
        <f>(1+AR41)/(1+LOOKUP($B41,Prix!$B$6:$B$127,Prix!$J$6:$J$127))-1</f>
        <v>9.7357524133996343E-3</v>
      </c>
      <c r="W41" s="277">
        <f>(1+AS41)/(1+LOOKUP($B41,Prix!$B$6:$B$127,Prix!$J$6:$J$127))-1</f>
        <v>9.7927404195092826E-3</v>
      </c>
      <c r="X41" s="277">
        <f>(1+AT41)/(1+LOOKUP($B41,Prix!$B$6:$B$127,Prix!$J$6:$J$127))-1</f>
        <v>1.000000115262889E-2</v>
      </c>
      <c r="Y41" s="304">
        <v>2.7675000000000116E-2</v>
      </c>
      <c r="Z41" s="124">
        <v>2.7544500088847013E-2</v>
      </c>
      <c r="AA41" s="124">
        <v>2.7544500088847013E-2</v>
      </c>
      <c r="AB41" s="124">
        <v>2.7675000000000116E-2</v>
      </c>
      <c r="AC41" s="124">
        <v>2.7675000000000116E-2</v>
      </c>
      <c r="AD41" s="124">
        <v>2.7675000000000116E-2</v>
      </c>
      <c r="AE41" s="124">
        <v>2.7675000000000116E-2</v>
      </c>
      <c r="AF41" s="124">
        <v>2.7675000000000116E-2</v>
      </c>
      <c r="AG41" s="124">
        <v>2.7675000000000116E-2</v>
      </c>
      <c r="AH41" s="124">
        <v>2.7675000000000116E-2</v>
      </c>
      <c r="AI41" s="124">
        <v>2.7675000000000116E-2</v>
      </c>
      <c r="AJ41" s="124">
        <v>2.7675000000000116E-2</v>
      </c>
      <c r="AK41" s="124">
        <v>2.7675000000000116E-2</v>
      </c>
      <c r="AL41" s="124">
        <v>2.7675000000000116E-2</v>
      </c>
      <c r="AM41" s="124">
        <v>2.7675000000000116E-2</v>
      </c>
      <c r="AN41" s="124">
        <v>2.7675000000000116E-2</v>
      </c>
      <c r="AO41" s="124">
        <v>2.7675000000000116E-2</v>
      </c>
      <c r="AP41" s="124">
        <v>2.7675000000000116E-2</v>
      </c>
      <c r="AQ41" s="124">
        <v>2.7675000000000116E-2</v>
      </c>
      <c r="AR41" s="124">
        <v>2.740612808063414E-2</v>
      </c>
      <c r="AS41" s="124">
        <v>2.746411337685073E-2</v>
      </c>
      <c r="AT41" s="127">
        <v>2.7675001172799973E-2</v>
      </c>
    </row>
    <row r="42" spans="2:46" x14ac:dyDescent="0.25">
      <c r="B42" s="153">
        <f t="shared" si="1"/>
        <v>2055</v>
      </c>
      <c r="C42" s="154">
        <v>0.01</v>
      </c>
      <c r="D42" s="155">
        <f>(1+Z42)/(1+LOOKUP($B42,Prix!$B$6:$B$127,Prix!$J$6:$J$127))-1</f>
        <v>9.8717445590632558E-3</v>
      </c>
      <c r="E42" s="155">
        <f>(1+AA42)/(1+LOOKUP($B42,Prix!$B$6:$B$127,Prix!$J$6:$J$127))-1</f>
        <v>9.8717445590632558E-3</v>
      </c>
      <c r="F42" s="155">
        <f>(1+AB42)/(1+LOOKUP($B42,Prix!$B$6:$B$127,Prix!$J$6:$J$127))-1</f>
        <v>1.0000000000000009E-2</v>
      </c>
      <c r="G42" s="155">
        <f>(1+AC42)/(1+LOOKUP($B42,Prix!$B$6:$B$127,Prix!$J$6:$J$127))-1</f>
        <v>1.0000000000000009E-2</v>
      </c>
      <c r="H42" s="155">
        <f>(1+AD42)/(1+LOOKUP($B42,Prix!$B$6:$B$127,Prix!$J$6:$J$127))-1</f>
        <v>1.0000000000000009E-2</v>
      </c>
      <c r="I42" s="155">
        <f>(1+AE42)/(1+LOOKUP($B42,Prix!$B$6:$B$127,Prix!$J$6:$J$127))-1</f>
        <v>1.0000000000000009E-2</v>
      </c>
      <c r="J42" s="155">
        <f>(1+AF42)/(1+LOOKUP($B42,Prix!$B$6:$B$127,Prix!$J$6:$J$127))-1</f>
        <v>1.0000000000000009E-2</v>
      </c>
      <c r="K42" s="155">
        <f>(1+AG42)/(1+LOOKUP($B42,Prix!$B$6:$B$127,Prix!$J$6:$J$127))-1</f>
        <v>1.0000000000000009E-2</v>
      </c>
      <c r="L42" s="155">
        <f>(1+AH42)/(1+LOOKUP($B42,Prix!$B$6:$B$127,Prix!$J$6:$J$127))-1</f>
        <v>1.0000000000000009E-2</v>
      </c>
      <c r="M42" s="155">
        <f>(1+AI42)/(1+LOOKUP($B42,Prix!$B$6:$B$127,Prix!$J$6:$J$127))-1</f>
        <v>1.0000000000000009E-2</v>
      </c>
      <c r="N42" s="155">
        <f>(1+AJ42)/(1+LOOKUP($B42,Prix!$B$6:$B$127,Prix!$J$6:$J$127))-1</f>
        <v>1.0000000000000009E-2</v>
      </c>
      <c r="O42" s="155">
        <f>(1+AK42)/(1+LOOKUP($B42,Prix!$B$6:$B$127,Prix!$J$6:$J$127))-1</f>
        <v>1.0000000000000009E-2</v>
      </c>
      <c r="P42" s="155">
        <f>(1+AL42)/(1+LOOKUP($B42,Prix!$B$6:$B$127,Prix!$J$6:$J$127))-1</f>
        <v>1.0000000000000009E-2</v>
      </c>
      <c r="Q42" s="155">
        <f>(1+AM42)/(1+LOOKUP($B42,Prix!$B$6:$B$127,Prix!$J$6:$J$127))-1</f>
        <v>1.0000000000000009E-2</v>
      </c>
      <c r="R42" s="155">
        <f>(1+AN42)/(1+LOOKUP($B42,Prix!$B$6:$B$127,Prix!$J$6:$J$127))-1</f>
        <v>1.0000000000000009E-2</v>
      </c>
      <c r="S42" s="277">
        <f>(1+AO42)/(1+LOOKUP($B42,Prix!$B$6:$B$127,Prix!$J$6:$J$127))-1</f>
        <v>1.0000000000000009E-2</v>
      </c>
      <c r="T42" s="277">
        <f>(1+AP42)/(1+LOOKUP($B42,Prix!$B$6:$B$127,Prix!$J$6:$J$127))-1</f>
        <v>1.0000000000000009E-2</v>
      </c>
      <c r="U42" s="277">
        <f>(1+AQ42)/(1+LOOKUP($B42,Prix!$B$6:$B$127,Prix!$J$6:$J$127))-1</f>
        <v>1.0000000000000009E-2</v>
      </c>
      <c r="V42" s="277">
        <f>(1+AR42)/(1+LOOKUP($B42,Prix!$B$6:$B$127,Prix!$J$6:$J$127))-1</f>
        <v>9.7356832598749499E-3</v>
      </c>
      <c r="W42" s="277">
        <f>(1+AS42)/(1+LOOKUP($B42,Prix!$B$6:$B$127,Prix!$J$6:$J$127))-1</f>
        <v>9.7671183553513785E-3</v>
      </c>
      <c r="X42" s="277">
        <f>(1+AT42)/(1+LOOKUP($B42,Prix!$B$6:$B$127,Prix!$J$6:$J$127))-1</f>
        <v>1.0000000769034623E-2</v>
      </c>
      <c r="Y42" s="304">
        <v>2.7675000000000116E-2</v>
      </c>
      <c r="Z42" s="124">
        <v>2.7544500088847013E-2</v>
      </c>
      <c r="AA42" s="124">
        <v>2.7544500088847013E-2</v>
      </c>
      <c r="AB42" s="124">
        <v>2.7675000000000116E-2</v>
      </c>
      <c r="AC42" s="124">
        <v>2.7675000000000116E-2</v>
      </c>
      <c r="AD42" s="124">
        <v>2.7675000000000116E-2</v>
      </c>
      <c r="AE42" s="124">
        <v>2.7675000000000116E-2</v>
      </c>
      <c r="AF42" s="124">
        <v>2.7675000000000116E-2</v>
      </c>
      <c r="AG42" s="124">
        <v>2.7675000000000116E-2</v>
      </c>
      <c r="AH42" s="124">
        <v>2.7675000000000116E-2</v>
      </c>
      <c r="AI42" s="124">
        <v>2.7675000000000116E-2</v>
      </c>
      <c r="AJ42" s="124">
        <v>2.7675000000000116E-2</v>
      </c>
      <c r="AK42" s="124">
        <v>2.7675000000000116E-2</v>
      </c>
      <c r="AL42" s="124">
        <v>2.7675000000000116E-2</v>
      </c>
      <c r="AM42" s="124">
        <v>2.7675000000000116E-2</v>
      </c>
      <c r="AN42" s="124">
        <v>2.7675000000000116E-2</v>
      </c>
      <c r="AO42" s="124">
        <v>2.7675000000000116E-2</v>
      </c>
      <c r="AP42" s="124">
        <v>2.7675000000000116E-2</v>
      </c>
      <c r="AQ42" s="124">
        <v>2.7675000000000116E-2</v>
      </c>
      <c r="AR42" s="124">
        <v>2.7406057716922838E-2</v>
      </c>
      <c r="AS42" s="124">
        <v>2.743804292657015E-2</v>
      </c>
      <c r="AT42" s="127">
        <v>2.7675000782492853E-2</v>
      </c>
    </row>
    <row r="43" spans="2:46" x14ac:dyDescent="0.25">
      <c r="B43" s="153">
        <f t="shared" si="1"/>
        <v>2056</v>
      </c>
      <c r="C43" s="154">
        <v>0.01</v>
      </c>
      <c r="D43" s="155">
        <f>(1+Z43)/(1+LOOKUP($B43,Prix!$B$6:$B$127,Prix!$J$6:$J$127))-1</f>
        <v>9.8717445590632558E-3</v>
      </c>
      <c r="E43" s="155">
        <f>(1+AA43)/(1+LOOKUP($B43,Prix!$B$6:$B$127,Prix!$J$6:$J$127))-1</f>
        <v>9.8717445590632558E-3</v>
      </c>
      <c r="F43" s="155">
        <f>(1+AB43)/(1+LOOKUP($B43,Prix!$B$6:$B$127,Prix!$J$6:$J$127))-1</f>
        <v>1.0000000000000009E-2</v>
      </c>
      <c r="G43" s="155">
        <f>(1+AC43)/(1+LOOKUP($B43,Prix!$B$6:$B$127,Prix!$J$6:$J$127))-1</f>
        <v>1.0000000000000009E-2</v>
      </c>
      <c r="H43" s="155">
        <f>(1+AD43)/(1+LOOKUP($B43,Prix!$B$6:$B$127,Prix!$J$6:$J$127))-1</f>
        <v>1.0000000000000009E-2</v>
      </c>
      <c r="I43" s="155">
        <f>(1+AE43)/(1+LOOKUP($B43,Prix!$B$6:$B$127,Prix!$J$6:$J$127))-1</f>
        <v>1.0000000000000009E-2</v>
      </c>
      <c r="J43" s="155">
        <f>(1+AF43)/(1+LOOKUP($B43,Prix!$B$6:$B$127,Prix!$J$6:$J$127))-1</f>
        <v>1.0000000000000009E-2</v>
      </c>
      <c r="K43" s="155">
        <f>(1+AG43)/(1+LOOKUP($B43,Prix!$B$6:$B$127,Prix!$J$6:$J$127))-1</f>
        <v>1.0000000000000009E-2</v>
      </c>
      <c r="L43" s="155">
        <f>(1+AH43)/(1+LOOKUP($B43,Prix!$B$6:$B$127,Prix!$J$6:$J$127))-1</f>
        <v>1.0000000000000009E-2</v>
      </c>
      <c r="M43" s="155">
        <f>(1+AI43)/(1+LOOKUP($B43,Prix!$B$6:$B$127,Prix!$J$6:$J$127))-1</f>
        <v>1.0000000000000009E-2</v>
      </c>
      <c r="N43" s="155">
        <f>(1+AJ43)/(1+LOOKUP($B43,Prix!$B$6:$B$127,Prix!$J$6:$J$127))-1</f>
        <v>1.0000000000000009E-2</v>
      </c>
      <c r="O43" s="155">
        <f>(1+AK43)/(1+LOOKUP($B43,Prix!$B$6:$B$127,Prix!$J$6:$J$127))-1</f>
        <v>1.0000000000000009E-2</v>
      </c>
      <c r="P43" s="155">
        <f>(1+AL43)/(1+LOOKUP($B43,Prix!$B$6:$B$127,Prix!$J$6:$J$127))-1</f>
        <v>1.0000000000000009E-2</v>
      </c>
      <c r="Q43" s="155">
        <f>(1+AM43)/(1+LOOKUP($B43,Prix!$B$6:$B$127,Prix!$J$6:$J$127))-1</f>
        <v>1.0000000000000009E-2</v>
      </c>
      <c r="R43" s="155">
        <f>(1+AN43)/(1+LOOKUP($B43,Prix!$B$6:$B$127,Prix!$J$6:$J$127))-1</f>
        <v>1.0000000000000009E-2</v>
      </c>
      <c r="S43" s="277">
        <f>(1+AO43)/(1+LOOKUP($B43,Prix!$B$6:$B$127,Prix!$J$6:$J$127))-1</f>
        <v>1.0000000000000009E-2</v>
      </c>
      <c r="T43" s="277">
        <f>(1+AP43)/(1+LOOKUP($B43,Prix!$B$6:$B$127,Prix!$J$6:$J$127))-1</f>
        <v>1.0000000000000009E-2</v>
      </c>
      <c r="U43" s="277">
        <f>(1+AQ43)/(1+LOOKUP($B43,Prix!$B$6:$B$127,Prix!$J$6:$J$127))-1</f>
        <v>1.0000000000000009E-2</v>
      </c>
      <c r="V43" s="277">
        <f>(1+AR43)/(1+LOOKUP($B43,Prix!$B$6:$B$127,Prix!$J$6:$J$127))-1</f>
        <v>9.7356140701447824E-3</v>
      </c>
      <c r="W43" s="277">
        <f>(1+AS43)/(1+LOOKUP($B43,Prix!$B$6:$B$127,Prix!$J$6:$J$127))-1</f>
        <v>9.7524171866183451E-3</v>
      </c>
      <c r="X43" s="277">
        <f>(1+AT43)/(1+LOOKUP($B43,Prix!$B$6:$B$127,Prix!$J$6:$J$127))-1</f>
        <v>1.0000001058586783E-2</v>
      </c>
      <c r="Y43" s="304">
        <v>2.7675000000000116E-2</v>
      </c>
      <c r="Z43" s="124">
        <v>2.7544500088847013E-2</v>
      </c>
      <c r="AA43" s="124">
        <v>2.7544500088847013E-2</v>
      </c>
      <c r="AB43" s="124">
        <v>2.7675000000000116E-2</v>
      </c>
      <c r="AC43" s="124">
        <v>2.7675000000000116E-2</v>
      </c>
      <c r="AD43" s="124">
        <v>2.7675000000000116E-2</v>
      </c>
      <c r="AE43" s="124">
        <v>2.7675000000000116E-2</v>
      </c>
      <c r="AF43" s="124">
        <v>2.7675000000000116E-2</v>
      </c>
      <c r="AG43" s="124">
        <v>2.7675000000000116E-2</v>
      </c>
      <c r="AH43" s="124">
        <v>2.7675000000000116E-2</v>
      </c>
      <c r="AI43" s="124">
        <v>2.7675000000000116E-2</v>
      </c>
      <c r="AJ43" s="124">
        <v>2.7675000000000116E-2</v>
      </c>
      <c r="AK43" s="124">
        <v>2.7675000000000116E-2</v>
      </c>
      <c r="AL43" s="124">
        <v>2.7675000000000116E-2</v>
      </c>
      <c r="AM43" s="124">
        <v>2.7675000000000116E-2</v>
      </c>
      <c r="AN43" s="124">
        <v>2.7675000000000116E-2</v>
      </c>
      <c r="AO43" s="124">
        <v>2.7675000000000116E-2</v>
      </c>
      <c r="AP43" s="124">
        <v>2.7675000000000116E-2</v>
      </c>
      <c r="AQ43" s="124">
        <v>2.7675000000000116E-2</v>
      </c>
      <c r="AR43" s="124">
        <v>2.7405987316372338E-2</v>
      </c>
      <c r="AS43" s="124">
        <v>2.7423084487384175E-2</v>
      </c>
      <c r="AT43" s="127">
        <v>2.7675001077112071E-2</v>
      </c>
    </row>
    <row r="44" spans="2:46" x14ac:dyDescent="0.25">
      <c r="B44" s="153">
        <f t="shared" si="1"/>
        <v>2057</v>
      </c>
      <c r="C44" s="154">
        <v>0.01</v>
      </c>
      <c r="D44" s="155">
        <f>(1+Z44)/(1+LOOKUP($B44,Prix!$B$6:$B$127,Prix!$J$6:$J$127))-1</f>
        <v>9.8717445590632558E-3</v>
      </c>
      <c r="E44" s="155">
        <f>(1+AA44)/(1+LOOKUP($B44,Prix!$B$6:$B$127,Prix!$J$6:$J$127))-1</f>
        <v>9.8717445590632558E-3</v>
      </c>
      <c r="F44" s="155">
        <f>(1+AB44)/(1+LOOKUP($B44,Prix!$B$6:$B$127,Prix!$J$6:$J$127))-1</f>
        <v>1.0000000000000009E-2</v>
      </c>
      <c r="G44" s="155">
        <f>(1+AC44)/(1+LOOKUP($B44,Prix!$B$6:$B$127,Prix!$J$6:$J$127))-1</f>
        <v>1.0000000000000009E-2</v>
      </c>
      <c r="H44" s="155">
        <f>(1+AD44)/(1+LOOKUP($B44,Prix!$B$6:$B$127,Prix!$J$6:$J$127))-1</f>
        <v>1.0000000000000009E-2</v>
      </c>
      <c r="I44" s="155">
        <f>(1+AE44)/(1+LOOKUP($B44,Prix!$B$6:$B$127,Prix!$J$6:$J$127))-1</f>
        <v>1.0000000000000009E-2</v>
      </c>
      <c r="J44" s="155">
        <f>(1+AF44)/(1+LOOKUP($B44,Prix!$B$6:$B$127,Prix!$J$6:$J$127))-1</f>
        <v>1.0000000000000009E-2</v>
      </c>
      <c r="K44" s="155">
        <f>(1+AG44)/(1+LOOKUP($B44,Prix!$B$6:$B$127,Prix!$J$6:$J$127))-1</f>
        <v>1.0000000000000009E-2</v>
      </c>
      <c r="L44" s="155">
        <f>(1+AH44)/(1+LOOKUP($B44,Prix!$B$6:$B$127,Prix!$J$6:$J$127))-1</f>
        <v>1.0000000000000009E-2</v>
      </c>
      <c r="M44" s="155">
        <f>(1+AI44)/(1+LOOKUP($B44,Prix!$B$6:$B$127,Prix!$J$6:$J$127))-1</f>
        <v>1.0000000000000009E-2</v>
      </c>
      <c r="N44" s="155">
        <f>(1+AJ44)/(1+LOOKUP($B44,Prix!$B$6:$B$127,Prix!$J$6:$J$127))-1</f>
        <v>1.0000000000000009E-2</v>
      </c>
      <c r="O44" s="155">
        <f>(1+AK44)/(1+LOOKUP($B44,Prix!$B$6:$B$127,Prix!$J$6:$J$127))-1</f>
        <v>1.0000000000000009E-2</v>
      </c>
      <c r="P44" s="155">
        <f>(1+AL44)/(1+LOOKUP($B44,Prix!$B$6:$B$127,Prix!$J$6:$J$127))-1</f>
        <v>1.0000000000000009E-2</v>
      </c>
      <c r="Q44" s="155">
        <f>(1+AM44)/(1+LOOKUP($B44,Prix!$B$6:$B$127,Prix!$J$6:$J$127))-1</f>
        <v>1.0000000000000009E-2</v>
      </c>
      <c r="R44" s="155">
        <f>(1+AN44)/(1+LOOKUP($B44,Prix!$B$6:$B$127,Prix!$J$6:$J$127))-1</f>
        <v>1.0000000000000009E-2</v>
      </c>
      <c r="S44" s="277">
        <f>(1+AO44)/(1+LOOKUP($B44,Prix!$B$6:$B$127,Prix!$J$6:$J$127))-1</f>
        <v>1.0000000000000009E-2</v>
      </c>
      <c r="T44" s="277">
        <f>(1+AP44)/(1+LOOKUP($B44,Prix!$B$6:$B$127,Prix!$J$6:$J$127))-1</f>
        <v>1.0000000000000009E-2</v>
      </c>
      <c r="U44" s="277">
        <f>(1+AQ44)/(1+LOOKUP($B44,Prix!$B$6:$B$127,Prix!$J$6:$J$127))-1</f>
        <v>1.0000000000000009E-2</v>
      </c>
      <c r="V44" s="277">
        <f>(1+AR44)/(1+LOOKUP($B44,Prix!$B$6:$B$127,Prix!$J$6:$J$127))-1</f>
        <v>9.7355448441824866E-3</v>
      </c>
      <c r="W44" s="277">
        <f>(1+AS44)/(1+LOOKUP($B44,Prix!$B$6:$B$127,Prix!$J$6:$J$127))-1</f>
        <v>9.7234512211237245E-3</v>
      </c>
      <c r="X44" s="277">
        <f>(1+AT44)/(1+LOOKUP($B44,Prix!$B$6:$B$127,Prix!$J$6:$J$127))-1</f>
        <v>1.0000000770497897E-2</v>
      </c>
      <c r="Y44" s="304">
        <v>2.7675000000000116E-2</v>
      </c>
      <c r="Z44" s="124">
        <v>2.7544500088847013E-2</v>
      </c>
      <c r="AA44" s="124">
        <v>2.7544500088847013E-2</v>
      </c>
      <c r="AB44" s="124">
        <v>2.7675000000000116E-2</v>
      </c>
      <c r="AC44" s="124">
        <v>2.7675000000000116E-2</v>
      </c>
      <c r="AD44" s="124">
        <v>2.7675000000000116E-2</v>
      </c>
      <c r="AE44" s="124">
        <v>2.7675000000000116E-2</v>
      </c>
      <c r="AF44" s="124">
        <v>2.7675000000000116E-2</v>
      </c>
      <c r="AG44" s="124">
        <v>2.7675000000000116E-2</v>
      </c>
      <c r="AH44" s="124">
        <v>2.7675000000000116E-2</v>
      </c>
      <c r="AI44" s="124">
        <v>2.7675000000000116E-2</v>
      </c>
      <c r="AJ44" s="124">
        <v>2.7675000000000116E-2</v>
      </c>
      <c r="AK44" s="124">
        <v>2.7675000000000116E-2</v>
      </c>
      <c r="AL44" s="124">
        <v>2.7675000000000116E-2</v>
      </c>
      <c r="AM44" s="124">
        <v>2.7675000000000116E-2</v>
      </c>
      <c r="AN44" s="124">
        <v>2.7675000000000116E-2</v>
      </c>
      <c r="AO44" s="124">
        <v>2.7675000000000116E-2</v>
      </c>
      <c r="AP44" s="124">
        <v>2.7675000000000116E-2</v>
      </c>
      <c r="AQ44" s="124">
        <v>2.7675000000000116E-2</v>
      </c>
      <c r="AR44" s="124">
        <v>2.7405916878955772E-2</v>
      </c>
      <c r="AS44" s="124">
        <v>2.7393611617493541E-2</v>
      </c>
      <c r="AT44" s="127">
        <v>2.7675000783981663E-2</v>
      </c>
    </row>
    <row r="45" spans="2:46" x14ac:dyDescent="0.25">
      <c r="B45" s="153">
        <f t="shared" si="1"/>
        <v>2058</v>
      </c>
      <c r="C45" s="154">
        <v>0.01</v>
      </c>
      <c r="D45" s="155">
        <f>(1+Z45)/(1+LOOKUP($B45,Prix!$B$6:$B$127,Prix!$J$6:$J$127))-1</f>
        <v>9.8717445590632558E-3</v>
      </c>
      <c r="E45" s="155">
        <f>(1+AA45)/(1+LOOKUP($B45,Prix!$B$6:$B$127,Prix!$J$6:$J$127))-1</f>
        <v>9.8717445590632558E-3</v>
      </c>
      <c r="F45" s="155">
        <f>(1+AB45)/(1+LOOKUP($B45,Prix!$B$6:$B$127,Prix!$J$6:$J$127))-1</f>
        <v>1.0000000000000009E-2</v>
      </c>
      <c r="G45" s="155">
        <f>(1+AC45)/(1+LOOKUP($B45,Prix!$B$6:$B$127,Prix!$J$6:$J$127))-1</f>
        <v>1.0000000000000009E-2</v>
      </c>
      <c r="H45" s="155">
        <f>(1+AD45)/(1+LOOKUP($B45,Prix!$B$6:$B$127,Prix!$J$6:$J$127))-1</f>
        <v>1.0000000000000009E-2</v>
      </c>
      <c r="I45" s="155">
        <f>(1+AE45)/(1+LOOKUP($B45,Prix!$B$6:$B$127,Prix!$J$6:$J$127))-1</f>
        <v>1.0000000000000009E-2</v>
      </c>
      <c r="J45" s="155">
        <f>(1+AF45)/(1+LOOKUP($B45,Prix!$B$6:$B$127,Prix!$J$6:$J$127))-1</f>
        <v>1.0000000000000009E-2</v>
      </c>
      <c r="K45" s="155">
        <f>(1+AG45)/(1+LOOKUP($B45,Prix!$B$6:$B$127,Prix!$J$6:$J$127))-1</f>
        <v>1.0000000000000009E-2</v>
      </c>
      <c r="L45" s="155">
        <f>(1+AH45)/(1+LOOKUP($B45,Prix!$B$6:$B$127,Prix!$J$6:$J$127))-1</f>
        <v>1.0000000000000009E-2</v>
      </c>
      <c r="M45" s="155">
        <f>(1+AI45)/(1+LOOKUP($B45,Prix!$B$6:$B$127,Prix!$J$6:$J$127))-1</f>
        <v>1.0000000000000009E-2</v>
      </c>
      <c r="N45" s="155">
        <f>(1+AJ45)/(1+LOOKUP($B45,Prix!$B$6:$B$127,Prix!$J$6:$J$127))-1</f>
        <v>1.0000000000000009E-2</v>
      </c>
      <c r="O45" s="155">
        <f>(1+AK45)/(1+LOOKUP($B45,Prix!$B$6:$B$127,Prix!$J$6:$J$127))-1</f>
        <v>1.0000000000000009E-2</v>
      </c>
      <c r="P45" s="155">
        <f>(1+AL45)/(1+LOOKUP($B45,Prix!$B$6:$B$127,Prix!$J$6:$J$127))-1</f>
        <v>1.0000000000000009E-2</v>
      </c>
      <c r="Q45" s="155">
        <f>(1+AM45)/(1+LOOKUP($B45,Prix!$B$6:$B$127,Prix!$J$6:$J$127))-1</f>
        <v>1.0000000000000009E-2</v>
      </c>
      <c r="R45" s="155">
        <f>(1+AN45)/(1+LOOKUP($B45,Prix!$B$6:$B$127,Prix!$J$6:$J$127))-1</f>
        <v>1.0000000000000009E-2</v>
      </c>
      <c r="S45" s="277">
        <f>(1+AO45)/(1+LOOKUP($B45,Prix!$B$6:$B$127,Prix!$J$6:$J$127))-1</f>
        <v>1.0000000000000009E-2</v>
      </c>
      <c r="T45" s="277">
        <f>(1+AP45)/(1+LOOKUP($B45,Prix!$B$6:$B$127,Prix!$J$6:$J$127))-1</f>
        <v>1.0000000000000009E-2</v>
      </c>
      <c r="U45" s="277">
        <f>(1+AQ45)/(1+LOOKUP($B45,Prix!$B$6:$B$127,Prix!$J$6:$J$127))-1</f>
        <v>1.0000000000000009E-2</v>
      </c>
      <c r="V45" s="277">
        <f>(1+AR45)/(1+LOOKUP($B45,Prix!$B$6:$B$127,Prix!$J$6:$J$127))-1</f>
        <v>9.7354755819583083E-3</v>
      </c>
      <c r="W45" s="277">
        <f>(1+AS45)/(1+LOOKUP($B45,Prix!$B$6:$B$127,Prix!$J$6:$J$127))-1</f>
        <v>9.7056458441679982E-3</v>
      </c>
      <c r="X45" s="277">
        <f>(1+AT45)/(1+LOOKUP($B45,Prix!$B$6:$B$127,Prix!$J$6:$J$127))-1</f>
        <v>1.0000000578220147E-2</v>
      </c>
      <c r="Y45" s="304">
        <v>2.7675000000000116E-2</v>
      </c>
      <c r="Z45" s="124">
        <v>2.7544500088847013E-2</v>
      </c>
      <c r="AA45" s="124">
        <v>2.7544500088847013E-2</v>
      </c>
      <c r="AB45" s="124">
        <v>2.7675000000000116E-2</v>
      </c>
      <c r="AC45" s="124">
        <v>2.7675000000000116E-2</v>
      </c>
      <c r="AD45" s="124">
        <v>2.7675000000000116E-2</v>
      </c>
      <c r="AE45" s="124">
        <v>2.7675000000000116E-2</v>
      </c>
      <c r="AF45" s="124">
        <v>2.7675000000000116E-2</v>
      </c>
      <c r="AG45" s="124">
        <v>2.7675000000000116E-2</v>
      </c>
      <c r="AH45" s="124">
        <v>2.7675000000000116E-2</v>
      </c>
      <c r="AI45" s="124">
        <v>2.7675000000000116E-2</v>
      </c>
      <c r="AJ45" s="124">
        <v>2.7675000000000116E-2</v>
      </c>
      <c r="AK45" s="124">
        <v>2.7675000000000116E-2</v>
      </c>
      <c r="AL45" s="124">
        <v>2.7675000000000116E-2</v>
      </c>
      <c r="AM45" s="124">
        <v>2.7675000000000116E-2</v>
      </c>
      <c r="AN45" s="124">
        <v>2.7675000000000116E-2</v>
      </c>
      <c r="AO45" s="124">
        <v>2.7675000000000116E-2</v>
      </c>
      <c r="AP45" s="124">
        <v>2.7675000000000116E-2</v>
      </c>
      <c r="AQ45" s="124">
        <v>2.7675000000000116E-2</v>
      </c>
      <c r="AR45" s="124">
        <v>2.740584640464272E-2</v>
      </c>
      <c r="AS45" s="124">
        <v>2.7375494646441068E-2</v>
      </c>
      <c r="AT45" s="127">
        <v>2.7675000588339049E-2</v>
      </c>
    </row>
    <row r="46" spans="2:46" x14ac:dyDescent="0.25">
      <c r="B46" s="153">
        <f t="shared" si="1"/>
        <v>2059</v>
      </c>
      <c r="C46" s="154">
        <v>0.01</v>
      </c>
      <c r="D46" s="155">
        <f>(1+Z46)/(1+LOOKUP($B46,Prix!$B$6:$B$127,Prix!$J$6:$J$127))-1</f>
        <v>9.8717445590632558E-3</v>
      </c>
      <c r="E46" s="155">
        <f>(1+AA46)/(1+LOOKUP($B46,Prix!$B$6:$B$127,Prix!$J$6:$J$127))-1</f>
        <v>9.8717445590632558E-3</v>
      </c>
      <c r="F46" s="155">
        <f>(1+AB46)/(1+LOOKUP($B46,Prix!$B$6:$B$127,Prix!$J$6:$J$127))-1</f>
        <v>1.0000000000000009E-2</v>
      </c>
      <c r="G46" s="155">
        <f>(1+AC46)/(1+LOOKUP($B46,Prix!$B$6:$B$127,Prix!$J$6:$J$127))-1</f>
        <v>1.0000000000000009E-2</v>
      </c>
      <c r="H46" s="155">
        <f>(1+AD46)/(1+LOOKUP($B46,Prix!$B$6:$B$127,Prix!$J$6:$J$127))-1</f>
        <v>1.0000000000000009E-2</v>
      </c>
      <c r="I46" s="155">
        <f>(1+AE46)/(1+LOOKUP($B46,Prix!$B$6:$B$127,Prix!$J$6:$J$127))-1</f>
        <v>1.0000000000000009E-2</v>
      </c>
      <c r="J46" s="155">
        <f>(1+AF46)/(1+LOOKUP($B46,Prix!$B$6:$B$127,Prix!$J$6:$J$127))-1</f>
        <v>1.0000000000000009E-2</v>
      </c>
      <c r="K46" s="155">
        <f>(1+AG46)/(1+LOOKUP($B46,Prix!$B$6:$B$127,Prix!$J$6:$J$127))-1</f>
        <v>1.0000000000000009E-2</v>
      </c>
      <c r="L46" s="155">
        <f>(1+AH46)/(1+LOOKUP($B46,Prix!$B$6:$B$127,Prix!$J$6:$J$127))-1</f>
        <v>1.0000000000000009E-2</v>
      </c>
      <c r="M46" s="155">
        <f>(1+AI46)/(1+LOOKUP($B46,Prix!$B$6:$B$127,Prix!$J$6:$J$127))-1</f>
        <v>1.0000000000000009E-2</v>
      </c>
      <c r="N46" s="155">
        <f>(1+AJ46)/(1+LOOKUP($B46,Prix!$B$6:$B$127,Prix!$J$6:$J$127))-1</f>
        <v>1.0000000000000009E-2</v>
      </c>
      <c r="O46" s="155">
        <f>(1+AK46)/(1+LOOKUP($B46,Prix!$B$6:$B$127,Prix!$J$6:$J$127))-1</f>
        <v>1.0000000000000009E-2</v>
      </c>
      <c r="P46" s="155">
        <f>(1+AL46)/(1+LOOKUP($B46,Prix!$B$6:$B$127,Prix!$J$6:$J$127))-1</f>
        <v>1.0000000000000009E-2</v>
      </c>
      <c r="Q46" s="155">
        <f>(1+AM46)/(1+LOOKUP($B46,Prix!$B$6:$B$127,Prix!$J$6:$J$127))-1</f>
        <v>1.0000000000000009E-2</v>
      </c>
      <c r="R46" s="155">
        <f>(1+AN46)/(1+LOOKUP($B46,Prix!$B$6:$B$127,Prix!$J$6:$J$127))-1</f>
        <v>1.0000000000000009E-2</v>
      </c>
      <c r="S46" s="277">
        <f>(1+AO46)/(1+LOOKUP($B46,Prix!$B$6:$B$127,Prix!$J$6:$J$127))-1</f>
        <v>1.0000000000000009E-2</v>
      </c>
      <c r="T46" s="277">
        <f>(1+AP46)/(1+LOOKUP($B46,Prix!$B$6:$B$127,Prix!$J$6:$J$127))-1</f>
        <v>1.0000000000000009E-2</v>
      </c>
      <c r="U46" s="277">
        <f>(1+AQ46)/(1+LOOKUP($B46,Prix!$B$6:$B$127,Prix!$J$6:$J$127))-1</f>
        <v>1.0000000000000009E-2</v>
      </c>
      <c r="V46" s="277">
        <f>(1+AR46)/(1+LOOKUP($B46,Prix!$B$6:$B$127,Prix!$J$6:$J$127))-1</f>
        <v>9.7354062834444921E-3</v>
      </c>
      <c r="W46" s="277">
        <f>(1+AS46)/(1+LOOKUP($B46,Prix!$B$6:$B$127,Prix!$J$6:$J$127))-1</f>
        <v>9.6888238440602237E-3</v>
      </c>
      <c r="X46" s="277">
        <f>(1+AT46)/(1+LOOKUP($B46,Prix!$B$6:$B$127,Prix!$J$6:$J$127))-1</f>
        <v>9.9995183402410426E-3</v>
      </c>
      <c r="Y46" s="304">
        <v>2.7675000000000116E-2</v>
      </c>
      <c r="Z46" s="124">
        <v>2.7544500088847013E-2</v>
      </c>
      <c r="AA46" s="124">
        <v>2.7544500088847013E-2</v>
      </c>
      <c r="AB46" s="124">
        <v>2.7675000000000116E-2</v>
      </c>
      <c r="AC46" s="124">
        <v>2.7675000000000116E-2</v>
      </c>
      <c r="AD46" s="124">
        <v>2.7675000000000116E-2</v>
      </c>
      <c r="AE46" s="124">
        <v>2.7675000000000116E-2</v>
      </c>
      <c r="AF46" s="124">
        <v>2.7675000000000116E-2</v>
      </c>
      <c r="AG46" s="124">
        <v>2.7675000000000116E-2</v>
      </c>
      <c r="AH46" s="124">
        <v>2.7675000000000116E-2</v>
      </c>
      <c r="AI46" s="124">
        <v>2.7675000000000116E-2</v>
      </c>
      <c r="AJ46" s="124">
        <v>2.7675000000000116E-2</v>
      </c>
      <c r="AK46" s="124">
        <v>2.7675000000000116E-2</v>
      </c>
      <c r="AL46" s="124">
        <v>2.7675000000000116E-2</v>
      </c>
      <c r="AM46" s="124">
        <v>2.7675000000000116E-2</v>
      </c>
      <c r="AN46" s="124">
        <v>2.7675000000000116E-2</v>
      </c>
      <c r="AO46" s="124">
        <v>2.7675000000000116E-2</v>
      </c>
      <c r="AP46" s="124">
        <v>2.7675000000000116E-2</v>
      </c>
      <c r="AQ46" s="124">
        <v>2.7675000000000116E-2</v>
      </c>
      <c r="AR46" s="124">
        <v>2.740577589340476E-2</v>
      </c>
      <c r="AS46" s="124">
        <v>2.7358378261331362E-2</v>
      </c>
      <c r="AT46" s="127">
        <v>2.7674509911195244E-2</v>
      </c>
    </row>
    <row r="47" spans="2:46" x14ac:dyDescent="0.25">
      <c r="B47" s="153">
        <f t="shared" si="1"/>
        <v>2060</v>
      </c>
      <c r="C47" s="154">
        <v>0.01</v>
      </c>
      <c r="D47" s="155">
        <f>(1+Z47)/(1+LOOKUP($B47,Prix!$B$6:$B$127,Prix!$J$6:$J$127))-1</f>
        <v>9.8717445590632558E-3</v>
      </c>
      <c r="E47" s="155">
        <f>(1+AA47)/(1+LOOKUP($B47,Prix!$B$6:$B$127,Prix!$J$6:$J$127))-1</f>
        <v>9.8717445590632558E-3</v>
      </c>
      <c r="F47" s="155">
        <f>(1+AB47)/(1+LOOKUP($B47,Prix!$B$6:$B$127,Prix!$J$6:$J$127))-1</f>
        <v>1.0000000000000009E-2</v>
      </c>
      <c r="G47" s="155">
        <f>(1+AC47)/(1+LOOKUP($B47,Prix!$B$6:$B$127,Prix!$J$6:$J$127))-1</f>
        <v>1.0000000000000009E-2</v>
      </c>
      <c r="H47" s="155">
        <f>(1+AD47)/(1+LOOKUP($B47,Prix!$B$6:$B$127,Prix!$J$6:$J$127))-1</f>
        <v>1.0000000000000009E-2</v>
      </c>
      <c r="I47" s="155">
        <f>(1+AE47)/(1+LOOKUP($B47,Prix!$B$6:$B$127,Prix!$J$6:$J$127))-1</f>
        <v>1.0000000000000009E-2</v>
      </c>
      <c r="J47" s="155">
        <f>(1+AF47)/(1+LOOKUP($B47,Prix!$B$6:$B$127,Prix!$J$6:$J$127))-1</f>
        <v>1.0000000000000009E-2</v>
      </c>
      <c r="K47" s="155">
        <f>(1+AG47)/(1+LOOKUP($B47,Prix!$B$6:$B$127,Prix!$J$6:$J$127))-1</f>
        <v>1.0000000000000009E-2</v>
      </c>
      <c r="L47" s="155">
        <f>(1+AH47)/(1+LOOKUP($B47,Prix!$B$6:$B$127,Prix!$J$6:$J$127))-1</f>
        <v>1.0000000000000009E-2</v>
      </c>
      <c r="M47" s="155">
        <f>(1+AI47)/(1+LOOKUP($B47,Prix!$B$6:$B$127,Prix!$J$6:$J$127))-1</f>
        <v>1.0000000000000009E-2</v>
      </c>
      <c r="N47" s="155">
        <f>(1+AJ47)/(1+LOOKUP($B47,Prix!$B$6:$B$127,Prix!$J$6:$J$127))-1</f>
        <v>1.0000000000000009E-2</v>
      </c>
      <c r="O47" s="155">
        <f>(1+AK47)/(1+LOOKUP($B47,Prix!$B$6:$B$127,Prix!$J$6:$J$127))-1</f>
        <v>1.0000000000000009E-2</v>
      </c>
      <c r="P47" s="155">
        <f>(1+AL47)/(1+LOOKUP($B47,Prix!$B$6:$B$127,Prix!$J$6:$J$127))-1</f>
        <v>1.0000000000000009E-2</v>
      </c>
      <c r="Q47" s="155">
        <f>(1+AM47)/(1+LOOKUP($B47,Prix!$B$6:$B$127,Prix!$J$6:$J$127))-1</f>
        <v>1.0000000000000009E-2</v>
      </c>
      <c r="R47" s="155">
        <f>(1+AN47)/(1+LOOKUP($B47,Prix!$B$6:$B$127,Prix!$J$6:$J$127))-1</f>
        <v>1.0000000000000009E-2</v>
      </c>
      <c r="S47" s="277">
        <f>(1+AO47)/(1+LOOKUP($B47,Prix!$B$6:$B$127,Prix!$J$6:$J$127))-1</f>
        <v>1.0000000000000009E-2</v>
      </c>
      <c r="T47" s="277">
        <f>(1+AP47)/(1+LOOKUP($B47,Prix!$B$6:$B$127,Prix!$J$6:$J$127))-1</f>
        <v>1.0000000000000009E-2</v>
      </c>
      <c r="U47" s="277">
        <f>(1+AQ47)/(1+LOOKUP($B47,Prix!$B$6:$B$127,Prix!$J$6:$J$127))-1</f>
        <v>1.0000000000000009E-2</v>
      </c>
      <c r="V47" s="277">
        <f>(1+AR47)/(1+LOOKUP($B47,Prix!$B$6:$B$127,Prix!$J$6:$J$127))-1</f>
        <v>9.7353369486126162E-3</v>
      </c>
      <c r="W47" s="277">
        <f>(1+AS47)/(1+LOOKUP($B47,Prix!$B$6:$B$127,Prix!$J$6:$J$127))-1</f>
        <v>9.6779302269967005E-3</v>
      </c>
      <c r="X47" s="277">
        <f>(1+AT47)/(1+LOOKUP($B47,Prix!$B$6:$B$127,Prix!$J$6:$J$127))-1</f>
        <v>1.0000000241144669E-2</v>
      </c>
      <c r="Y47" s="304">
        <v>2.7675000000000116E-2</v>
      </c>
      <c r="Z47" s="124">
        <v>2.7544500088847013E-2</v>
      </c>
      <c r="AA47" s="124">
        <v>2.7544500088847013E-2</v>
      </c>
      <c r="AB47" s="124">
        <v>2.7675000000000116E-2</v>
      </c>
      <c r="AC47" s="124">
        <v>2.7675000000000116E-2</v>
      </c>
      <c r="AD47" s="124">
        <v>2.7675000000000116E-2</v>
      </c>
      <c r="AE47" s="124">
        <v>2.7675000000000116E-2</v>
      </c>
      <c r="AF47" s="124">
        <v>2.7675000000000116E-2</v>
      </c>
      <c r="AG47" s="124">
        <v>2.7675000000000116E-2</v>
      </c>
      <c r="AH47" s="124">
        <v>2.7675000000000116E-2</v>
      </c>
      <c r="AI47" s="124">
        <v>2.7675000000000116E-2</v>
      </c>
      <c r="AJ47" s="124">
        <v>2.7675000000000116E-2</v>
      </c>
      <c r="AK47" s="124">
        <v>2.7675000000000116E-2</v>
      </c>
      <c r="AL47" s="124">
        <v>2.7675000000000116E-2</v>
      </c>
      <c r="AM47" s="124">
        <v>2.7675000000000116E-2</v>
      </c>
      <c r="AN47" s="124">
        <v>2.7675000000000116E-2</v>
      </c>
      <c r="AO47" s="124">
        <v>2.7675000000000116E-2</v>
      </c>
      <c r="AP47" s="124">
        <v>2.7675000000000116E-2</v>
      </c>
      <c r="AQ47" s="124">
        <v>2.7675000000000116E-2</v>
      </c>
      <c r="AR47" s="124">
        <v>2.7405705345213471E-2</v>
      </c>
      <c r="AS47" s="124">
        <v>2.7347294005969136E-2</v>
      </c>
      <c r="AT47" s="127">
        <v>2.7675000245364734E-2</v>
      </c>
    </row>
    <row r="48" spans="2:46" x14ac:dyDescent="0.25">
      <c r="B48" s="153">
        <f t="shared" si="1"/>
        <v>2061</v>
      </c>
      <c r="C48" s="154">
        <v>0.01</v>
      </c>
      <c r="D48" s="155">
        <f>(1+Z48)/(1+LOOKUP($B48,Prix!$B$6:$B$127,Prix!$J$6:$J$127))-1</f>
        <v>9.8717445590632558E-3</v>
      </c>
      <c r="E48" s="155">
        <f>(1+AA48)/(1+LOOKUP($B48,Prix!$B$6:$B$127,Prix!$J$6:$J$127))-1</f>
        <v>9.8717445590632558E-3</v>
      </c>
      <c r="F48" s="155">
        <f>(1+AB48)/(1+LOOKUP($B48,Prix!$B$6:$B$127,Prix!$J$6:$J$127))-1</f>
        <v>1.0000000000000009E-2</v>
      </c>
      <c r="G48" s="155">
        <f>(1+AC48)/(1+LOOKUP($B48,Prix!$B$6:$B$127,Prix!$J$6:$J$127))-1</f>
        <v>1.0000000000000009E-2</v>
      </c>
      <c r="H48" s="155">
        <f>(1+AD48)/(1+LOOKUP($B48,Prix!$B$6:$B$127,Prix!$J$6:$J$127))-1</f>
        <v>1.0000000000000009E-2</v>
      </c>
      <c r="I48" s="155">
        <f>(1+AE48)/(1+LOOKUP($B48,Prix!$B$6:$B$127,Prix!$J$6:$J$127))-1</f>
        <v>1.0000000000000009E-2</v>
      </c>
      <c r="J48" s="155">
        <f>(1+AF48)/(1+LOOKUP($B48,Prix!$B$6:$B$127,Prix!$J$6:$J$127))-1</f>
        <v>1.0000000000000009E-2</v>
      </c>
      <c r="K48" s="155">
        <f>(1+AG48)/(1+LOOKUP($B48,Prix!$B$6:$B$127,Prix!$J$6:$J$127))-1</f>
        <v>1.0000000000000009E-2</v>
      </c>
      <c r="L48" s="155">
        <f>(1+AH48)/(1+LOOKUP($B48,Prix!$B$6:$B$127,Prix!$J$6:$J$127))-1</f>
        <v>1.0000000000000009E-2</v>
      </c>
      <c r="M48" s="155">
        <f>(1+AI48)/(1+LOOKUP($B48,Prix!$B$6:$B$127,Prix!$J$6:$J$127))-1</f>
        <v>1.0000000000000009E-2</v>
      </c>
      <c r="N48" s="155">
        <f>(1+AJ48)/(1+LOOKUP($B48,Prix!$B$6:$B$127,Prix!$J$6:$J$127))-1</f>
        <v>1.0000000000000009E-2</v>
      </c>
      <c r="O48" s="155">
        <f>(1+AK48)/(1+LOOKUP($B48,Prix!$B$6:$B$127,Prix!$J$6:$J$127))-1</f>
        <v>1.0000000000000009E-2</v>
      </c>
      <c r="P48" s="155">
        <f>(1+AL48)/(1+LOOKUP($B48,Prix!$B$6:$B$127,Prix!$J$6:$J$127))-1</f>
        <v>1.0000000000000009E-2</v>
      </c>
      <c r="Q48" s="155">
        <f>(1+AM48)/(1+LOOKUP($B48,Prix!$B$6:$B$127,Prix!$J$6:$J$127))-1</f>
        <v>1.0000000000000009E-2</v>
      </c>
      <c r="R48" s="155">
        <f>(1+AN48)/(1+LOOKUP($B48,Prix!$B$6:$B$127,Prix!$J$6:$J$127))-1</f>
        <v>1.0000000000000009E-2</v>
      </c>
      <c r="S48" s="277">
        <f>(1+AO48)/(1+LOOKUP($B48,Prix!$B$6:$B$127,Prix!$J$6:$J$127))-1</f>
        <v>1.0000000000000009E-2</v>
      </c>
      <c r="T48" s="277">
        <f>(1+AP48)/(1+LOOKUP($B48,Prix!$B$6:$B$127,Prix!$J$6:$J$127))-1</f>
        <v>1.0000000000000009E-2</v>
      </c>
      <c r="U48" s="277">
        <f>(1+AQ48)/(1+LOOKUP($B48,Prix!$B$6:$B$127,Prix!$J$6:$J$127))-1</f>
        <v>1.0000000000000009E-2</v>
      </c>
      <c r="V48" s="277">
        <f>(1+AR48)/(1+LOOKUP($B48,Prix!$B$6:$B$127,Prix!$J$6:$J$127))-1</f>
        <v>9.7352675774333708E-3</v>
      </c>
      <c r="W48" s="277">
        <f>(1+AS48)/(1+LOOKUP($B48,Prix!$B$6:$B$127,Prix!$J$6:$J$127))-1</f>
        <v>9.669521805695469E-3</v>
      </c>
      <c r="X48" s="277">
        <f>(1+AT48)/(1+LOOKUP($B48,Prix!$B$6:$B$127,Prix!$J$6:$J$127))-1</f>
        <v>1.0000000289547062E-2</v>
      </c>
      <c r="Y48" s="304">
        <v>2.7675000000000116E-2</v>
      </c>
      <c r="Z48" s="124">
        <v>2.7544500088847013E-2</v>
      </c>
      <c r="AA48" s="124">
        <v>2.7544500088847013E-2</v>
      </c>
      <c r="AB48" s="124">
        <v>2.7675000000000116E-2</v>
      </c>
      <c r="AC48" s="124">
        <v>2.7675000000000116E-2</v>
      </c>
      <c r="AD48" s="124">
        <v>2.7675000000000116E-2</v>
      </c>
      <c r="AE48" s="124">
        <v>2.7675000000000116E-2</v>
      </c>
      <c r="AF48" s="124">
        <v>2.7675000000000116E-2</v>
      </c>
      <c r="AG48" s="124">
        <v>2.7675000000000116E-2</v>
      </c>
      <c r="AH48" s="124">
        <v>2.7675000000000116E-2</v>
      </c>
      <c r="AI48" s="124">
        <v>2.7675000000000116E-2</v>
      </c>
      <c r="AJ48" s="124">
        <v>2.7675000000000116E-2</v>
      </c>
      <c r="AK48" s="124">
        <v>2.7675000000000116E-2</v>
      </c>
      <c r="AL48" s="124">
        <v>2.7675000000000116E-2</v>
      </c>
      <c r="AM48" s="124">
        <v>2.7675000000000116E-2</v>
      </c>
      <c r="AN48" s="124">
        <v>2.7675000000000116E-2</v>
      </c>
      <c r="AO48" s="124">
        <v>2.7675000000000116E-2</v>
      </c>
      <c r="AP48" s="124">
        <v>2.7675000000000116E-2</v>
      </c>
      <c r="AQ48" s="124">
        <v>2.7675000000000116E-2</v>
      </c>
      <c r="AR48" s="124">
        <v>2.7405634760038433E-2</v>
      </c>
      <c r="AS48" s="124">
        <v>2.7338738437295174E-2</v>
      </c>
      <c r="AT48" s="127">
        <v>2.7675000294614227E-2</v>
      </c>
    </row>
    <row r="49" spans="2:46" x14ac:dyDescent="0.25">
      <c r="B49" s="153">
        <f t="shared" si="1"/>
        <v>2062</v>
      </c>
      <c r="C49" s="154">
        <v>0.01</v>
      </c>
      <c r="D49" s="155">
        <f>(1+Z49)/(1+LOOKUP($B49,Prix!$B$6:$B$127,Prix!$J$6:$J$127))-1</f>
        <v>9.8717445590632558E-3</v>
      </c>
      <c r="E49" s="155">
        <f>(1+AA49)/(1+LOOKUP($B49,Prix!$B$6:$B$127,Prix!$J$6:$J$127))-1</f>
        <v>9.8717445590632558E-3</v>
      </c>
      <c r="F49" s="155">
        <f>(1+AB49)/(1+LOOKUP($B49,Prix!$B$6:$B$127,Prix!$J$6:$J$127))-1</f>
        <v>1.0000000000000009E-2</v>
      </c>
      <c r="G49" s="155">
        <f>(1+AC49)/(1+LOOKUP($B49,Prix!$B$6:$B$127,Prix!$J$6:$J$127))-1</f>
        <v>1.0000000000000009E-2</v>
      </c>
      <c r="H49" s="155">
        <f>(1+AD49)/(1+LOOKUP($B49,Prix!$B$6:$B$127,Prix!$J$6:$J$127))-1</f>
        <v>1.0000000000000009E-2</v>
      </c>
      <c r="I49" s="155">
        <f>(1+AE49)/(1+LOOKUP($B49,Prix!$B$6:$B$127,Prix!$J$6:$J$127))-1</f>
        <v>1.0000000000000009E-2</v>
      </c>
      <c r="J49" s="155">
        <f>(1+AF49)/(1+LOOKUP($B49,Prix!$B$6:$B$127,Prix!$J$6:$J$127))-1</f>
        <v>1.0000000000000009E-2</v>
      </c>
      <c r="K49" s="155">
        <f>(1+AG49)/(1+LOOKUP($B49,Prix!$B$6:$B$127,Prix!$J$6:$J$127))-1</f>
        <v>1.0000000000000009E-2</v>
      </c>
      <c r="L49" s="155">
        <f>(1+AH49)/(1+LOOKUP($B49,Prix!$B$6:$B$127,Prix!$J$6:$J$127))-1</f>
        <v>1.0000000000000009E-2</v>
      </c>
      <c r="M49" s="155">
        <f>(1+AI49)/(1+LOOKUP($B49,Prix!$B$6:$B$127,Prix!$J$6:$J$127))-1</f>
        <v>1.0000000000000009E-2</v>
      </c>
      <c r="N49" s="155">
        <f>(1+AJ49)/(1+LOOKUP($B49,Prix!$B$6:$B$127,Prix!$J$6:$J$127))-1</f>
        <v>1.0000000000000009E-2</v>
      </c>
      <c r="O49" s="155">
        <f>(1+AK49)/(1+LOOKUP($B49,Prix!$B$6:$B$127,Prix!$J$6:$J$127))-1</f>
        <v>1.0000000000000009E-2</v>
      </c>
      <c r="P49" s="155">
        <f>(1+AL49)/(1+LOOKUP($B49,Prix!$B$6:$B$127,Prix!$J$6:$J$127))-1</f>
        <v>1.0000000000000009E-2</v>
      </c>
      <c r="Q49" s="155">
        <f>(1+AM49)/(1+LOOKUP($B49,Prix!$B$6:$B$127,Prix!$J$6:$J$127))-1</f>
        <v>1.0000000000000009E-2</v>
      </c>
      <c r="R49" s="155">
        <f>(1+AN49)/(1+LOOKUP($B49,Prix!$B$6:$B$127,Prix!$J$6:$J$127))-1</f>
        <v>1.0000000000000009E-2</v>
      </c>
      <c r="S49" s="277">
        <f>(1+AO49)/(1+LOOKUP($B49,Prix!$B$6:$B$127,Prix!$J$6:$J$127))-1</f>
        <v>1.0000000000000009E-2</v>
      </c>
      <c r="T49" s="277">
        <f>(1+AP49)/(1+LOOKUP($B49,Prix!$B$6:$B$127,Prix!$J$6:$J$127))-1</f>
        <v>1.0000000000000009E-2</v>
      </c>
      <c r="U49" s="277">
        <f>(1+AQ49)/(1+LOOKUP($B49,Prix!$B$6:$B$127,Prix!$J$6:$J$127))-1</f>
        <v>1.0000000000000009E-2</v>
      </c>
      <c r="V49" s="277">
        <f>(1+AR49)/(1+LOOKUP($B49,Prix!$B$6:$B$127,Prix!$J$6:$J$127))-1</f>
        <v>1.0000000000000009E-2</v>
      </c>
      <c r="W49" s="277">
        <f>(1+AS49)/(1+LOOKUP($B49,Prix!$B$6:$B$127,Prix!$J$6:$J$127))-1</f>
        <v>9.9900817676870091E-3</v>
      </c>
      <c r="X49" s="277">
        <f>(1+AT49)/(1+LOOKUP($B49,Prix!$B$6:$B$127,Prix!$J$6:$J$127))-1</f>
        <v>1.0000000289721145E-2</v>
      </c>
      <c r="Y49" s="304">
        <v>2.7675000000000116E-2</v>
      </c>
      <c r="Z49" s="124">
        <v>2.7544500088847013E-2</v>
      </c>
      <c r="AA49" s="124">
        <v>2.7544500088847013E-2</v>
      </c>
      <c r="AB49" s="124">
        <v>2.7675000000000116E-2</v>
      </c>
      <c r="AC49" s="124">
        <v>2.7675000000000116E-2</v>
      </c>
      <c r="AD49" s="124">
        <v>2.7675000000000116E-2</v>
      </c>
      <c r="AE49" s="124">
        <v>2.7675000000000116E-2</v>
      </c>
      <c r="AF49" s="124">
        <v>2.7675000000000116E-2</v>
      </c>
      <c r="AG49" s="124">
        <v>2.7675000000000116E-2</v>
      </c>
      <c r="AH49" s="124">
        <v>2.7675000000000116E-2</v>
      </c>
      <c r="AI49" s="124">
        <v>2.7675000000000116E-2</v>
      </c>
      <c r="AJ49" s="124">
        <v>2.7675000000000116E-2</v>
      </c>
      <c r="AK49" s="124">
        <v>2.7675000000000116E-2</v>
      </c>
      <c r="AL49" s="124">
        <v>2.7675000000000116E-2</v>
      </c>
      <c r="AM49" s="124">
        <v>2.7675000000000116E-2</v>
      </c>
      <c r="AN49" s="124">
        <v>2.7675000000000116E-2</v>
      </c>
      <c r="AO49" s="124">
        <v>2.7675000000000116E-2</v>
      </c>
      <c r="AP49" s="124">
        <v>2.7675000000000116E-2</v>
      </c>
      <c r="AQ49" s="124">
        <v>2.7675000000000116E-2</v>
      </c>
      <c r="AR49" s="124">
        <v>2.7675000000000116E-2</v>
      </c>
      <c r="AS49" s="124">
        <v>2.7664908198621552E-2</v>
      </c>
      <c r="AT49" s="127">
        <v>2.7675000294791419E-2</v>
      </c>
    </row>
    <row r="50" spans="2:46" x14ac:dyDescent="0.25">
      <c r="B50" s="153">
        <f t="shared" si="1"/>
        <v>2063</v>
      </c>
      <c r="C50" s="154">
        <v>0.01</v>
      </c>
      <c r="D50" s="155">
        <f>(1+Z50)/(1+LOOKUP($B50,Prix!$B$6:$B$127,Prix!$J$6:$J$127))-1</f>
        <v>9.8717445590632558E-3</v>
      </c>
      <c r="E50" s="155">
        <f>(1+AA50)/(1+LOOKUP($B50,Prix!$B$6:$B$127,Prix!$J$6:$J$127))-1</f>
        <v>9.8717445590632558E-3</v>
      </c>
      <c r="F50" s="155">
        <f>(1+AB50)/(1+LOOKUP($B50,Prix!$B$6:$B$127,Prix!$J$6:$J$127))-1</f>
        <v>1.0000000000000009E-2</v>
      </c>
      <c r="G50" s="155">
        <f>(1+AC50)/(1+LOOKUP($B50,Prix!$B$6:$B$127,Prix!$J$6:$J$127))-1</f>
        <v>1.0000000000000009E-2</v>
      </c>
      <c r="H50" s="155">
        <f>(1+AD50)/(1+LOOKUP($B50,Prix!$B$6:$B$127,Prix!$J$6:$J$127))-1</f>
        <v>1.0000000000000009E-2</v>
      </c>
      <c r="I50" s="155">
        <f>(1+AE50)/(1+LOOKUP($B50,Prix!$B$6:$B$127,Prix!$J$6:$J$127))-1</f>
        <v>1.0000000000000009E-2</v>
      </c>
      <c r="J50" s="155">
        <f>(1+AF50)/(1+LOOKUP($B50,Prix!$B$6:$B$127,Prix!$J$6:$J$127))-1</f>
        <v>1.0000000000000009E-2</v>
      </c>
      <c r="K50" s="155">
        <f>(1+AG50)/(1+LOOKUP($B50,Prix!$B$6:$B$127,Prix!$J$6:$J$127))-1</f>
        <v>1.0000000000000009E-2</v>
      </c>
      <c r="L50" s="155">
        <f>(1+AH50)/(1+LOOKUP($B50,Prix!$B$6:$B$127,Prix!$J$6:$J$127))-1</f>
        <v>1.0000000000000009E-2</v>
      </c>
      <c r="M50" s="155">
        <f>(1+AI50)/(1+LOOKUP($B50,Prix!$B$6:$B$127,Prix!$J$6:$J$127))-1</f>
        <v>1.0000000000000009E-2</v>
      </c>
      <c r="N50" s="155">
        <f>(1+AJ50)/(1+LOOKUP($B50,Prix!$B$6:$B$127,Prix!$J$6:$J$127))-1</f>
        <v>1.0000000000000009E-2</v>
      </c>
      <c r="O50" s="155">
        <f>(1+AK50)/(1+LOOKUP($B50,Prix!$B$6:$B$127,Prix!$J$6:$J$127))-1</f>
        <v>1.0000000000000009E-2</v>
      </c>
      <c r="P50" s="155">
        <f>(1+AL50)/(1+LOOKUP($B50,Prix!$B$6:$B$127,Prix!$J$6:$J$127))-1</f>
        <v>1.0000000000000009E-2</v>
      </c>
      <c r="Q50" s="155">
        <f>(1+AM50)/(1+LOOKUP($B50,Prix!$B$6:$B$127,Prix!$J$6:$J$127))-1</f>
        <v>1.0000000000000009E-2</v>
      </c>
      <c r="R50" s="155">
        <f>(1+AN50)/(1+LOOKUP($B50,Prix!$B$6:$B$127,Prix!$J$6:$J$127))-1</f>
        <v>1.0000000000000009E-2</v>
      </c>
      <c r="S50" s="277">
        <f>(1+AO50)/(1+LOOKUP($B50,Prix!$B$6:$B$127,Prix!$J$6:$J$127))-1</f>
        <v>1.0000000000000009E-2</v>
      </c>
      <c r="T50" s="277">
        <f>(1+AP50)/(1+LOOKUP($B50,Prix!$B$6:$B$127,Prix!$J$6:$J$127))-1</f>
        <v>1.0000000000000009E-2</v>
      </c>
      <c r="U50" s="277">
        <f>(1+AQ50)/(1+LOOKUP($B50,Prix!$B$6:$B$127,Prix!$J$6:$J$127))-1</f>
        <v>1.0000000000000009E-2</v>
      </c>
      <c r="V50" s="277">
        <f>(1+AR50)/(1+LOOKUP($B50,Prix!$B$6:$B$127,Prix!$J$6:$J$127))-1</f>
        <v>1.0000000000000231E-2</v>
      </c>
      <c r="W50" s="277">
        <f>(1+AS50)/(1+LOOKUP($B50,Prix!$B$6:$B$127,Prix!$J$6:$J$127))-1</f>
        <v>9.9842140910564314E-3</v>
      </c>
      <c r="X50" s="277">
        <f>(1+AT50)/(1+LOOKUP($B50,Prix!$B$6:$B$127,Prix!$J$6:$J$127))-1</f>
        <v>1.0000000241555007E-2</v>
      </c>
      <c r="Y50" s="304">
        <v>2.7675000000000116E-2</v>
      </c>
      <c r="Z50" s="124">
        <v>2.7544500088847013E-2</v>
      </c>
      <c r="AA50" s="124">
        <v>2.7544500088847013E-2</v>
      </c>
      <c r="AB50" s="124">
        <v>2.7675000000000116E-2</v>
      </c>
      <c r="AC50" s="124">
        <v>2.7675000000000116E-2</v>
      </c>
      <c r="AD50" s="124">
        <v>2.7675000000000116E-2</v>
      </c>
      <c r="AE50" s="124">
        <v>2.7675000000000116E-2</v>
      </c>
      <c r="AF50" s="124">
        <v>2.7675000000000116E-2</v>
      </c>
      <c r="AG50" s="124">
        <v>2.7675000000000116E-2</v>
      </c>
      <c r="AH50" s="124">
        <v>2.7675000000000116E-2</v>
      </c>
      <c r="AI50" s="124">
        <v>2.7675000000000116E-2</v>
      </c>
      <c r="AJ50" s="124">
        <v>2.7675000000000116E-2</v>
      </c>
      <c r="AK50" s="124">
        <v>2.7675000000000116E-2</v>
      </c>
      <c r="AL50" s="124">
        <v>2.7675000000000116E-2</v>
      </c>
      <c r="AM50" s="124">
        <v>2.7675000000000116E-2</v>
      </c>
      <c r="AN50" s="124">
        <v>2.7675000000000116E-2</v>
      </c>
      <c r="AO50" s="124">
        <v>2.7675000000000116E-2</v>
      </c>
      <c r="AP50" s="124">
        <v>2.7675000000000116E-2</v>
      </c>
      <c r="AQ50" s="124">
        <v>2.7675000000000116E-2</v>
      </c>
      <c r="AR50" s="124">
        <v>2.7675000000000338E-2</v>
      </c>
      <c r="AS50" s="124">
        <v>2.7658937837649944E-2</v>
      </c>
      <c r="AT50" s="127">
        <v>2.76750002457824E-2</v>
      </c>
    </row>
    <row r="51" spans="2:46" x14ac:dyDescent="0.25">
      <c r="B51" s="153">
        <f t="shared" si="1"/>
        <v>2064</v>
      </c>
      <c r="C51" s="154">
        <v>0.01</v>
      </c>
      <c r="D51" s="155">
        <f>(1+Z51)/(1+LOOKUP($B51,Prix!$B$6:$B$127,Prix!$J$6:$J$127))-1</f>
        <v>9.8717445590632558E-3</v>
      </c>
      <c r="E51" s="155">
        <f>(1+AA51)/(1+LOOKUP($B51,Prix!$B$6:$B$127,Prix!$J$6:$J$127))-1</f>
        <v>9.8717445590632558E-3</v>
      </c>
      <c r="F51" s="155">
        <f>(1+AB51)/(1+LOOKUP($B51,Prix!$B$6:$B$127,Prix!$J$6:$J$127))-1</f>
        <v>1.0000000000000009E-2</v>
      </c>
      <c r="G51" s="155">
        <f>(1+AC51)/(1+LOOKUP($B51,Prix!$B$6:$B$127,Prix!$J$6:$J$127))-1</f>
        <v>1.0000000000000009E-2</v>
      </c>
      <c r="H51" s="155">
        <f>(1+AD51)/(1+LOOKUP($B51,Prix!$B$6:$B$127,Prix!$J$6:$J$127))-1</f>
        <v>1.0000000000000009E-2</v>
      </c>
      <c r="I51" s="155">
        <f>(1+AE51)/(1+LOOKUP($B51,Prix!$B$6:$B$127,Prix!$J$6:$J$127))-1</f>
        <v>1.0000000000000009E-2</v>
      </c>
      <c r="J51" s="155">
        <f>(1+AF51)/(1+LOOKUP($B51,Prix!$B$6:$B$127,Prix!$J$6:$J$127))-1</f>
        <v>1.0000000000000009E-2</v>
      </c>
      <c r="K51" s="155">
        <f>(1+AG51)/(1+LOOKUP($B51,Prix!$B$6:$B$127,Prix!$J$6:$J$127))-1</f>
        <v>1.0000000000000009E-2</v>
      </c>
      <c r="L51" s="155">
        <f>(1+AH51)/(1+LOOKUP($B51,Prix!$B$6:$B$127,Prix!$J$6:$J$127))-1</f>
        <v>1.0000000000000009E-2</v>
      </c>
      <c r="M51" s="155">
        <f>(1+AI51)/(1+LOOKUP($B51,Prix!$B$6:$B$127,Prix!$J$6:$J$127))-1</f>
        <v>1.0000000000000009E-2</v>
      </c>
      <c r="N51" s="155">
        <f>(1+AJ51)/(1+LOOKUP($B51,Prix!$B$6:$B$127,Prix!$J$6:$J$127))-1</f>
        <v>1.0000000000000009E-2</v>
      </c>
      <c r="O51" s="155">
        <f>(1+AK51)/(1+LOOKUP($B51,Prix!$B$6:$B$127,Prix!$J$6:$J$127))-1</f>
        <v>1.0000000000000009E-2</v>
      </c>
      <c r="P51" s="155">
        <f>(1+AL51)/(1+LOOKUP($B51,Prix!$B$6:$B$127,Prix!$J$6:$J$127))-1</f>
        <v>1.0000000000000009E-2</v>
      </c>
      <c r="Q51" s="155">
        <f>(1+AM51)/(1+LOOKUP($B51,Prix!$B$6:$B$127,Prix!$J$6:$J$127))-1</f>
        <v>1.0000000000000009E-2</v>
      </c>
      <c r="R51" s="155">
        <f>(1+AN51)/(1+LOOKUP($B51,Prix!$B$6:$B$127,Prix!$J$6:$J$127))-1</f>
        <v>1.0000000000000009E-2</v>
      </c>
      <c r="S51" s="277">
        <f>(1+AO51)/(1+LOOKUP($B51,Prix!$B$6:$B$127,Prix!$J$6:$J$127))-1</f>
        <v>1.0000000000000009E-2</v>
      </c>
      <c r="T51" s="277">
        <f>(1+AP51)/(1+LOOKUP($B51,Prix!$B$6:$B$127,Prix!$J$6:$J$127))-1</f>
        <v>1.0000000000000009E-2</v>
      </c>
      <c r="U51" s="277">
        <f>(1+AQ51)/(1+LOOKUP($B51,Prix!$B$6:$B$127,Prix!$J$6:$J$127))-1</f>
        <v>1.0000000000000009E-2</v>
      </c>
      <c r="V51" s="277">
        <f>(1+AR51)/(1+LOOKUP($B51,Prix!$B$6:$B$127,Prix!$J$6:$J$127))-1</f>
        <v>9.9999999999997868E-3</v>
      </c>
      <c r="W51" s="277">
        <f>(1+AS51)/(1+LOOKUP($B51,Prix!$B$6:$B$127,Prix!$J$6:$J$127))-1</f>
        <v>9.983568681252164E-3</v>
      </c>
      <c r="X51" s="277">
        <f>(1+AT51)/(1+LOOKUP($B51,Prix!$B$6:$B$127,Prix!$J$6:$J$127))-1</f>
        <v>9.9995168875808282E-3</v>
      </c>
      <c r="Y51" s="304">
        <v>2.7675000000000116E-2</v>
      </c>
      <c r="Z51" s="124">
        <v>2.7544500088847013E-2</v>
      </c>
      <c r="AA51" s="124">
        <v>2.7544500088847013E-2</v>
      </c>
      <c r="AB51" s="124">
        <v>2.7675000000000116E-2</v>
      </c>
      <c r="AC51" s="124">
        <v>2.7675000000000116E-2</v>
      </c>
      <c r="AD51" s="124">
        <v>2.7675000000000116E-2</v>
      </c>
      <c r="AE51" s="124">
        <v>2.7675000000000116E-2</v>
      </c>
      <c r="AF51" s="124">
        <v>2.7675000000000116E-2</v>
      </c>
      <c r="AG51" s="124">
        <v>2.7675000000000116E-2</v>
      </c>
      <c r="AH51" s="124">
        <v>2.7675000000000116E-2</v>
      </c>
      <c r="AI51" s="124">
        <v>2.7675000000000116E-2</v>
      </c>
      <c r="AJ51" s="124">
        <v>2.7675000000000116E-2</v>
      </c>
      <c r="AK51" s="124">
        <v>2.7675000000000116E-2</v>
      </c>
      <c r="AL51" s="124">
        <v>2.7675000000000116E-2</v>
      </c>
      <c r="AM51" s="124">
        <v>2.7675000000000116E-2</v>
      </c>
      <c r="AN51" s="124">
        <v>2.7675000000000116E-2</v>
      </c>
      <c r="AO51" s="124">
        <v>2.7675000000000116E-2</v>
      </c>
      <c r="AP51" s="124">
        <v>2.7675000000000116E-2</v>
      </c>
      <c r="AQ51" s="124">
        <v>2.7675000000000116E-2</v>
      </c>
      <c r="AR51" s="124">
        <v>2.7674999999999894E-2</v>
      </c>
      <c r="AS51" s="124">
        <v>2.7658281133174256E-2</v>
      </c>
      <c r="AT51" s="127">
        <v>2.7674508433113587E-2</v>
      </c>
    </row>
    <row r="52" spans="2:46" x14ac:dyDescent="0.25">
      <c r="B52" s="153">
        <f t="shared" si="1"/>
        <v>2065</v>
      </c>
      <c r="C52" s="154">
        <v>0.01</v>
      </c>
      <c r="D52" s="155">
        <f>(1+Z52)/(1+LOOKUP($B52,Prix!$B$6:$B$127,Prix!$J$6:$J$127))-1</f>
        <v>9.8717445590632558E-3</v>
      </c>
      <c r="E52" s="155">
        <f>(1+AA52)/(1+LOOKUP($B52,Prix!$B$6:$B$127,Prix!$J$6:$J$127))-1</f>
        <v>9.8717445590632558E-3</v>
      </c>
      <c r="F52" s="155">
        <f>(1+AB52)/(1+LOOKUP($B52,Prix!$B$6:$B$127,Prix!$J$6:$J$127))-1</f>
        <v>1.0000000000000009E-2</v>
      </c>
      <c r="G52" s="155">
        <f>(1+AC52)/(1+LOOKUP($B52,Prix!$B$6:$B$127,Prix!$J$6:$J$127))-1</f>
        <v>1.0000000000000009E-2</v>
      </c>
      <c r="H52" s="155">
        <f>(1+AD52)/(1+LOOKUP($B52,Prix!$B$6:$B$127,Prix!$J$6:$J$127))-1</f>
        <v>1.0000000000000009E-2</v>
      </c>
      <c r="I52" s="155">
        <f>(1+AE52)/(1+LOOKUP($B52,Prix!$B$6:$B$127,Prix!$J$6:$J$127))-1</f>
        <v>1.0000000000000009E-2</v>
      </c>
      <c r="J52" s="155">
        <f>(1+AF52)/(1+LOOKUP($B52,Prix!$B$6:$B$127,Prix!$J$6:$J$127))-1</f>
        <v>1.0000000000000009E-2</v>
      </c>
      <c r="K52" s="155">
        <f>(1+AG52)/(1+LOOKUP($B52,Prix!$B$6:$B$127,Prix!$J$6:$J$127))-1</f>
        <v>1.0000000000000009E-2</v>
      </c>
      <c r="L52" s="155">
        <f>(1+AH52)/(1+LOOKUP($B52,Prix!$B$6:$B$127,Prix!$J$6:$J$127))-1</f>
        <v>1.0000000000000009E-2</v>
      </c>
      <c r="M52" s="155">
        <f>(1+AI52)/(1+LOOKUP($B52,Prix!$B$6:$B$127,Prix!$J$6:$J$127))-1</f>
        <v>1.0000000000000009E-2</v>
      </c>
      <c r="N52" s="155">
        <f>(1+AJ52)/(1+LOOKUP($B52,Prix!$B$6:$B$127,Prix!$J$6:$J$127))-1</f>
        <v>1.0000000000000009E-2</v>
      </c>
      <c r="O52" s="155">
        <f>(1+AK52)/(1+LOOKUP($B52,Prix!$B$6:$B$127,Prix!$J$6:$J$127))-1</f>
        <v>1.0000000000000009E-2</v>
      </c>
      <c r="P52" s="155">
        <f>(1+AL52)/(1+LOOKUP($B52,Prix!$B$6:$B$127,Prix!$J$6:$J$127))-1</f>
        <v>1.0000000000000009E-2</v>
      </c>
      <c r="Q52" s="155">
        <f>(1+AM52)/(1+LOOKUP($B52,Prix!$B$6:$B$127,Prix!$J$6:$J$127))-1</f>
        <v>1.0000000000000009E-2</v>
      </c>
      <c r="R52" s="155">
        <f>(1+AN52)/(1+LOOKUP($B52,Prix!$B$6:$B$127,Prix!$J$6:$J$127))-1</f>
        <v>1.0000000000000009E-2</v>
      </c>
      <c r="S52" s="277">
        <f>(1+AO52)/(1+LOOKUP($B52,Prix!$B$6:$B$127,Prix!$J$6:$J$127))-1</f>
        <v>1.0000000000000009E-2</v>
      </c>
      <c r="T52" s="277">
        <f>(1+AP52)/(1+LOOKUP($B52,Prix!$B$6:$B$127,Prix!$J$6:$J$127))-1</f>
        <v>1.0000000000000009E-2</v>
      </c>
      <c r="U52" s="277">
        <f>(1+AQ52)/(1+LOOKUP($B52,Prix!$B$6:$B$127,Prix!$J$6:$J$127))-1</f>
        <v>1.0000000000000009E-2</v>
      </c>
      <c r="V52" s="277">
        <f>(1+AR52)/(1+LOOKUP($B52,Prix!$B$6:$B$127,Prix!$J$6:$J$127))-1</f>
        <v>1.0000000000000231E-2</v>
      </c>
      <c r="W52" s="277">
        <f>(1+AS52)/(1+LOOKUP($B52,Prix!$B$6:$B$127,Prix!$J$6:$J$127))-1</f>
        <v>9.9863923868028781E-3</v>
      </c>
      <c r="X52" s="277">
        <f>(1+AT52)/(1+LOOKUP($B52,Prix!$B$6:$B$127,Prix!$J$6:$J$127))-1</f>
        <v>1.0000000000000231E-2</v>
      </c>
      <c r="Y52" s="304">
        <v>2.7675000000000116E-2</v>
      </c>
      <c r="Z52" s="124">
        <v>2.7544500088847013E-2</v>
      </c>
      <c r="AA52" s="124">
        <v>2.7544500088847013E-2</v>
      </c>
      <c r="AB52" s="124">
        <v>2.7675000000000116E-2</v>
      </c>
      <c r="AC52" s="124">
        <v>2.7675000000000116E-2</v>
      </c>
      <c r="AD52" s="124">
        <v>2.7675000000000116E-2</v>
      </c>
      <c r="AE52" s="124">
        <v>2.7675000000000116E-2</v>
      </c>
      <c r="AF52" s="124">
        <v>2.7675000000000116E-2</v>
      </c>
      <c r="AG52" s="124">
        <v>2.7675000000000116E-2</v>
      </c>
      <c r="AH52" s="124">
        <v>2.7675000000000116E-2</v>
      </c>
      <c r="AI52" s="124">
        <v>2.7675000000000116E-2</v>
      </c>
      <c r="AJ52" s="124">
        <v>2.7675000000000116E-2</v>
      </c>
      <c r="AK52" s="124">
        <v>2.7675000000000116E-2</v>
      </c>
      <c r="AL52" s="124">
        <v>2.7675000000000116E-2</v>
      </c>
      <c r="AM52" s="124">
        <v>2.7675000000000116E-2</v>
      </c>
      <c r="AN52" s="124">
        <v>2.7675000000000116E-2</v>
      </c>
      <c r="AO52" s="124">
        <v>2.7675000000000116E-2</v>
      </c>
      <c r="AP52" s="124">
        <v>2.7675000000000116E-2</v>
      </c>
      <c r="AQ52" s="124">
        <v>2.7675000000000116E-2</v>
      </c>
      <c r="AR52" s="124">
        <v>2.7675000000000338E-2</v>
      </c>
      <c r="AS52" s="124">
        <v>2.7661154253572073E-2</v>
      </c>
      <c r="AT52" s="127">
        <v>2.7675000000000338E-2</v>
      </c>
    </row>
    <row r="53" spans="2:46" x14ac:dyDescent="0.25">
      <c r="B53" s="153">
        <f t="shared" si="1"/>
        <v>2066</v>
      </c>
      <c r="C53" s="154">
        <v>0.01</v>
      </c>
      <c r="D53" s="155">
        <f>(1+Z53)/(1+LOOKUP($B53,Prix!$B$6:$B$127,Prix!$J$6:$J$127))-1</f>
        <v>9.8717445590632558E-3</v>
      </c>
      <c r="E53" s="155">
        <f>(1+AA53)/(1+LOOKUP($B53,Prix!$B$6:$B$127,Prix!$J$6:$J$127))-1</f>
        <v>9.8717445590632558E-3</v>
      </c>
      <c r="F53" s="155">
        <f>(1+AB53)/(1+LOOKUP($B53,Prix!$B$6:$B$127,Prix!$J$6:$J$127))-1</f>
        <v>1.0000000000000009E-2</v>
      </c>
      <c r="G53" s="155">
        <f>(1+AC53)/(1+LOOKUP($B53,Prix!$B$6:$B$127,Prix!$J$6:$J$127))-1</f>
        <v>1.0000000000000009E-2</v>
      </c>
      <c r="H53" s="155">
        <f>(1+AD53)/(1+LOOKUP($B53,Prix!$B$6:$B$127,Prix!$J$6:$J$127))-1</f>
        <v>1.0000000000000009E-2</v>
      </c>
      <c r="I53" s="155">
        <f>(1+AE53)/(1+LOOKUP($B53,Prix!$B$6:$B$127,Prix!$J$6:$J$127))-1</f>
        <v>1.0000000000000009E-2</v>
      </c>
      <c r="J53" s="155">
        <f>(1+AF53)/(1+LOOKUP($B53,Prix!$B$6:$B$127,Prix!$J$6:$J$127))-1</f>
        <v>1.0000000000000009E-2</v>
      </c>
      <c r="K53" s="155">
        <f>(1+AG53)/(1+LOOKUP($B53,Prix!$B$6:$B$127,Prix!$J$6:$J$127))-1</f>
        <v>1.0000000000000009E-2</v>
      </c>
      <c r="L53" s="155">
        <f>(1+AH53)/(1+LOOKUP($B53,Prix!$B$6:$B$127,Prix!$J$6:$J$127))-1</f>
        <v>1.0000000000000009E-2</v>
      </c>
      <c r="M53" s="155">
        <f>(1+AI53)/(1+LOOKUP($B53,Prix!$B$6:$B$127,Prix!$J$6:$J$127))-1</f>
        <v>1.0000000000000009E-2</v>
      </c>
      <c r="N53" s="155">
        <f>(1+AJ53)/(1+LOOKUP($B53,Prix!$B$6:$B$127,Prix!$J$6:$J$127))-1</f>
        <v>1.0000000000000009E-2</v>
      </c>
      <c r="O53" s="155">
        <f>(1+AK53)/(1+LOOKUP($B53,Prix!$B$6:$B$127,Prix!$J$6:$J$127))-1</f>
        <v>1.0000000000000009E-2</v>
      </c>
      <c r="P53" s="155">
        <f>(1+AL53)/(1+LOOKUP($B53,Prix!$B$6:$B$127,Prix!$J$6:$J$127))-1</f>
        <v>1.0000000000000009E-2</v>
      </c>
      <c r="Q53" s="155">
        <f>(1+AM53)/(1+LOOKUP($B53,Prix!$B$6:$B$127,Prix!$J$6:$J$127))-1</f>
        <v>1.0000000000000009E-2</v>
      </c>
      <c r="R53" s="155">
        <f>(1+AN53)/(1+LOOKUP($B53,Prix!$B$6:$B$127,Prix!$J$6:$J$127))-1</f>
        <v>1.0000000000000009E-2</v>
      </c>
      <c r="S53" s="277">
        <f>(1+AO53)/(1+LOOKUP($B53,Prix!$B$6:$B$127,Prix!$J$6:$J$127))-1</f>
        <v>1.0000000000000009E-2</v>
      </c>
      <c r="T53" s="277">
        <f>(1+AP53)/(1+LOOKUP($B53,Prix!$B$6:$B$127,Prix!$J$6:$J$127))-1</f>
        <v>1.0000000000000009E-2</v>
      </c>
      <c r="U53" s="277">
        <f>(1+AQ53)/(1+LOOKUP($B53,Prix!$B$6:$B$127,Prix!$J$6:$J$127))-1</f>
        <v>1.0000000000000009E-2</v>
      </c>
      <c r="V53" s="277">
        <f>(1+AR53)/(1+LOOKUP($B53,Prix!$B$6:$B$127,Prix!$J$6:$J$127))-1</f>
        <v>1.0000000000000009E-2</v>
      </c>
      <c r="W53" s="277">
        <f>(1+AS53)/(1+LOOKUP($B53,Prix!$B$6:$B$127,Prix!$J$6:$J$127))-1</f>
        <v>9.9861088371642204E-3</v>
      </c>
      <c r="X53" s="277">
        <f>(1+AT53)/(1+LOOKUP($B53,Prix!$B$6:$B$127,Prix!$J$6:$J$127))-1</f>
        <v>1.0000000000000009E-2</v>
      </c>
      <c r="Y53" s="304">
        <v>2.7675000000000116E-2</v>
      </c>
      <c r="Z53" s="124">
        <v>2.7544500088847013E-2</v>
      </c>
      <c r="AA53" s="124">
        <v>2.7544500088847013E-2</v>
      </c>
      <c r="AB53" s="124">
        <v>2.7675000000000116E-2</v>
      </c>
      <c r="AC53" s="124">
        <v>2.7675000000000116E-2</v>
      </c>
      <c r="AD53" s="124">
        <v>2.7675000000000116E-2</v>
      </c>
      <c r="AE53" s="124">
        <v>2.7675000000000116E-2</v>
      </c>
      <c r="AF53" s="124">
        <v>2.7675000000000116E-2</v>
      </c>
      <c r="AG53" s="124">
        <v>2.7675000000000116E-2</v>
      </c>
      <c r="AH53" s="124">
        <v>2.7675000000000116E-2</v>
      </c>
      <c r="AI53" s="124">
        <v>2.7675000000000116E-2</v>
      </c>
      <c r="AJ53" s="124">
        <v>2.7675000000000116E-2</v>
      </c>
      <c r="AK53" s="124">
        <v>2.7675000000000116E-2</v>
      </c>
      <c r="AL53" s="124">
        <v>2.7675000000000116E-2</v>
      </c>
      <c r="AM53" s="124">
        <v>2.7675000000000116E-2</v>
      </c>
      <c r="AN53" s="124">
        <v>2.7675000000000116E-2</v>
      </c>
      <c r="AO53" s="124">
        <v>2.7675000000000116E-2</v>
      </c>
      <c r="AP53" s="124">
        <v>2.7675000000000116E-2</v>
      </c>
      <c r="AQ53" s="124">
        <v>2.7675000000000116E-2</v>
      </c>
      <c r="AR53" s="124">
        <v>2.7675000000000116E-2</v>
      </c>
      <c r="AS53" s="124">
        <v>2.76608657418147E-2</v>
      </c>
      <c r="AT53" s="127">
        <v>2.7675000000000116E-2</v>
      </c>
    </row>
    <row r="54" spans="2:46" x14ac:dyDescent="0.25">
      <c r="B54" s="153">
        <f t="shared" si="1"/>
        <v>2067</v>
      </c>
      <c r="C54" s="154">
        <v>0.01</v>
      </c>
      <c r="D54" s="155">
        <f>(1+Z54)/(1+LOOKUP($B54,Prix!$B$6:$B$127,Prix!$J$6:$J$127))-1</f>
        <v>9.8717445590632558E-3</v>
      </c>
      <c r="E54" s="155">
        <f>(1+AA54)/(1+LOOKUP($B54,Prix!$B$6:$B$127,Prix!$J$6:$J$127))-1</f>
        <v>9.8717445590632558E-3</v>
      </c>
      <c r="F54" s="155">
        <f>(1+AB54)/(1+LOOKUP($B54,Prix!$B$6:$B$127,Prix!$J$6:$J$127))-1</f>
        <v>1.0000000000000009E-2</v>
      </c>
      <c r="G54" s="155">
        <f>(1+AC54)/(1+LOOKUP($B54,Prix!$B$6:$B$127,Prix!$J$6:$J$127))-1</f>
        <v>1.0000000000000009E-2</v>
      </c>
      <c r="H54" s="155">
        <f>(1+AD54)/(1+LOOKUP($B54,Prix!$B$6:$B$127,Prix!$J$6:$J$127))-1</f>
        <v>1.0000000000000009E-2</v>
      </c>
      <c r="I54" s="155">
        <f>(1+AE54)/(1+LOOKUP($B54,Prix!$B$6:$B$127,Prix!$J$6:$J$127))-1</f>
        <v>1.0000000000000009E-2</v>
      </c>
      <c r="J54" s="155">
        <f>(1+AF54)/(1+LOOKUP($B54,Prix!$B$6:$B$127,Prix!$J$6:$J$127))-1</f>
        <v>1.0000000000000009E-2</v>
      </c>
      <c r="K54" s="155">
        <f>(1+AG54)/(1+LOOKUP($B54,Prix!$B$6:$B$127,Prix!$J$6:$J$127))-1</f>
        <v>1.0000000000000009E-2</v>
      </c>
      <c r="L54" s="155">
        <f>(1+AH54)/(1+LOOKUP($B54,Prix!$B$6:$B$127,Prix!$J$6:$J$127))-1</f>
        <v>1.0000000000000009E-2</v>
      </c>
      <c r="M54" s="155">
        <f>(1+AI54)/(1+LOOKUP($B54,Prix!$B$6:$B$127,Prix!$J$6:$J$127))-1</f>
        <v>1.0000000000000009E-2</v>
      </c>
      <c r="N54" s="155">
        <f>(1+AJ54)/(1+LOOKUP($B54,Prix!$B$6:$B$127,Prix!$J$6:$J$127))-1</f>
        <v>1.0000000000000009E-2</v>
      </c>
      <c r="O54" s="155">
        <f>(1+AK54)/(1+LOOKUP($B54,Prix!$B$6:$B$127,Prix!$J$6:$J$127))-1</f>
        <v>1.0000000000000009E-2</v>
      </c>
      <c r="P54" s="155">
        <f>(1+AL54)/(1+LOOKUP($B54,Prix!$B$6:$B$127,Prix!$J$6:$J$127))-1</f>
        <v>1.0000000000000009E-2</v>
      </c>
      <c r="Q54" s="155">
        <f>(1+AM54)/(1+LOOKUP($B54,Prix!$B$6:$B$127,Prix!$J$6:$J$127))-1</f>
        <v>1.0000000000000009E-2</v>
      </c>
      <c r="R54" s="155">
        <f>(1+AN54)/(1+LOOKUP($B54,Prix!$B$6:$B$127,Prix!$J$6:$J$127))-1</f>
        <v>1.0000000000000009E-2</v>
      </c>
      <c r="S54" s="277">
        <f>(1+AO54)/(1+LOOKUP($B54,Prix!$B$6:$B$127,Prix!$J$6:$J$127))-1</f>
        <v>1.0000000000000009E-2</v>
      </c>
      <c r="T54" s="277">
        <f>(1+AP54)/(1+LOOKUP($B54,Prix!$B$6:$B$127,Prix!$J$6:$J$127))-1</f>
        <v>1.0000000000000009E-2</v>
      </c>
      <c r="U54" s="277">
        <f>(1+AQ54)/(1+LOOKUP($B54,Prix!$B$6:$B$127,Prix!$J$6:$J$127))-1</f>
        <v>1.0000000000000009E-2</v>
      </c>
      <c r="V54" s="277">
        <f>(1+AR54)/(1+LOOKUP($B54,Prix!$B$6:$B$127,Prix!$J$6:$J$127))-1</f>
        <v>9.9999999999997868E-3</v>
      </c>
      <c r="W54" s="277">
        <f>(1+AS54)/(1+LOOKUP($B54,Prix!$B$6:$B$127,Prix!$J$6:$J$127))-1</f>
        <v>9.983439292569285E-3</v>
      </c>
      <c r="X54" s="277">
        <f>(1+AT54)/(1+LOOKUP($B54,Prix!$B$6:$B$127,Prix!$J$6:$J$127))-1</f>
        <v>1.0000000000000009E-2</v>
      </c>
      <c r="Y54" s="304">
        <v>2.7675000000000116E-2</v>
      </c>
      <c r="Z54" s="124">
        <v>2.7544500088847013E-2</v>
      </c>
      <c r="AA54" s="124">
        <v>2.7544500088847013E-2</v>
      </c>
      <c r="AB54" s="124">
        <v>2.7675000000000116E-2</v>
      </c>
      <c r="AC54" s="124">
        <v>2.7675000000000116E-2</v>
      </c>
      <c r="AD54" s="124">
        <v>2.7675000000000116E-2</v>
      </c>
      <c r="AE54" s="124">
        <v>2.7675000000000116E-2</v>
      </c>
      <c r="AF54" s="124">
        <v>2.7675000000000116E-2</v>
      </c>
      <c r="AG54" s="124">
        <v>2.7675000000000116E-2</v>
      </c>
      <c r="AH54" s="124">
        <v>2.7675000000000116E-2</v>
      </c>
      <c r="AI54" s="124">
        <v>2.7675000000000116E-2</v>
      </c>
      <c r="AJ54" s="124">
        <v>2.7675000000000116E-2</v>
      </c>
      <c r="AK54" s="124">
        <v>2.7675000000000116E-2</v>
      </c>
      <c r="AL54" s="124">
        <v>2.7675000000000116E-2</v>
      </c>
      <c r="AM54" s="124">
        <v>2.7675000000000116E-2</v>
      </c>
      <c r="AN54" s="124">
        <v>2.7675000000000116E-2</v>
      </c>
      <c r="AO54" s="124">
        <v>2.7675000000000116E-2</v>
      </c>
      <c r="AP54" s="124">
        <v>2.7675000000000116E-2</v>
      </c>
      <c r="AQ54" s="124">
        <v>2.7675000000000116E-2</v>
      </c>
      <c r="AR54" s="124">
        <v>2.7674999999999894E-2</v>
      </c>
      <c r="AS54" s="124">
        <v>2.7658149480189298E-2</v>
      </c>
      <c r="AT54" s="127">
        <v>2.7675000000000116E-2</v>
      </c>
    </row>
    <row r="55" spans="2:46" x14ac:dyDescent="0.25">
      <c r="B55" s="153">
        <f t="shared" si="1"/>
        <v>2068</v>
      </c>
      <c r="C55" s="154">
        <v>0.01</v>
      </c>
      <c r="D55" s="155">
        <f>(1+Z55)/(1+LOOKUP($B55,Prix!$B$6:$B$127,Prix!$J$6:$J$127))-1</f>
        <v>9.8717445590632558E-3</v>
      </c>
      <c r="E55" s="155">
        <f>(1+AA55)/(1+LOOKUP($B55,Prix!$B$6:$B$127,Prix!$J$6:$J$127))-1</f>
        <v>9.8717445590632558E-3</v>
      </c>
      <c r="F55" s="155">
        <f>(1+AB55)/(1+LOOKUP($B55,Prix!$B$6:$B$127,Prix!$J$6:$J$127))-1</f>
        <v>1.0000000000000009E-2</v>
      </c>
      <c r="G55" s="155">
        <f>(1+AC55)/(1+LOOKUP($B55,Prix!$B$6:$B$127,Prix!$J$6:$J$127))-1</f>
        <v>1.0000000000000009E-2</v>
      </c>
      <c r="H55" s="155">
        <f>(1+AD55)/(1+LOOKUP($B55,Prix!$B$6:$B$127,Prix!$J$6:$J$127))-1</f>
        <v>1.0000000000000009E-2</v>
      </c>
      <c r="I55" s="155">
        <f>(1+AE55)/(1+LOOKUP($B55,Prix!$B$6:$B$127,Prix!$J$6:$J$127))-1</f>
        <v>1.0000000000000009E-2</v>
      </c>
      <c r="J55" s="155">
        <f>(1+AF55)/(1+LOOKUP($B55,Prix!$B$6:$B$127,Prix!$J$6:$J$127))-1</f>
        <v>1.0000000000000009E-2</v>
      </c>
      <c r="K55" s="155">
        <f>(1+AG55)/(1+LOOKUP($B55,Prix!$B$6:$B$127,Prix!$J$6:$J$127))-1</f>
        <v>1.0000000000000009E-2</v>
      </c>
      <c r="L55" s="155">
        <f>(1+AH55)/(1+LOOKUP($B55,Prix!$B$6:$B$127,Prix!$J$6:$J$127))-1</f>
        <v>1.0000000000000009E-2</v>
      </c>
      <c r="M55" s="155">
        <f>(1+AI55)/(1+LOOKUP($B55,Prix!$B$6:$B$127,Prix!$J$6:$J$127))-1</f>
        <v>1.0000000000000009E-2</v>
      </c>
      <c r="N55" s="155">
        <f>(1+AJ55)/(1+LOOKUP($B55,Prix!$B$6:$B$127,Prix!$J$6:$J$127))-1</f>
        <v>1.0000000000000009E-2</v>
      </c>
      <c r="O55" s="155">
        <f>(1+AK55)/(1+LOOKUP($B55,Prix!$B$6:$B$127,Prix!$J$6:$J$127))-1</f>
        <v>1.0000000000000009E-2</v>
      </c>
      <c r="P55" s="155">
        <f>(1+AL55)/(1+LOOKUP($B55,Prix!$B$6:$B$127,Prix!$J$6:$J$127))-1</f>
        <v>1.0000000000000009E-2</v>
      </c>
      <c r="Q55" s="155">
        <f>(1+AM55)/(1+LOOKUP($B55,Prix!$B$6:$B$127,Prix!$J$6:$J$127))-1</f>
        <v>1.0000000000000009E-2</v>
      </c>
      <c r="R55" s="155">
        <f>(1+AN55)/(1+LOOKUP($B55,Prix!$B$6:$B$127,Prix!$J$6:$J$127))-1</f>
        <v>1.0000000000000009E-2</v>
      </c>
      <c r="S55" s="277">
        <f>(1+AO55)/(1+LOOKUP($B55,Prix!$B$6:$B$127,Prix!$J$6:$J$127))-1</f>
        <v>1.0000000000000009E-2</v>
      </c>
      <c r="T55" s="277">
        <f>(1+AP55)/(1+LOOKUP($B55,Prix!$B$6:$B$127,Prix!$J$6:$J$127))-1</f>
        <v>1.0000000000000009E-2</v>
      </c>
      <c r="U55" s="277">
        <f>(1+AQ55)/(1+LOOKUP($B55,Prix!$B$6:$B$127,Prix!$J$6:$J$127))-1</f>
        <v>1.0000000000000009E-2</v>
      </c>
      <c r="V55" s="277">
        <f>(1+AR55)/(1+LOOKUP($B55,Prix!$B$6:$B$127,Prix!$J$6:$J$127))-1</f>
        <v>9.9999999999997868E-3</v>
      </c>
      <c r="W55" s="277">
        <f>(1+AS55)/(1+LOOKUP($B55,Prix!$B$6:$B$127,Prix!$J$6:$J$127))-1</f>
        <v>9.9862684805127611E-3</v>
      </c>
      <c r="X55" s="277">
        <f>(1+AT55)/(1+LOOKUP($B55,Prix!$B$6:$B$127,Prix!$J$6:$J$127))-1</f>
        <v>9.9999999999997868E-3</v>
      </c>
      <c r="Y55" s="304">
        <v>2.7675000000000116E-2</v>
      </c>
      <c r="Z55" s="124">
        <v>2.7544500088847013E-2</v>
      </c>
      <c r="AA55" s="124">
        <v>2.7544500088847013E-2</v>
      </c>
      <c r="AB55" s="124">
        <v>2.7675000000000116E-2</v>
      </c>
      <c r="AC55" s="124">
        <v>2.7675000000000116E-2</v>
      </c>
      <c r="AD55" s="124">
        <v>2.7675000000000116E-2</v>
      </c>
      <c r="AE55" s="124">
        <v>2.7675000000000116E-2</v>
      </c>
      <c r="AF55" s="124">
        <v>2.7675000000000116E-2</v>
      </c>
      <c r="AG55" s="124">
        <v>2.7675000000000116E-2</v>
      </c>
      <c r="AH55" s="124">
        <v>2.7675000000000116E-2</v>
      </c>
      <c r="AI55" s="124">
        <v>2.7675000000000116E-2</v>
      </c>
      <c r="AJ55" s="124">
        <v>2.7675000000000116E-2</v>
      </c>
      <c r="AK55" s="124">
        <v>2.7675000000000116E-2</v>
      </c>
      <c r="AL55" s="124">
        <v>2.7675000000000116E-2</v>
      </c>
      <c r="AM55" s="124">
        <v>2.7675000000000116E-2</v>
      </c>
      <c r="AN55" s="124">
        <v>2.7675000000000116E-2</v>
      </c>
      <c r="AO55" s="124">
        <v>2.7675000000000116E-2</v>
      </c>
      <c r="AP55" s="124">
        <v>2.7675000000000116E-2</v>
      </c>
      <c r="AQ55" s="124">
        <v>2.7675000000000116E-2</v>
      </c>
      <c r="AR55" s="124">
        <v>2.7674999999999894E-2</v>
      </c>
      <c r="AS55" s="124">
        <v>2.7661028178921798E-2</v>
      </c>
      <c r="AT55" s="127">
        <v>2.7674999999999894E-2</v>
      </c>
    </row>
    <row r="56" spans="2:46" x14ac:dyDescent="0.25">
      <c r="B56" s="153">
        <f t="shared" si="1"/>
        <v>2069</v>
      </c>
      <c r="C56" s="154">
        <v>0.01</v>
      </c>
      <c r="D56" s="155">
        <f>(1+Z56)/(1+LOOKUP($B56,Prix!$B$6:$B$127,Prix!$J$6:$J$127))-1</f>
        <v>9.8717445590632558E-3</v>
      </c>
      <c r="E56" s="155">
        <f>(1+AA56)/(1+LOOKUP($B56,Prix!$B$6:$B$127,Prix!$J$6:$J$127))-1</f>
        <v>9.8717445590632558E-3</v>
      </c>
      <c r="F56" s="155">
        <f>(1+AB56)/(1+LOOKUP($B56,Prix!$B$6:$B$127,Prix!$J$6:$J$127))-1</f>
        <v>1.0000000000000009E-2</v>
      </c>
      <c r="G56" s="155">
        <f>(1+AC56)/(1+LOOKUP($B56,Prix!$B$6:$B$127,Prix!$J$6:$J$127))-1</f>
        <v>1.0000000000000009E-2</v>
      </c>
      <c r="H56" s="155">
        <f>(1+AD56)/(1+LOOKUP($B56,Prix!$B$6:$B$127,Prix!$J$6:$J$127))-1</f>
        <v>1.0000000000000009E-2</v>
      </c>
      <c r="I56" s="155">
        <f>(1+AE56)/(1+LOOKUP($B56,Prix!$B$6:$B$127,Prix!$J$6:$J$127))-1</f>
        <v>1.0000000000000009E-2</v>
      </c>
      <c r="J56" s="155">
        <f>(1+AF56)/(1+LOOKUP($B56,Prix!$B$6:$B$127,Prix!$J$6:$J$127))-1</f>
        <v>1.0000000000000009E-2</v>
      </c>
      <c r="K56" s="155">
        <f>(1+AG56)/(1+LOOKUP($B56,Prix!$B$6:$B$127,Prix!$J$6:$J$127))-1</f>
        <v>1.0000000000000009E-2</v>
      </c>
      <c r="L56" s="155">
        <f>(1+AH56)/(1+LOOKUP($B56,Prix!$B$6:$B$127,Prix!$J$6:$J$127))-1</f>
        <v>1.0000000000000009E-2</v>
      </c>
      <c r="M56" s="155">
        <f>(1+AI56)/(1+LOOKUP($B56,Prix!$B$6:$B$127,Prix!$J$6:$J$127))-1</f>
        <v>1.0000000000000009E-2</v>
      </c>
      <c r="N56" s="155">
        <f>(1+AJ56)/(1+LOOKUP($B56,Prix!$B$6:$B$127,Prix!$J$6:$J$127))-1</f>
        <v>1.0000000000000009E-2</v>
      </c>
      <c r="O56" s="155">
        <f>(1+AK56)/(1+LOOKUP($B56,Prix!$B$6:$B$127,Prix!$J$6:$J$127))-1</f>
        <v>1.0000000000000009E-2</v>
      </c>
      <c r="P56" s="155">
        <f>(1+AL56)/(1+LOOKUP($B56,Prix!$B$6:$B$127,Prix!$J$6:$J$127))-1</f>
        <v>1.0000000000000009E-2</v>
      </c>
      <c r="Q56" s="155">
        <f>(1+AM56)/(1+LOOKUP($B56,Prix!$B$6:$B$127,Prix!$J$6:$J$127))-1</f>
        <v>1.0000000000000009E-2</v>
      </c>
      <c r="R56" s="155">
        <f>(1+AN56)/(1+LOOKUP($B56,Prix!$B$6:$B$127,Prix!$J$6:$J$127))-1</f>
        <v>1.0000000000000009E-2</v>
      </c>
      <c r="S56" s="277">
        <f>(1+AO56)/(1+LOOKUP($B56,Prix!$B$6:$B$127,Prix!$J$6:$J$127))-1</f>
        <v>1.0000000000000009E-2</v>
      </c>
      <c r="T56" s="277">
        <f>(1+AP56)/(1+LOOKUP($B56,Prix!$B$6:$B$127,Prix!$J$6:$J$127))-1</f>
        <v>1.0000000000000009E-2</v>
      </c>
      <c r="U56" s="277">
        <f>(1+AQ56)/(1+LOOKUP($B56,Prix!$B$6:$B$127,Prix!$J$6:$J$127))-1</f>
        <v>1.0000000000000009E-2</v>
      </c>
      <c r="V56" s="277">
        <f>(1+AR56)/(1+LOOKUP($B56,Prix!$B$6:$B$127,Prix!$J$6:$J$127))-1</f>
        <v>1.0000000000000231E-2</v>
      </c>
      <c r="W56" s="277">
        <f>(1+AS56)/(1+LOOKUP($B56,Prix!$B$6:$B$127,Prix!$J$6:$J$127))-1</f>
        <v>9.9866587479711111E-3</v>
      </c>
      <c r="X56" s="277">
        <f>(1+AT56)/(1+LOOKUP($B56,Prix!$B$6:$B$127,Prix!$J$6:$J$127))-1</f>
        <v>1.0000000000000231E-2</v>
      </c>
      <c r="Y56" s="304">
        <v>2.7675000000000116E-2</v>
      </c>
      <c r="Z56" s="124">
        <v>2.7544500088847013E-2</v>
      </c>
      <c r="AA56" s="124">
        <v>2.7544500088847013E-2</v>
      </c>
      <c r="AB56" s="124">
        <v>2.7675000000000116E-2</v>
      </c>
      <c r="AC56" s="124">
        <v>2.7675000000000116E-2</v>
      </c>
      <c r="AD56" s="124">
        <v>2.7675000000000116E-2</v>
      </c>
      <c r="AE56" s="124">
        <v>2.7675000000000116E-2</v>
      </c>
      <c r="AF56" s="124">
        <v>2.7675000000000116E-2</v>
      </c>
      <c r="AG56" s="124">
        <v>2.7675000000000116E-2</v>
      </c>
      <c r="AH56" s="124">
        <v>2.7675000000000116E-2</v>
      </c>
      <c r="AI56" s="124">
        <v>2.7675000000000116E-2</v>
      </c>
      <c r="AJ56" s="124">
        <v>2.7675000000000116E-2</v>
      </c>
      <c r="AK56" s="124">
        <v>2.7675000000000116E-2</v>
      </c>
      <c r="AL56" s="124">
        <v>2.7675000000000116E-2</v>
      </c>
      <c r="AM56" s="124">
        <v>2.7675000000000116E-2</v>
      </c>
      <c r="AN56" s="124">
        <v>2.7675000000000116E-2</v>
      </c>
      <c r="AO56" s="124">
        <v>2.7675000000000116E-2</v>
      </c>
      <c r="AP56" s="124">
        <v>2.7675000000000116E-2</v>
      </c>
      <c r="AQ56" s="124">
        <v>2.7675000000000116E-2</v>
      </c>
      <c r="AR56" s="124">
        <v>2.7675000000000338E-2</v>
      </c>
      <c r="AS56" s="124">
        <v>2.7661425276060747E-2</v>
      </c>
      <c r="AT56" s="127">
        <v>2.7675000000000338E-2</v>
      </c>
    </row>
    <row r="57" spans="2:46" ht="15.75" thickBot="1" x14ac:dyDescent="0.3">
      <c r="B57" s="156">
        <f t="shared" si="1"/>
        <v>2070</v>
      </c>
      <c r="C57" s="157">
        <v>0.01</v>
      </c>
      <c r="D57" s="158">
        <f>(1+Z57)/(1+LOOKUP($B57,Prix!$B$6:$B$127,Prix!$J$6:$J$127))-1</f>
        <v>9.8717445590632558E-3</v>
      </c>
      <c r="E57" s="158">
        <f>(1+AA57)/(1+LOOKUP($B57,Prix!$B$6:$B$127,Prix!$J$6:$J$127))-1</f>
        <v>9.8717445590632558E-3</v>
      </c>
      <c r="F57" s="158">
        <f>(1+AB57)/(1+LOOKUP($B57,Prix!$B$6:$B$127,Prix!$J$6:$J$127))-1</f>
        <v>1.0000000000000009E-2</v>
      </c>
      <c r="G57" s="158">
        <f>(1+AC57)/(1+LOOKUP($B57,Prix!$B$6:$B$127,Prix!$J$6:$J$127))-1</f>
        <v>1.0000000000000009E-2</v>
      </c>
      <c r="H57" s="158">
        <f>(1+AD57)/(1+LOOKUP($B57,Prix!$B$6:$B$127,Prix!$J$6:$J$127))-1</f>
        <v>1.0000000000000009E-2</v>
      </c>
      <c r="I57" s="158">
        <f>(1+AE57)/(1+LOOKUP($B57,Prix!$B$6:$B$127,Prix!$J$6:$J$127))-1</f>
        <v>1.0000000000000009E-2</v>
      </c>
      <c r="J57" s="158">
        <f>(1+AF57)/(1+LOOKUP($B57,Prix!$B$6:$B$127,Prix!$J$6:$J$127))-1</f>
        <v>1.0000000000000009E-2</v>
      </c>
      <c r="K57" s="158">
        <f>(1+AG57)/(1+LOOKUP($B57,Prix!$B$6:$B$127,Prix!$J$6:$J$127))-1</f>
        <v>1.0000000000000009E-2</v>
      </c>
      <c r="L57" s="158">
        <f>(1+AH57)/(1+LOOKUP($B57,Prix!$B$6:$B$127,Prix!$J$6:$J$127))-1</f>
        <v>1.0000000000000009E-2</v>
      </c>
      <c r="M57" s="158">
        <f>(1+AI57)/(1+LOOKUP($B57,Prix!$B$6:$B$127,Prix!$J$6:$J$127))-1</f>
        <v>1.0000000000000009E-2</v>
      </c>
      <c r="N57" s="158">
        <f>(1+AJ57)/(1+LOOKUP($B57,Prix!$B$6:$B$127,Prix!$J$6:$J$127))-1</f>
        <v>1.0000000000000009E-2</v>
      </c>
      <c r="O57" s="158">
        <f>(1+AK57)/(1+LOOKUP($B57,Prix!$B$6:$B$127,Prix!$J$6:$J$127))-1</f>
        <v>1.0000000000000009E-2</v>
      </c>
      <c r="P57" s="158">
        <f>(1+AL57)/(1+LOOKUP($B57,Prix!$B$6:$B$127,Prix!$J$6:$J$127))-1</f>
        <v>1.0000000000000009E-2</v>
      </c>
      <c r="Q57" s="158">
        <f>(1+AM57)/(1+LOOKUP($B57,Prix!$B$6:$B$127,Prix!$J$6:$J$127))-1</f>
        <v>1.0000000000000009E-2</v>
      </c>
      <c r="R57" s="158">
        <f>(1+AN57)/(1+LOOKUP($B57,Prix!$B$6:$B$127,Prix!$J$6:$J$127))-1</f>
        <v>1.0000000000000009E-2</v>
      </c>
      <c r="S57" s="278">
        <f>(1+AO57)/(1+LOOKUP($B57,Prix!$B$6:$B$127,Prix!$J$6:$J$127))-1</f>
        <v>1.0000000000000009E-2</v>
      </c>
      <c r="T57" s="278">
        <f>(1+AP57)/(1+LOOKUP($B57,Prix!$B$6:$B$127,Prix!$J$6:$J$127))-1</f>
        <v>1.0000000000000009E-2</v>
      </c>
      <c r="U57" s="278">
        <f>(1+AQ57)/(1+LOOKUP($B57,Prix!$B$6:$B$127,Prix!$J$6:$J$127))-1</f>
        <v>1.0000000000000009E-2</v>
      </c>
      <c r="V57" s="278">
        <f>(1+AR57)/(1+LOOKUP($B57,Prix!$B$6:$B$127,Prix!$J$6:$J$127))-1</f>
        <v>1.0000000000000009E-2</v>
      </c>
      <c r="W57" s="278">
        <f>(1+AS57)/(1+LOOKUP($B57,Prix!$B$6:$B$127,Prix!$J$6:$J$127))-1</f>
        <v>9.9901729526803429E-3</v>
      </c>
      <c r="X57" s="278">
        <f>(1+AT57)/(1+LOOKUP($B57,Prix!$B$6:$B$127,Prix!$J$6:$J$127))-1</f>
        <v>1.0000000000000009E-2</v>
      </c>
      <c r="Y57" s="305">
        <v>2.7675000000000116E-2</v>
      </c>
      <c r="Z57" s="132">
        <v>2.7544500088847013E-2</v>
      </c>
      <c r="AA57" s="132">
        <v>2.7544500088847013E-2</v>
      </c>
      <c r="AB57" s="132">
        <v>2.7675000000000116E-2</v>
      </c>
      <c r="AC57" s="132">
        <v>2.7675000000000116E-2</v>
      </c>
      <c r="AD57" s="132">
        <v>2.7675000000000116E-2</v>
      </c>
      <c r="AE57" s="132">
        <v>2.7675000000000116E-2</v>
      </c>
      <c r="AF57" s="132">
        <v>2.7675000000000116E-2</v>
      </c>
      <c r="AG57" s="132">
        <v>2.7675000000000116E-2</v>
      </c>
      <c r="AH57" s="132">
        <v>2.7675000000000116E-2</v>
      </c>
      <c r="AI57" s="132">
        <v>2.7675000000000116E-2</v>
      </c>
      <c r="AJ57" s="132">
        <v>2.7675000000000116E-2</v>
      </c>
      <c r="AK57" s="132">
        <v>2.7675000000000116E-2</v>
      </c>
      <c r="AL57" s="132">
        <v>2.7675000000000116E-2</v>
      </c>
      <c r="AM57" s="132">
        <v>2.7675000000000116E-2</v>
      </c>
      <c r="AN57" s="132">
        <v>2.7675000000000116E-2</v>
      </c>
      <c r="AO57" s="132">
        <v>2.7675000000000116E-2</v>
      </c>
      <c r="AP57" s="132">
        <v>2.7675000000000116E-2</v>
      </c>
      <c r="AQ57" s="132">
        <v>2.7675000000000116E-2</v>
      </c>
      <c r="AR57" s="132">
        <v>2.7675000000000116E-2</v>
      </c>
      <c r="AS57" s="132">
        <v>2.7665000979352428E-2</v>
      </c>
      <c r="AT57" s="134">
        <v>2.7675000000000116E-2</v>
      </c>
    </row>
  </sheetData>
  <mergeCells count="3">
    <mergeCell ref="B4:B5"/>
    <mergeCell ref="C4:X4"/>
    <mergeCell ref="Y4:AT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T57"/>
  <sheetViews>
    <sheetView topLeftCell="A49" zoomScaleNormal="100" workbookViewId="0">
      <selection activeCell="I57" sqref="I57"/>
    </sheetView>
  </sheetViews>
  <sheetFormatPr baseColWidth="10" defaultColWidth="10.85546875" defaultRowHeight="15" x14ac:dyDescent="0.25"/>
  <cols>
    <col min="1" max="1" width="2.42578125" style="1" customWidth="1"/>
    <col min="2" max="2" width="7.7109375" style="1" customWidth="1"/>
    <col min="3" max="3" width="10.85546875" style="2"/>
    <col min="4" max="4" width="11.7109375" style="3" customWidth="1"/>
    <col min="5" max="25" width="10.85546875" style="3"/>
    <col min="26" max="16384" width="10.85546875" style="1"/>
  </cols>
  <sheetData>
    <row r="1" spans="2:46" ht="23.25" x14ac:dyDescent="0.35">
      <c r="B1" s="58" t="s">
        <v>1</v>
      </c>
    </row>
    <row r="3" spans="2:46" ht="15.75" thickBot="1" x14ac:dyDescent="0.3">
      <c r="B3" s="218" t="s">
        <v>103</v>
      </c>
      <c r="C3" s="4"/>
      <c r="D3" s="5"/>
      <c r="E3" s="5"/>
      <c r="F3" s="5"/>
      <c r="G3" s="5"/>
      <c r="H3" s="5"/>
      <c r="I3" s="5"/>
      <c r="J3" s="226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</row>
    <row r="4" spans="2:46" ht="27.75" customHeight="1" x14ac:dyDescent="0.2">
      <c r="B4" s="359" t="s">
        <v>0</v>
      </c>
      <c r="C4" s="361" t="s">
        <v>4</v>
      </c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3" t="s">
        <v>3</v>
      </c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4"/>
    </row>
    <row r="5" spans="2:46" s="6" customFormat="1" ht="44.25" customHeight="1" thickBot="1" x14ac:dyDescent="0.25">
      <c r="B5" s="360"/>
      <c r="C5" s="7" t="s">
        <v>2</v>
      </c>
      <c r="D5" s="8" t="str">
        <f>Z5</f>
        <v>CNAV</v>
      </c>
      <c r="E5" s="8" t="str">
        <f t="shared" ref="E5:X5" si="0">AA5</f>
        <v>MSA_SA</v>
      </c>
      <c r="F5" s="8" t="str">
        <f t="shared" si="0"/>
        <v>FPE civils et militaires</v>
      </c>
      <c r="G5" s="8" t="str">
        <f t="shared" si="0"/>
        <v>FSPOEIE</v>
      </c>
      <c r="H5" s="8" t="str">
        <f t="shared" si="0"/>
        <v>CNRACL</v>
      </c>
      <c r="I5" s="8" t="str">
        <f t="shared" si="0"/>
        <v>CANSSM</v>
      </c>
      <c r="J5" s="8" t="str">
        <f t="shared" si="0"/>
        <v>SNCF</v>
      </c>
      <c r="K5" s="8" t="str">
        <f t="shared" si="0"/>
        <v>RATP</v>
      </c>
      <c r="L5" s="8" t="str">
        <f t="shared" si="0"/>
        <v>ENIM</v>
      </c>
      <c r="M5" s="8" t="str">
        <f t="shared" si="0"/>
        <v>CNIEG</v>
      </c>
      <c r="N5" s="8" t="str">
        <f t="shared" si="0"/>
        <v>CRPCEN</v>
      </c>
      <c r="O5" s="8" t="str">
        <f t="shared" si="0"/>
        <v>BDF</v>
      </c>
      <c r="P5" s="8" t="str">
        <f t="shared" si="0"/>
        <v>MSA_EXA</v>
      </c>
      <c r="Q5" s="8" t="str">
        <f t="shared" si="0"/>
        <v>Régime général des non salariés</v>
      </c>
      <c r="R5" s="8" t="str">
        <f t="shared" si="0"/>
        <v>Auto-entrepreneurs SSI</v>
      </c>
      <c r="S5" s="276" t="str">
        <f t="shared" si="0"/>
        <v>CNAVPL_RB</v>
      </c>
      <c r="T5" s="276" t="str">
        <f t="shared" si="0"/>
        <v>Auto-entrepreneurs CNAVPL</v>
      </c>
      <c r="U5" s="276" t="str">
        <f t="shared" si="0"/>
        <v>CNBF_RB</v>
      </c>
      <c r="V5" s="276" t="str">
        <f t="shared" si="0"/>
        <v>CRPNPAC</v>
      </c>
      <c r="W5" s="276" t="str">
        <f t="shared" si="0"/>
        <v>AGIRC-ARRCO</v>
      </c>
      <c r="X5" s="276" t="str">
        <f t="shared" si="0"/>
        <v>IRCANTEC</v>
      </c>
      <c r="Y5" s="302" t="str">
        <f>C5</f>
        <v>SMPT Ensemble</v>
      </c>
      <c r="Z5" s="8" t="s">
        <v>50</v>
      </c>
      <c r="AA5" s="8" t="s">
        <v>78</v>
      </c>
      <c r="AB5" s="8" t="s">
        <v>61</v>
      </c>
      <c r="AC5" s="8" t="s">
        <v>51</v>
      </c>
      <c r="AD5" s="8" t="s">
        <v>52</v>
      </c>
      <c r="AE5" s="8" t="s">
        <v>53</v>
      </c>
      <c r="AF5" s="8" t="s">
        <v>54</v>
      </c>
      <c r="AG5" s="8" t="s">
        <v>55</v>
      </c>
      <c r="AH5" s="8" t="s">
        <v>56</v>
      </c>
      <c r="AI5" s="8" t="s">
        <v>57</v>
      </c>
      <c r="AJ5" s="8" t="s">
        <v>58</v>
      </c>
      <c r="AK5" s="8" t="s">
        <v>59</v>
      </c>
      <c r="AL5" s="8" t="s">
        <v>79</v>
      </c>
      <c r="AM5" s="8" t="s">
        <v>80</v>
      </c>
      <c r="AN5" s="8" t="s">
        <v>88</v>
      </c>
      <c r="AO5" s="276" t="s">
        <v>81</v>
      </c>
      <c r="AP5" s="276" t="s">
        <v>92</v>
      </c>
      <c r="AQ5" s="276" t="s">
        <v>82</v>
      </c>
      <c r="AR5" s="276" t="s">
        <v>89</v>
      </c>
      <c r="AS5" s="276" t="s">
        <v>91</v>
      </c>
      <c r="AT5" s="9" t="s">
        <v>90</v>
      </c>
    </row>
    <row r="6" spans="2:46" x14ac:dyDescent="0.25">
      <c r="B6" s="153">
        <v>2019</v>
      </c>
      <c r="C6" s="154">
        <v>7.4000000000000003E-3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3"/>
      <c r="S6" s="213"/>
      <c r="T6" s="213"/>
      <c r="U6" s="213"/>
      <c r="V6" s="213"/>
      <c r="W6" s="213"/>
      <c r="X6" s="213"/>
      <c r="Y6" s="303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5"/>
    </row>
    <row r="7" spans="2:46" x14ac:dyDescent="0.25">
      <c r="B7" s="153">
        <f t="shared" ref="B7:B57" si="1">B6+1</f>
        <v>2020</v>
      </c>
      <c r="C7" s="154">
        <v>-3.9100000000000003E-2</v>
      </c>
      <c r="D7" s="155">
        <f>(1+Z7)/(1+LOOKUP($B7,Prix!$B$6:$B$127,Prix!$K$6:$K$127))-1</f>
        <v>-5.0256001145803419E-2</v>
      </c>
      <c r="E7" s="155">
        <f>(1+AA7)/(1+LOOKUP($B7,Prix!$B$6:$B$127,Prix!$K$6:$K$127))-1</f>
        <v>-5.0794438151813059E-2</v>
      </c>
      <c r="F7" s="155">
        <f>(1+AB7)/(1+LOOKUP($B7,Prix!$B$6:$B$127,Prix!$K$6:$K$127))-1</f>
        <v>7.7779240881183931E-3</v>
      </c>
      <c r="G7" s="155">
        <f>(1+AC7)/(1+LOOKUP($B7,Prix!$B$6:$B$127,Prix!$K$6:$K$127))-1</f>
        <v>-1.2751816112722025E-2</v>
      </c>
      <c r="H7" s="155">
        <f>(1+AD7)/(1+LOOKUP($B7,Prix!$B$6:$B$127,Prix!$K$6:$K$127))-1</f>
        <v>1.1024165537308006E-2</v>
      </c>
      <c r="I7" s="155">
        <f>(1+AE7)/(1+LOOKUP($B7,Prix!$B$6:$B$127,Prix!$K$6:$K$127))-1</f>
        <v>-4.6807268426756199E-3</v>
      </c>
      <c r="J7" s="155">
        <f>(1+AF7)/(1+LOOKUP($B7,Prix!$B$6:$B$127,Prix!$K$6:$K$127))-1</f>
        <v>-4.7609048764011508E-2</v>
      </c>
      <c r="K7" s="155">
        <f>(1+AG7)/(1+LOOKUP($B7,Prix!$B$6:$B$127,Prix!$K$6:$K$127))-1</f>
        <v>-6.5090216888889052E-2</v>
      </c>
      <c r="L7" s="155">
        <f>(1+AH7)/(1+LOOKUP($B7,Prix!$B$6:$B$127,Prix!$K$6:$K$127))-1</f>
        <v>-2.8641741858721037E-2</v>
      </c>
      <c r="M7" s="155">
        <f>(1+AI7)/(1+LOOKUP($B7,Prix!$B$6:$B$127,Prix!$K$6:$K$127))-1</f>
        <v>1.8835674597961205E-3</v>
      </c>
      <c r="N7" s="155">
        <f>(1+AJ7)/(1+LOOKUP($B7,Prix!$B$6:$B$127,Prix!$K$6:$K$127))-1</f>
        <v>-9.2576544007686445E-2</v>
      </c>
      <c r="O7" s="155">
        <f>(1+AK7)/(1+LOOKUP($B7,Prix!$B$6:$B$127,Prix!$K$6:$K$127))-1</f>
        <v>-4.6794208553279093E-3</v>
      </c>
      <c r="P7" s="155">
        <f>(1+AL7)/(1+LOOKUP($B7,Prix!$B$6:$B$127,Prix!$K$6:$K$127))-1</f>
        <v>2.817080013712947E-2</v>
      </c>
      <c r="Q7" s="155">
        <f>(1+AM7)/(1+LOOKUP($B7,Prix!$B$6:$B$127,Prix!$K$6:$K$127))-1</f>
        <v>-6.0491369765534153E-2</v>
      </c>
      <c r="R7" s="155">
        <f>(1+AN7)/(1+LOOKUP($B7,Prix!$B$6:$B$127,Prix!$K$6:$K$127))-1</f>
        <v>0.12332648811825186</v>
      </c>
      <c r="S7" s="277">
        <f>(1+AO7)/(1+LOOKUP($B7,Prix!$B$6:$B$127,Prix!$K$6:$K$127))-1</f>
        <v>-4.3189484211402895E-2</v>
      </c>
      <c r="T7" s="277">
        <f>(1+AP7)/(1+LOOKUP($B7,Prix!$B$6:$B$127,Prix!$K$6:$K$127))-1</f>
        <v>6.2749736958582547E-2</v>
      </c>
      <c r="U7" s="277">
        <f>(1+AQ7)/(1+LOOKUP($B7,Prix!$B$6:$B$127,Prix!$K$6:$K$127))-1</f>
        <v>-5.6004380624263272E-2</v>
      </c>
      <c r="V7" s="277">
        <f>(1+AR7)/(1+LOOKUP($B7,Prix!$B$6:$B$127,Prix!$K$6:$K$127))-1</f>
        <v>-4.7741812279195051E-3</v>
      </c>
      <c r="W7" s="277">
        <f>(1+AS7)/(1+LOOKUP($B7,Prix!$B$6:$B$127,Prix!$K$6:$K$127))-1</f>
        <v>-5.0256001145803419E-2</v>
      </c>
      <c r="X7" s="277">
        <f>(1+AT7)/(1+LOOKUP($B7,Prix!$B$6:$B$127,Prix!$K$6:$K$127))-1</f>
        <v>1.8640363769351076E-2</v>
      </c>
      <c r="Y7" s="304">
        <v>-3.4487680000000132E-2</v>
      </c>
      <c r="Z7" s="124">
        <v>-4.5699999999999852E-2</v>
      </c>
      <c r="AA7" s="124">
        <v>-4.6241019933218608E-2</v>
      </c>
      <c r="AB7" s="124">
        <v>1.2612318811749512E-2</v>
      </c>
      <c r="AC7" s="124">
        <v>-8.0159042644667444E-3</v>
      </c>
      <c r="AD7" s="124">
        <v>1.5874132751820813E-2</v>
      </c>
      <c r="AE7" s="124">
        <v>9.3902693721448216E-5</v>
      </c>
      <c r="AF7" s="124">
        <v>-4.3040349966947278E-2</v>
      </c>
      <c r="AG7" s="124">
        <v>-6.0605376712782766E-2</v>
      </c>
      <c r="AH7" s="124">
        <v>-2.3982055309065053E-2</v>
      </c>
      <c r="AI7" s="124">
        <v>6.6896864632490782E-3</v>
      </c>
      <c r="AJ7" s="124">
        <v>-8.8223558034395078E-2</v>
      </c>
      <c r="AK7" s="124">
        <v>9.5214945999400058E-5</v>
      </c>
      <c r="AL7" s="124">
        <v>3.3103021187389281E-2</v>
      </c>
      <c r="AM7" s="124">
        <v>-5.5984468536355969E-2</v>
      </c>
      <c r="AN7" s="124">
        <v>0.12871517893720164</v>
      </c>
      <c r="AO7" s="124">
        <v>-3.8599584394706121E-2</v>
      </c>
      <c r="AP7" s="124">
        <v>6.7847836051735166E-2</v>
      </c>
      <c r="AQ7" s="124">
        <v>-5.1475954934079304E-2</v>
      </c>
      <c r="AR7" s="124">
        <v>0</v>
      </c>
      <c r="AS7" s="124">
        <v>-4.5699999999999852E-2</v>
      </c>
      <c r="AT7" s="127">
        <v>2.3526866521770495E-2</v>
      </c>
    </row>
    <row r="8" spans="2:46" x14ac:dyDescent="0.25">
      <c r="B8" s="153">
        <f t="shared" si="1"/>
        <v>2021</v>
      </c>
      <c r="C8" s="154">
        <v>3.3700000000000001E-2</v>
      </c>
      <c r="D8" s="155">
        <f>(1+Z8)/(1+LOOKUP($B8,Prix!$B$6:$B$127,Prix!$K$6:$K$127))-1</f>
        <v>4.975960544856739E-2</v>
      </c>
      <c r="E8" s="155">
        <f>(1+AA8)/(1+LOOKUP($B8,Prix!$B$6:$B$127,Prix!$K$6:$K$127))-1</f>
        <v>4.9367417625818533E-2</v>
      </c>
      <c r="F8" s="155">
        <f>(1+AB8)/(1+LOOKUP($B8,Prix!$B$6:$B$127,Prix!$K$6:$K$127))-1</f>
        <v>-1.563737887633132E-2</v>
      </c>
      <c r="G8" s="155">
        <f>(1+AC8)/(1+LOOKUP($B8,Prix!$B$6:$B$127,Prix!$K$6:$K$127))-1</f>
        <v>1.2818786625388157E-3</v>
      </c>
      <c r="H8" s="155">
        <f>(1+AD8)/(1+LOOKUP($B8,Prix!$B$6:$B$127,Prix!$K$6:$K$127))-1</f>
        <v>2.7920393749242711E-2</v>
      </c>
      <c r="I8" s="155">
        <f>(1+AE8)/(1+LOOKUP($B8,Prix!$B$6:$B$127,Prix!$K$6:$K$127))-1</f>
        <v>2.6928921518146964E-2</v>
      </c>
      <c r="J8" s="155">
        <f>(1+AF8)/(1+LOOKUP($B8,Prix!$B$6:$B$127,Prix!$K$6:$K$127))-1</f>
        <v>6.7824215025393597E-2</v>
      </c>
      <c r="K8" s="155">
        <f>(1+AG8)/(1+LOOKUP($B8,Prix!$B$6:$B$127,Prix!$K$6:$K$127))-1</f>
        <v>1.3698443349088318E-2</v>
      </c>
      <c r="L8" s="155">
        <f>(1+AH8)/(1+LOOKUP($B8,Prix!$B$6:$B$127,Prix!$K$6:$K$127))-1</f>
        <v>0.14503760715890324</v>
      </c>
      <c r="M8" s="155">
        <f>(1+AI8)/(1+LOOKUP($B8,Prix!$B$6:$B$127,Prix!$K$6:$K$127))-1</f>
        <v>-1.3087372155498267E-2</v>
      </c>
      <c r="N8" s="155">
        <f>(1+AJ8)/(1+LOOKUP($B8,Prix!$B$6:$B$127,Prix!$K$6:$K$127))-1</f>
        <v>2.1613824876618448E-2</v>
      </c>
      <c r="O8" s="155">
        <f>(1+AK8)/(1+LOOKUP($B8,Prix!$B$6:$B$127,Prix!$K$6:$K$127))-1</f>
        <v>-1.7465991926292168E-2</v>
      </c>
      <c r="P8" s="155">
        <f>(1+AL8)/(1+LOOKUP($B8,Prix!$B$6:$B$127,Prix!$K$6:$K$127))-1</f>
        <v>1.9638228405526981E-2</v>
      </c>
      <c r="Q8" s="155">
        <f>(1+AM8)/(1+LOOKUP($B8,Prix!$B$6:$B$127,Prix!$K$6:$K$127))-1</f>
        <v>3.6613076565430669E-2</v>
      </c>
      <c r="R8" s="155">
        <f>(1+AN8)/(1+LOOKUP($B8,Prix!$B$6:$B$127,Prix!$K$6:$K$127))-1</f>
        <v>-0.26617968284012883</v>
      </c>
      <c r="S8" s="277">
        <f>(1+AO8)/(1+LOOKUP($B8,Prix!$B$6:$B$127,Prix!$K$6:$K$127))-1</f>
        <v>2.0126147211298351E-2</v>
      </c>
      <c r="T8" s="277">
        <f>(1+AP8)/(1+LOOKUP($B8,Prix!$B$6:$B$127,Prix!$K$6:$K$127))-1</f>
        <v>-0.10470690727129528</v>
      </c>
      <c r="U8" s="277">
        <f>(1+AQ8)/(1+LOOKUP($B8,Prix!$B$6:$B$127,Prix!$K$6:$K$127))-1</f>
        <v>7.0980808910956483E-2</v>
      </c>
      <c r="V8" s="277">
        <f>(1+AR8)/(1+LOOKUP($B8,Prix!$B$6:$B$127,Prix!$K$6:$K$127))-1</f>
        <v>-1.6157820573038939E-2</v>
      </c>
      <c r="W8" s="277">
        <f>(1+AS8)/(1+LOOKUP($B8,Prix!$B$6:$B$127,Prix!$K$6:$K$127))-1</f>
        <v>4.975960544856739E-2</v>
      </c>
      <c r="X8" s="277">
        <f>(1+AT8)/(1+LOOKUP($B8,Prix!$B$6:$B$127,Prix!$K$6:$K$127))-1</f>
        <v>5.2653187303630666E-4</v>
      </c>
      <c r="Y8" s="304">
        <v>5.0652680000000005E-2</v>
      </c>
      <c r="Z8" s="124">
        <v>6.6999999999999948E-2</v>
      </c>
      <c r="AA8" s="124">
        <v>6.6601371204701332E-2</v>
      </c>
      <c r="AB8" s="124">
        <v>5.28989006154168E-4</v>
      </c>
      <c r="AC8" s="124">
        <v>1.7726114614983857E-2</v>
      </c>
      <c r="AD8" s="124">
        <v>4.4802118921100753E-2</v>
      </c>
      <c r="AE8" s="124">
        <v>4.3794363559693794E-2</v>
      </c>
      <c r="AF8" s="124">
        <v>8.5361287973390043E-2</v>
      </c>
      <c r="AG8" s="124">
        <v>3.0346598820876869E-2</v>
      </c>
      <c r="AH8" s="124">
        <v>0.16384276980870083</v>
      </c>
      <c r="AI8" s="124">
        <v>3.1208749550959425E-3</v>
      </c>
      <c r="AJ8" s="124">
        <v>3.8391976111104897E-2</v>
      </c>
      <c r="AK8" s="124">
        <v>-1.3296556913378055E-3</v>
      </c>
      <c r="AL8" s="124">
        <v>3.6383934056796852E-2</v>
      </c>
      <c r="AM8" s="124">
        <v>5.3637563261625942E-2</v>
      </c>
      <c r="AN8" s="124">
        <v>-0.2541280171711231</v>
      </c>
      <c r="AO8" s="124">
        <v>3.6879866042611509E-2</v>
      </c>
      <c r="AP8" s="124">
        <v>-9.000334459113335E-2</v>
      </c>
      <c r="AQ8" s="124">
        <v>8.8569723179330762E-2</v>
      </c>
      <c r="AR8" s="124">
        <v>0</v>
      </c>
      <c r="AS8" s="124">
        <v>6.6999999999999948E-2</v>
      </c>
      <c r="AT8" s="127">
        <v>1.6958362626608547E-2</v>
      </c>
    </row>
    <row r="9" spans="2:46" x14ac:dyDescent="0.25">
      <c r="B9" s="153">
        <f t="shared" si="1"/>
        <v>2022</v>
      </c>
      <c r="C9" s="154">
        <v>-2.3999999999999998E-3</v>
      </c>
      <c r="D9" s="155">
        <f>(1+Z9)/(1+LOOKUP($B9,Prix!$B$6:$B$127,Prix!$K$6:$K$127))-1</f>
        <v>4.1657185047672129E-5</v>
      </c>
      <c r="E9" s="155">
        <f>(1+AA9)/(1+LOOKUP($B9,Prix!$B$6:$B$127,Prix!$K$6:$K$127))-1</f>
        <v>4.1657185047894174E-5</v>
      </c>
      <c r="F9" s="155">
        <f>(1+AB9)/(1+LOOKUP($B9,Prix!$B$6:$B$127,Prix!$K$6:$K$127))-1</f>
        <v>-2.8350085034723693E-2</v>
      </c>
      <c r="G9" s="155">
        <f>(1+AC9)/(1+LOOKUP($B9,Prix!$B$6:$B$127,Prix!$K$6:$K$127))-1</f>
        <v>-1.4763992695030481E-2</v>
      </c>
      <c r="H9" s="155">
        <f>(1+AD9)/(1+LOOKUP($B9,Prix!$B$6:$B$127,Prix!$K$6:$K$127))-1</f>
        <v>-1.3651354963357343E-2</v>
      </c>
      <c r="I9" s="155">
        <f>(1+AE9)/(1+LOOKUP($B9,Prix!$B$6:$B$127,Prix!$K$6:$K$127))-1</f>
        <v>-5.7538442358610054E-3</v>
      </c>
      <c r="J9" s="155">
        <f>(1+AF9)/(1+LOOKUP($B9,Prix!$B$6:$B$127,Prix!$K$6:$K$127))-1</f>
        <v>-6.0603596661880088E-3</v>
      </c>
      <c r="K9" s="155">
        <f>(1+AG9)/(1+LOOKUP($B9,Prix!$B$6:$B$127,Prix!$K$6:$K$127))-1</f>
        <v>-1.326046579277429E-2</v>
      </c>
      <c r="L9" s="155">
        <f>(1+AH9)/(1+LOOKUP($B9,Prix!$B$6:$B$127,Prix!$K$6:$K$127))-1</f>
        <v>-0.17891267516904319</v>
      </c>
      <c r="M9" s="155">
        <f>(1+AI9)/(1+LOOKUP($B9,Prix!$B$6:$B$127,Prix!$K$6:$K$127))-1</f>
        <v>-5.4868573267839116E-2</v>
      </c>
      <c r="N9" s="155">
        <f>(1+AJ9)/(1+LOOKUP($B9,Prix!$B$6:$B$127,Prix!$K$6:$K$127))-1</f>
        <v>-5.2122800774837663E-2</v>
      </c>
      <c r="O9" s="155">
        <f>(1+AK9)/(1+LOOKUP($B9,Prix!$B$6:$B$127,Prix!$K$6:$K$127))-1</f>
        <v>-4.1971594856590744E-2</v>
      </c>
      <c r="P9" s="155">
        <f>(1+AL9)/(1+LOOKUP($B9,Prix!$B$6:$B$127,Prix!$K$6:$K$127))-1</f>
        <v>-1.2151372703350649E-3</v>
      </c>
      <c r="Q9" s="155">
        <f>(1+AM9)/(1+LOOKUP($B9,Prix!$B$6:$B$127,Prix!$K$6:$K$127))-1</f>
        <v>2.9386396329105668E-2</v>
      </c>
      <c r="R9" s="155">
        <f>(1+AN9)/(1+LOOKUP($B9,Prix!$B$6:$B$127,Prix!$K$6:$K$127))-1</f>
        <v>-5.2307309682195768E-3</v>
      </c>
      <c r="S9" s="277">
        <f>(1+AO9)/(1+LOOKUP($B9,Prix!$B$6:$B$127,Prix!$K$6:$K$127))-1</f>
        <v>-1.6626170752608749E-2</v>
      </c>
      <c r="T9" s="277">
        <f>(1+AP9)/(1+LOOKUP($B9,Prix!$B$6:$B$127,Prix!$K$6:$K$127))-1</f>
        <v>4.4392184724551864E-2</v>
      </c>
      <c r="U9" s="277">
        <f>(1+AQ9)/(1+LOOKUP($B9,Prix!$B$6:$B$127,Prix!$K$6:$K$127))-1</f>
        <v>-1.9036765791356602E-2</v>
      </c>
      <c r="V9" s="277">
        <f>(1+AR9)/(1+LOOKUP($B9,Prix!$B$6:$B$127,Prix!$K$6:$K$127))-1</f>
        <v>-6.9326913708881444E-3</v>
      </c>
      <c r="W9" s="277">
        <f>(1+AS9)/(1+LOOKUP($B9,Prix!$B$6:$B$127,Prix!$K$6:$K$127))-1</f>
        <v>4.1657185047672129E-5</v>
      </c>
      <c r="X9" s="277">
        <f>(1+AT9)/(1+LOOKUP($B9,Prix!$B$6:$B$127,Prix!$K$6:$K$127))-1</f>
        <v>-2.1576571962234836E-2</v>
      </c>
      <c r="Y9" s="304">
        <v>4.9674720000000061E-2</v>
      </c>
      <c r="Z9" s="124">
        <v>5.2274927395934201E-2</v>
      </c>
      <c r="AA9" s="124">
        <v>5.2274927395934423E-2</v>
      </c>
      <c r="AB9" s="124">
        <v>2.2400253407802717E-2</v>
      </c>
      <c r="AC9" s="124">
        <v>3.6695962219160494E-2</v>
      </c>
      <c r="AD9" s="124">
        <v>3.7866714237241306E-2</v>
      </c>
      <c r="AE9" s="124">
        <v>4.6176720593153586E-2</v>
      </c>
      <c r="AF9" s="124">
        <v>4.5854195526446873E-2</v>
      </c>
      <c r="AG9" s="124">
        <v>3.8278019976997202E-2</v>
      </c>
      <c r="AH9" s="124">
        <v>-0.13602638558651514</v>
      </c>
      <c r="AI9" s="124">
        <v>-5.5033244878408549E-3</v>
      </c>
      <c r="AJ9" s="124">
        <v>-2.6141372925276851E-3</v>
      </c>
      <c r="AK9" s="124">
        <v>8.0672772204157805E-3</v>
      </c>
      <c r="AL9" s="124">
        <v>5.0952489190697614E-2</v>
      </c>
      <c r="AM9" s="124">
        <v>8.3152374380677463E-2</v>
      </c>
      <c r="AN9" s="124">
        <v>4.6727156639264633E-2</v>
      </c>
      <c r="AO9" s="124">
        <v>3.4736520563647622E-2</v>
      </c>
      <c r="AP9" s="124">
        <v>9.894193152651054E-2</v>
      </c>
      <c r="AQ9" s="124">
        <v>3.2200017507845402E-2</v>
      </c>
      <c r="AR9" s="124">
        <v>4.4936300982121313E-2</v>
      </c>
      <c r="AS9" s="124">
        <v>5.2274927395934201E-2</v>
      </c>
      <c r="AT9" s="127">
        <v>2.9527554481071583E-2</v>
      </c>
    </row>
    <row r="10" spans="2:46" x14ac:dyDescent="0.25">
      <c r="B10" s="153">
        <f t="shared" si="1"/>
        <v>2023</v>
      </c>
      <c r="C10" s="154">
        <v>-7.9000000000000008E-3</v>
      </c>
      <c r="D10" s="155">
        <f>(1+Z10)/(1+LOOKUP($B10,Prix!$B$6:$B$127,Prix!$K$6:$K$127))-1</f>
        <v>-5.0634843148712472E-3</v>
      </c>
      <c r="E10" s="155">
        <f>(1+AA10)/(1+LOOKUP($B10,Prix!$B$6:$B$127,Prix!$K$6:$K$127))-1</f>
        <v>-5.0634843148712472E-3</v>
      </c>
      <c r="F10" s="155">
        <f>(1+AB10)/(1+LOOKUP($B10,Prix!$B$6:$B$127,Prix!$K$6:$K$127))-1</f>
        <v>-3.7608253659255686E-2</v>
      </c>
      <c r="G10" s="155">
        <f>(1+AC10)/(1+LOOKUP($B10,Prix!$B$6:$B$127,Prix!$K$6:$K$127))-1</f>
        <v>-1.3527838632707567E-3</v>
      </c>
      <c r="H10" s="155">
        <f>(1+AD10)/(1+LOOKUP($B10,Prix!$B$6:$B$127,Prix!$K$6:$K$127))-1</f>
        <v>6.7922371477058263E-3</v>
      </c>
      <c r="I10" s="155">
        <f>(1+AE10)/(1+LOOKUP($B10,Prix!$B$6:$B$127,Prix!$K$6:$K$127))-1</f>
        <v>-9.1015556175758627E-3</v>
      </c>
      <c r="J10" s="155">
        <f>(1+AF10)/(1+LOOKUP($B10,Prix!$B$6:$B$127,Prix!$K$6:$K$127))-1</f>
        <v>5.6133590253582E-3</v>
      </c>
      <c r="K10" s="155">
        <f>(1+AG10)/(1+LOOKUP($B10,Prix!$B$6:$B$127,Prix!$K$6:$K$127))-1</f>
        <v>5.9809892432447498E-3</v>
      </c>
      <c r="L10" s="155">
        <f>(1+AH10)/(1+LOOKUP($B10,Prix!$B$6:$B$127,Prix!$K$6:$K$127))-1</f>
        <v>7.6061467307724673E-2</v>
      </c>
      <c r="M10" s="155">
        <f>(1+AI10)/(1+LOOKUP($B10,Prix!$B$6:$B$127,Prix!$K$6:$K$127))-1</f>
        <v>2.7673641400363547E-2</v>
      </c>
      <c r="N10" s="155">
        <f>(1+AJ10)/(1+LOOKUP($B10,Prix!$B$6:$B$127,Prix!$K$6:$K$127))-1</f>
        <v>-2.8685385692061138E-2</v>
      </c>
      <c r="O10" s="155">
        <f>(1+AK10)/(1+LOOKUP($B10,Prix!$B$6:$B$127,Prix!$K$6:$K$127))-1</f>
        <v>4.1534221011556571E-3</v>
      </c>
      <c r="P10" s="155">
        <f>(1+AL10)/(1+LOOKUP($B10,Prix!$B$6:$B$127,Prix!$K$6:$K$127))-1</f>
        <v>0.12483217645222244</v>
      </c>
      <c r="Q10" s="155">
        <f>(1+AM10)/(1+LOOKUP($B10,Prix!$B$6:$B$127,Prix!$K$6:$K$127))-1</f>
        <v>-7.8826474370725319E-2</v>
      </c>
      <c r="R10" s="155">
        <f>(1+AN10)/(1+LOOKUP($B10,Prix!$B$6:$B$127,Prix!$K$6:$K$127))-1</f>
        <v>-3.5860265265754476E-2</v>
      </c>
      <c r="S10" s="277">
        <f>(1+AO10)/(1+LOOKUP($B10,Prix!$B$6:$B$127,Prix!$K$6:$K$127))-1</f>
        <v>-4.3141861618812172E-2</v>
      </c>
      <c r="T10" s="277">
        <f>(1+AP10)/(1+LOOKUP($B10,Prix!$B$6:$B$127,Prix!$K$6:$K$127))-1</f>
        <v>5.0128236633882439E-2</v>
      </c>
      <c r="U10" s="277">
        <f>(1+AQ10)/(1+LOOKUP($B10,Prix!$B$6:$B$127,Prix!$K$6:$K$127))-1</f>
        <v>-6.9113118657145645E-2</v>
      </c>
      <c r="V10" s="277">
        <f>(1+AR10)/(1+LOOKUP($B10,Prix!$B$6:$B$127,Prix!$K$6:$K$127))-1</f>
        <v>-7.6037989251852567E-3</v>
      </c>
      <c r="W10" s="277">
        <f>(1+AS10)/(1+LOOKUP($B10,Prix!$B$6:$B$127,Prix!$K$6:$K$127))-1</f>
        <v>-5.0634843148712472E-3</v>
      </c>
      <c r="X10" s="277">
        <f>(1+AT10)/(1+LOOKUP($B10,Prix!$B$6:$B$127,Prix!$K$6:$K$127))-1</f>
        <v>4.3248287045205558E-4</v>
      </c>
      <c r="Y10" s="304">
        <v>4.0514479999999908E-2</v>
      </c>
      <c r="Z10" s="124">
        <v>4.3435340572556713E-2</v>
      </c>
      <c r="AA10" s="124">
        <v>4.3435340572556713E-2</v>
      </c>
      <c r="AB10" s="124">
        <v>9.3041553669068744E-3</v>
      </c>
      <c r="AC10" s="124">
        <v>4.7326921521128273E-2</v>
      </c>
      <c r="AD10" s="124">
        <v>5.5868976856896735E-2</v>
      </c>
      <c r="AE10" s="124">
        <v>3.9200430868702396E-2</v>
      </c>
      <c r="AF10" s="124">
        <v>5.4632633556904064E-2</v>
      </c>
      <c r="AG10" s="124">
        <v>5.5018184147879401E-2</v>
      </c>
      <c r="AH10" s="124">
        <v>0.12851478050744047</v>
      </c>
      <c r="AI10" s="124">
        <v>7.776825868494508E-2</v>
      </c>
      <c r="AJ10" s="124">
        <v>1.866197431259331E-2</v>
      </c>
      <c r="AK10" s="124">
        <v>5.3101531061715557E-2</v>
      </c>
      <c r="AL10" s="124">
        <v>0.17966284945846422</v>
      </c>
      <c r="AM10" s="124">
        <v>-3.3923274210598153E-2</v>
      </c>
      <c r="AN10" s="124">
        <v>1.1137350586838846E-2</v>
      </c>
      <c r="AO10" s="124">
        <v>3.5008081031884242E-3</v>
      </c>
      <c r="AP10" s="124">
        <v>0.10131741770718827</v>
      </c>
      <c r="AQ10" s="124">
        <v>-2.3736434681322249E-2</v>
      </c>
      <c r="AR10" s="124">
        <v>4.0771196681175681E-2</v>
      </c>
      <c r="AS10" s="124">
        <v>4.3435340572556713E-2</v>
      </c>
      <c r="AT10" s="127">
        <v>4.9199212238121515E-2</v>
      </c>
    </row>
    <row r="11" spans="2:46" x14ac:dyDescent="0.25">
      <c r="B11" s="153">
        <f t="shared" si="1"/>
        <v>2024</v>
      </c>
      <c r="C11" s="154">
        <v>7.8000000000000005E-3</v>
      </c>
      <c r="D11" s="155">
        <f>(1+Z11)/(1+LOOKUP($B11,Prix!$B$6:$B$127,Prix!$K$6:$K$127))-1</f>
        <v>8.8184777165747352E-3</v>
      </c>
      <c r="E11" s="155">
        <f>(1+AA11)/(1+LOOKUP($B11,Prix!$B$6:$B$127,Prix!$K$6:$K$127))-1</f>
        <v>8.8184777165747352E-3</v>
      </c>
      <c r="F11" s="155">
        <f>(1+AB11)/(1+LOOKUP($B11,Prix!$B$6:$B$127,Prix!$K$6:$K$127))-1</f>
        <v>5.4652773819467981E-3</v>
      </c>
      <c r="G11" s="155">
        <f>(1+AC11)/(1+LOOKUP($B11,Prix!$B$6:$B$127,Prix!$K$6:$K$127))-1</f>
        <v>-7.0275445175738138E-4</v>
      </c>
      <c r="H11" s="155">
        <f>(1+AD11)/(1+LOOKUP($B11,Prix!$B$6:$B$127,Prix!$K$6:$K$127))-1</f>
        <v>7.1767379309237711E-3</v>
      </c>
      <c r="I11" s="155">
        <f>(1+AE11)/(1+LOOKUP($B11,Prix!$B$6:$B$127,Prix!$K$6:$K$127))-1</f>
        <v>2.5702827802939865E-2</v>
      </c>
      <c r="J11" s="155">
        <f>(1+AF11)/(1+LOOKUP($B11,Prix!$B$6:$B$127,Prix!$K$6:$K$127))-1</f>
        <v>4.7264254222603608E-2</v>
      </c>
      <c r="K11" s="155">
        <f>(1+AG11)/(1+LOOKUP($B11,Prix!$B$6:$B$127,Prix!$K$6:$K$127))-1</f>
        <v>8.4524360237623331E-2</v>
      </c>
      <c r="L11" s="155">
        <f>(1+AH11)/(1+LOOKUP($B11,Prix!$B$6:$B$127,Prix!$K$6:$K$127))-1</f>
        <v>4.9313619810862575E-2</v>
      </c>
      <c r="M11" s="155">
        <f>(1+AI11)/(1+LOOKUP($B11,Prix!$B$6:$B$127,Prix!$K$6:$K$127))-1</f>
        <v>2.8626201855311173E-2</v>
      </c>
      <c r="N11" s="155">
        <f>(1+AJ11)/(1+LOOKUP($B11,Prix!$B$6:$B$127,Prix!$K$6:$K$127))-1</f>
        <v>2.6390957679459648E-2</v>
      </c>
      <c r="O11" s="155">
        <f>(1+AK11)/(1+LOOKUP($B11,Prix!$B$6:$B$127,Prix!$K$6:$K$127))-1</f>
        <v>-3.9378845848673238E-3</v>
      </c>
      <c r="P11" s="155">
        <f>(1+AL11)/(1+LOOKUP($B11,Prix!$B$6:$B$127,Prix!$K$6:$K$127))-1</f>
        <v>9.7150956438107894E-3</v>
      </c>
      <c r="Q11" s="155">
        <f>(1+AM11)/(1+LOOKUP($B11,Prix!$B$6:$B$127,Prix!$K$6:$K$127))-1</f>
        <v>9.7150956438107894E-3</v>
      </c>
      <c r="R11" s="155">
        <f>(1+AN11)/(1+LOOKUP($B11,Prix!$B$6:$B$127,Prix!$K$6:$K$127))-1</f>
        <v>9.6027875146051933E-3</v>
      </c>
      <c r="S11" s="277">
        <f>(1+AO11)/(1+LOOKUP($B11,Prix!$B$6:$B$127,Prix!$K$6:$K$127))-1</f>
        <v>9.7150956438107894E-3</v>
      </c>
      <c r="T11" s="277">
        <f>(1+AP11)/(1+LOOKUP($B11,Prix!$B$6:$B$127,Prix!$K$6:$K$127))-1</f>
        <v>9.6027875146051933E-3</v>
      </c>
      <c r="U11" s="277">
        <f>(1+AQ11)/(1+LOOKUP($B11,Prix!$B$6:$B$127,Prix!$K$6:$K$127))-1</f>
        <v>9.7150956438107894E-3</v>
      </c>
      <c r="V11" s="277">
        <f>(1+AR11)/(1+LOOKUP($B11,Prix!$B$6:$B$127,Prix!$K$6:$K$127))-1</f>
        <v>7.3544108310568124E-3</v>
      </c>
      <c r="W11" s="277">
        <f>(1+AS11)/(1+LOOKUP($B11,Prix!$B$6:$B$127,Prix!$K$6:$K$127))-1</f>
        <v>8.8184777165747352E-3</v>
      </c>
      <c r="X11" s="277">
        <f>(1+AT11)/(1+LOOKUP($B11,Prix!$B$6:$B$127,Prix!$K$6:$K$127))-1</f>
        <v>5.9755684855340441E-3</v>
      </c>
      <c r="Y11" s="304">
        <v>2.7956000000000092E-2</v>
      </c>
      <c r="Z11" s="124">
        <v>2.8999999999999915E-2</v>
      </c>
      <c r="AA11" s="124">
        <v>2.8999999999999915E-2</v>
      </c>
      <c r="AB11" s="124">
        <v>2.5579718531581364E-2</v>
      </c>
      <c r="AC11" s="124">
        <v>1.9288294556826679E-2</v>
      </c>
      <c r="AD11" s="124">
        <v>2.7325417033142951E-2</v>
      </c>
      <c r="AE11" s="124">
        <v>4.6222123328068854E-2</v>
      </c>
      <c r="AF11" s="124">
        <v>6.821488840514478E-2</v>
      </c>
      <c r="AG11" s="124">
        <v>0.10622038685342661</v>
      </c>
      <c r="AH11" s="124">
        <v>7.0305251772687205E-2</v>
      </c>
      <c r="AI11" s="124">
        <v>4.9203979793167596E-2</v>
      </c>
      <c r="AJ11" s="124">
        <v>4.6924019316871179E-2</v>
      </c>
      <c r="AK11" s="124">
        <v>1.5988445297022258E-2</v>
      </c>
      <c r="AL11" s="124">
        <v>2.9914554865424492E-2</v>
      </c>
      <c r="AM11" s="124">
        <v>2.9914554865424492E-2</v>
      </c>
      <c r="AN11" s="124">
        <v>2.9800000000000049E-2</v>
      </c>
      <c r="AO11" s="124">
        <v>2.9914554865424492E-2</v>
      </c>
      <c r="AP11" s="124">
        <v>2.9800000000000049E-2</v>
      </c>
      <c r="AQ11" s="124">
        <v>2.9914554865424492E-2</v>
      </c>
      <c r="AR11" s="124">
        <v>2.7506644298776139E-2</v>
      </c>
      <c r="AS11" s="124">
        <v>2.8999999999999915E-2</v>
      </c>
      <c r="AT11" s="127">
        <v>2.6100218063647596E-2</v>
      </c>
    </row>
    <row r="12" spans="2:46" x14ac:dyDescent="0.25">
      <c r="B12" s="153">
        <f t="shared" si="1"/>
        <v>2025</v>
      </c>
      <c r="C12" s="154">
        <v>4.1999999999999997E-3</v>
      </c>
      <c r="D12" s="155">
        <f>(1+Z12)/(1+LOOKUP($B12,Prix!$B$6:$B$127,Prix!$K$6:$K$127))-1</f>
        <v>1.0590863283869378E-2</v>
      </c>
      <c r="E12" s="155">
        <f>(1+AA12)/(1+LOOKUP($B12,Prix!$B$6:$B$127,Prix!$K$6:$K$127))-1</f>
        <v>1.0590863283869378E-2</v>
      </c>
      <c r="F12" s="155">
        <f>(1+AB12)/(1+LOOKUP($B12,Prix!$B$6:$B$127,Prix!$K$6:$K$127))-1</f>
        <v>-1.2333497779970615E-2</v>
      </c>
      <c r="G12" s="155">
        <f>(1+AC12)/(1+LOOKUP($B12,Prix!$B$6:$B$127,Prix!$K$6:$K$127))-1</f>
        <v>-4.1866856315426748E-3</v>
      </c>
      <c r="H12" s="155">
        <f>(1+AD12)/(1+LOOKUP($B12,Prix!$B$6:$B$127,Prix!$K$6:$K$127))-1</f>
        <v>-1.221210333113365E-2</v>
      </c>
      <c r="I12" s="155">
        <f>(1+AE12)/(1+LOOKUP($B12,Prix!$B$6:$B$127,Prix!$K$6:$K$127))-1</f>
        <v>4.2635151777494773E-3</v>
      </c>
      <c r="J12" s="155">
        <f>(1+AF12)/(1+LOOKUP($B12,Prix!$B$6:$B$127,Prix!$K$6:$K$127))-1</f>
        <v>8.0414349278317143E-3</v>
      </c>
      <c r="K12" s="155">
        <f>(1+AG12)/(1+LOOKUP($B12,Prix!$B$6:$B$127,Prix!$K$6:$K$127))-1</f>
        <v>3.3487568935926193E-2</v>
      </c>
      <c r="L12" s="155">
        <f>(1+AH12)/(1+LOOKUP($B12,Prix!$B$6:$B$127,Prix!$K$6:$K$127))-1</f>
        <v>2.3958309757728946E-2</v>
      </c>
      <c r="M12" s="155">
        <f>(1+AI12)/(1+LOOKUP($B12,Prix!$B$6:$B$127,Prix!$K$6:$K$127))-1</f>
        <v>7.0741767552227053E-3</v>
      </c>
      <c r="N12" s="155">
        <f>(1+AJ12)/(1+LOOKUP($B12,Prix!$B$6:$B$127,Prix!$K$6:$K$127))-1</f>
        <v>-9.0809517274053064E-3</v>
      </c>
      <c r="O12" s="155">
        <f>(1+AK12)/(1+LOOKUP($B12,Prix!$B$6:$B$127,Prix!$K$6:$K$127))-1</f>
        <v>2.4484960865704952E-3</v>
      </c>
      <c r="P12" s="155">
        <f>(1+AL12)/(1+LOOKUP($B12,Prix!$B$6:$B$127,Prix!$K$6:$K$127))-1</f>
        <v>1.3594928841779153E-2</v>
      </c>
      <c r="Q12" s="155">
        <f>(1+AM12)/(1+LOOKUP($B12,Prix!$B$6:$B$127,Prix!$K$6:$K$127))-1</f>
        <v>1.3594928841779153E-2</v>
      </c>
      <c r="R12" s="155">
        <f>(1+AN12)/(1+LOOKUP($B12,Prix!$B$6:$B$127,Prix!$K$6:$K$127))-1</f>
        <v>1.3813517513566964E-2</v>
      </c>
      <c r="S12" s="277">
        <f>(1+AO12)/(1+LOOKUP($B12,Prix!$B$6:$B$127,Prix!$K$6:$K$127))-1</f>
        <v>1.3594928841779153E-2</v>
      </c>
      <c r="T12" s="277">
        <f>(1+AP12)/(1+LOOKUP($B12,Prix!$B$6:$B$127,Prix!$K$6:$K$127))-1</f>
        <v>1.3813517513566964E-2</v>
      </c>
      <c r="U12" s="277">
        <f>(1+AQ12)/(1+LOOKUP($B12,Prix!$B$6:$B$127,Prix!$K$6:$K$127))-1</f>
        <v>1.3594928841779153E-2</v>
      </c>
      <c r="V12" s="277">
        <f>(1+AR12)/(1+LOOKUP($B12,Prix!$B$6:$B$127,Prix!$K$6:$K$127))-1</f>
        <v>7.6705936391334717E-3</v>
      </c>
      <c r="W12" s="277">
        <f>(1+AS12)/(1+LOOKUP($B12,Prix!$B$6:$B$127,Prix!$K$6:$K$127))-1</f>
        <v>1.0590863283869378E-2</v>
      </c>
      <c r="X12" s="277">
        <f>(1+AT12)/(1+LOOKUP($B12,Prix!$B$6:$B$127,Prix!$K$6:$K$127))-1</f>
        <v>-2.6045686686793079E-4</v>
      </c>
      <c r="Y12" s="304">
        <v>1.775670000000007E-2</v>
      </c>
      <c r="Z12" s="124">
        <v>2.4233839938201607E-2</v>
      </c>
      <c r="AA12" s="124">
        <v>2.4233839938201607E-2</v>
      </c>
      <c r="AB12" s="124">
        <v>9.9999999999988987E-4</v>
      </c>
      <c r="AC12" s="124">
        <v>9.2567941124315212E-3</v>
      </c>
      <c r="AD12" s="124">
        <v>1.123033273896068E-3</v>
      </c>
      <c r="AE12" s="124">
        <v>1.7821072632649093E-2</v>
      </c>
      <c r="AF12" s="124">
        <v>2.1649994299357544E-2</v>
      </c>
      <c r="AG12" s="124">
        <v>4.7439651116561343E-2</v>
      </c>
      <c r="AH12" s="124">
        <v>3.7781746939458349E-2</v>
      </c>
      <c r="AI12" s="124">
        <v>2.066967814141818E-2</v>
      </c>
      <c r="AJ12" s="124">
        <v>4.2964554242748143E-3</v>
      </c>
      <c r="AK12" s="124">
        <v>1.5981550783739307E-2</v>
      </c>
      <c r="AL12" s="124">
        <v>2.7278460381143343E-2</v>
      </c>
      <c r="AM12" s="124">
        <v>2.7278460381143343E-2</v>
      </c>
      <c r="AN12" s="124">
        <v>2.750000000000008E-2</v>
      </c>
      <c r="AO12" s="124">
        <v>2.7278460381143343E-2</v>
      </c>
      <c r="AP12" s="124">
        <v>2.750000000000008E-2</v>
      </c>
      <c r="AQ12" s="124">
        <v>2.7278460381143343E-2</v>
      </c>
      <c r="AR12" s="124">
        <v>2.1274146653261772E-2</v>
      </c>
      <c r="AS12" s="124">
        <v>2.4233839938201607E-2</v>
      </c>
      <c r="AT12" s="127">
        <v>1.323602696542947E-2</v>
      </c>
    </row>
    <row r="13" spans="2:46" x14ac:dyDescent="0.25">
      <c r="B13" s="153">
        <f t="shared" si="1"/>
        <v>2026</v>
      </c>
      <c r="C13" s="154">
        <v>4.8999999999999998E-3</v>
      </c>
      <c r="D13" s="155">
        <f>(1+Z13)/(1+LOOKUP($B13,Prix!$B$6:$B$127,Prix!$K$6:$K$127))-1</f>
        <v>1.2206859077716459E-2</v>
      </c>
      <c r="E13" s="155">
        <f>(1+AA13)/(1+LOOKUP($B13,Prix!$B$6:$B$127,Prix!$K$6:$K$127))-1</f>
        <v>1.2206859077716459E-2</v>
      </c>
      <c r="F13" s="155">
        <f>(1+AB13)/(1+LOOKUP($B13,Prix!$B$6:$B$127,Prix!$K$6:$K$127))-1</f>
        <v>-1.2917858199388732E-2</v>
      </c>
      <c r="G13" s="155">
        <f>(1+AC13)/(1+LOOKUP($B13,Prix!$B$6:$B$127,Prix!$K$6:$K$127))-1</f>
        <v>-5.8604910580646319E-3</v>
      </c>
      <c r="H13" s="155">
        <f>(1+AD13)/(1+LOOKUP($B13,Prix!$B$6:$B$127,Prix!$K$6:$K$127))-1</f>
        <v>-1.2917858199388732E-2</v>
      </c>
      <c r="I13" s="155">
        <f>(1+AE13)/(1+LOOKUP($B13,Prix!$B$6:$B$127,Prix!$K$6:$K$127))-1</f>
        <v>6.9510656523941172E-3</v>
      </c>
      <c r="J13" s="155">
        <f>(1+AF13)/(1+LOOKUP($B13,Prix!$B$6:$B$127,Prix!$K$6:$K$127))-1</f>
        <v>1.7306086474017546E-2</v>
      </c>
      <c r="K13" s="155">
        <f>(1+AG13)/(1+LOOKUP($B13,Prix!$B$6:$B$127,Prix!$K$6:$K$127))-1</f>
        <v>2.6926730714790459E-2</v>
      </c>
      <c r="L13" s="155">
        <f>(1+AH13)/(1+LOOKUP($B13,Prix!$B$6:$B$127,Prix!$K$6:$K$127))-1</f>
        <v>2.1665873143713599E-2</v>
      </c>
      <c r="M13" s="155">
        <f>(1+AI13)/(1+LOOKUP($B13,Prix!$B$6:$B$127,Prix!$K$6:$K$127))-1</f>
        <v>1.0398494719293438E-2</v>
      </c>
      <c r="N13" s="155">
        <f>(1+AJ13)/(1+LOOKUP($B13,Prix!$B$6:$B$127,Prix!$K$6:$K$127))-1</f>
        <v>-8.6587625124049383E-3</v>
      </c>
      <c r="O13" s="155">
        <f>(1+AK13)/(1+LOOKUP($B13,Prix!$B$6:$B$127,Prix!$K$6:$K$127))-1</f>
        <v>1.8554486058350861E-3</v>
      </c>
      <c r="P13" s="155">
        <f>(1+AL13)/(1+LOOKUP($B13,Prix!$B$6:$B$127,Prix!$K$6:$K$127))-1</f>
        <v>1.2848734800102735E-2</v>
      </c>
      <c r="Q13" s="155">
        <f>(1+AM13)/(1+LOOKUP($B13,Prix!$B$6:$B$127,Prix!$K$6:$K$127))-1</f>
        <v>1.2848734800102735E-2</v>
      </c>
      <c r="R13" s="155">
        <f>(1+AN13)/(1+LOOKUP($B13,Prix!$B$6:$B$127,Prix!$K$6:$K$127))-1</f>
        <v>1.3213687013115205E-2</v>
      </c>
      <c r="S13" s="277">
        <f>(1+AO13)/(1+LOOKUP($B13,Prix!$B$6:$B$127,Prix!$K$6:$K$127))-1</f>
        <v>1.2848734800102735E-2</v>
      </c>
      <c r="T13" s="277">
        <f>(1+AP13)/(1+LOOKUP($B13,Prix!$B$6:$B$127,Prix!$K$6:$K$127))-1</f>
        <v>1.3213687013115205E-2</v>
      </c>
      <c r="U13" s="277">
        <f>(1+AQ13)/(1+LOOKUP($B13,Prix!$B$6:$B$127,Prix!$K$6:$K$127))-1</f>
        <v>1.2848734800102735E-2</v>
      </c>
      <c r="V13" s="277">
        <f>(1+AR13)/(1+LOOKUP($B13,Prix!$B$6:$B$127,Prix!$K$6:$K$127))-1</f>
        <v>9.3248992603691683E-3</v>
      </c>
      <c r="W13" s="277">
        <f>(1+AS13)/(1+LOOKUP($B13,Prix!$B$6:$B$127,Prix!$K$6:$K$127))-1</f>
        <v>1.2206859077716459E-2</v>
      </c>
      <c r="X13" s="277">
        <f>(1+AT13)/(1+LOOKUP($B13,Prix!$B$6:$B$127,Prix!$K$6:$K$127))-1</f>
        <v>-1.7018838166282801E-4</v>
      </c>
      <c r="Y13" s="304">
        <v>1.90690899999999E-2</v>
      </c>
      <c r="Z13" s="124">
        <v>2.6478975790712234E-2</v>
      </c>
      <c r="AA13" s="124">
        <v>2.6478975790712234E-2</v>
      </c>
      <c r="AB13" s="124">
        <v>9.9999999999988987E-4</v>
      </c>
      <c r="AC13" s="124">
        <v>8.1568760180166233E-3</v>
      </c>
      <c r="AD13" s="124">
        <v>9.9999999999988987E-4</v>
      </c>
      <c r="AE13" s="124">
        <v>2.1149075678092988E-2</v>
      </c>
      <c r="AF13" s="124">
        <v>3.1650102293301119E-2</v>
      </c>
      <c r="AG13" s="124">
        <v>4.1406397617868906E-2</v>
      </c>
      <c r="AH13" s="124">
        <v>3.6071361955039905E-2</v>
      </c>
      <c r="AI13" s="124">
        <v>2.4645113494835558E-2</v>
      </c>
      <c r="AJ13" s="124">
        <v>5.3191489361701372E-3</v>
      </c>
      <c r="AK13" s="124">
        <v>1.5981610431177407E-2</v>
      </c>
      <c r="AL13" s="124">
        <v>2.7129901960784242E-2</v>
      </c>
      <c r="AM13" s="124">
        <v>2.7129901960784242E-2</v>
      </c>
      <c r="AN13" s="124">
        <v>2.750000000000008E-2</v>
      </c>
      <c r="AO13" s="124">
        <v>2.7129901960784242E-2</v>
      </c>
      <c r="AP13" s="124">
        <v>2.750000000000008E-2</v>
      </c>
      <c r="AQ13" s="124">
        <v>2.7129901960784242E-2</v>
      </c>
      <c r="AR13" s="124">
        <v>2.3556380339940342E-2</v>
      </c>
      <c r="AS13" s="124">
        <v>2.6478975790712234E-2</v>
      </c>
      <c r="AT13" s="127">
        <v>1.3927411962155745E-2</v>
      </c>
    </row>
    <row r="14" spans="2:46" x14ac:dyDescent="0.25">
      <c r="B14" s="153">
        <f t="shared" si="1"/>
        <v>2027</v>
      </c>
      <c r="C14" s="154">
        <v>5.3E-3</v>
      </c>
      <c r="D14" s="155">
        <f>(1+Z14)/(1+LOOKUP($B14,Prix!$B$6:$B$127,Prix!$K$6:$K$127))-1</f>
        <v>1.0712530712530643E-2</v>
      </c>
      <c r="E14" s="155">
        <f>(1+AA14)/(1+LOOKUP($B14,Prix!$B$6:$B$127,Prix!$K$6:$K$127))-1</f>
        <v>1.0712530712530643E-2</v>
      </c>
      <c r="F14" s="155">
        <f>(1+AB14)/(1+LOOKUP($B14,Prix!$B$6:$B$127,Prix!$K$6:$K$127))-1</f>
        <v>-1.6216216216216384E-2</v>
      </c>
      <c r="G14" s="155">
        <f>(1+AC14)/(1+LOOKUP($B14,Prix!$B$6:$B$127,Prix!$K$6:$K$127))-1</f>
        <v>-7.6611922576572677E-3</v>
      </c>
      <c r="H14" s="155">
        <f>(1+AD14)/(1+LOOKUP($B14,Prix!$B$6:$B$127,Prix!$K$6:$K$127))-1</f>
        <v>-1.6216216216216384E-2</v>
      </c>
      <c r="I14" s="155">
        <f>(1+AE14)/(1+LOOKUP($B14,Prix!$B$6:$B$127,Prix!$K$6:$K$127))-1</f>
        <v>4.4414442633584628E-3</v>
      </c>
      <c r="J14" s="155">
        <f>(1+AF14)/(1+LOOKUP($B14,Prix!$B$6:$B$127,Prix!$K$6:$K$127))-1</f>
        <v>1.3906700098613944E-2</v>
      </c>
      <c r="K14" s="155">
        <f>(1+AG14)/(1+LOOKUP($B14,Prix!$B$6:$B$127,Prix!$K$6:$K$127))-1</f>
        <v>2.2827845816738579E-2</v>
      </c>
      <c r="L14" s="155">
        <f>(1+AH14)/(1+LOOKUP($B14,Prix!$B$6:$B$127,Prix!$K$6:$K$127))-1</f>
        <v>1.6662931637292822E-2</v>
      </c>
      <c r="M14" s="155">
        <f>(1+AI14)/(1+LOOKUP($B14,Prix!$B$6:$B$127,Prix!$K$6:$K$127))-1</f>
        <v>8.2189158534335949E-3</v>
      </c>
      <c r="N14" s="155">
        <f>(1+AJ14)/(1+LOOKUP($B14,Prix!$B$6:$B$127,Prix!$K$6:$K$127))-1</f>
        <v>-1.1960205990056871E-2</v>
      </c>
      <c r="O14" s="155">
        <f>(1+AK14)/(1+LOOKUP($B14,Prix!$B$6:$B$127,Prix!$K$6:$K$127))-1</f>
        <v>-1.489611309221095E-3</v>
      </c>
      <c r="P14" s="155">
        <f>(1+AL14)/(1+LOOKUP($B14,Prix!$B$6:$B$127,Prix!$K$6:$K$127))-1</f>
        <v>9.4642771113357949E-3</v>
      </c>
      <c r="Q14" s="155">
        <f>(1+AM14)/(1+LOOKUP($B14,Prix!$B$6:$B$127,Prix!$K$6:$K$127))-1</f>
        <v>9.4642771113357949E-3</v>
      </c>
      <c r="R14" s="155">
        <f>(1+AN14)/(1+LOOKUP($B14,Prix!$B$6:$B$127,Prix!$K$6:$K$127))-1</f>
        <v>9.8280098280099093E-3</v>
      </c>
      <c r="S14" s="277">
        <f>(1+AO14)/(1+LOOKUP($B14,Prix!$B$6:$B$127,Prix!$K$6:$K$127))-1</f>
        <v>9.4642771113357949E-3</v>
      </c>
      <c r="T14" s="277">
        <f>(1+AP14)/(1+LOOKUP($B14,Prix!$B$6:$B$127,Prix!$K$6:$K$127))-1</f>
        <v>9.8280098280099093E-3</v>
      </c>
      <c r="U14" s="277">
        <f>(1+AQ14)/(1+LOOKUP($B14,Prix!$B$6:$B$127,Prix!$K$6:$K$127))-1</f>
        <v>9.4642771113357949E-3</v>
      </c>
      <c r="V14" s="277">
        <f>(1+AR14)/(1+LOOKUP($B14,Prix!$B$6:$B$127,Prix!$K$6:$K$127))-1</f>
        <v>8.1597605570100651E-3</v>
      </c>
      <c r="W14" s="277">
        <f>(1+AS14)/(1+LOOKUP($B14,Prix!$B$6:$B$127,Prix!$K$6:$K$127))-1</f>
        <v>1.0712530712530643E-2</v>
      </c>
      <c r="X14" s="277">
        <f>(1+AT14)/(1+LOOKUP($B14,Prix!$B$6:$B$127,Prix!$K$6:$K$127))-1</f>
        <v>-1.5661916278464361E-4</v>
      </c>
      <c r="Y14" s="304">
        <v>2.2892750000000239E-2</v>
      </c>
      <c r="Z14" s="124">
        <v>2.8399999999999981E-2</v>
      </c>
      <c r="AA14" s="124">
        <v>2.8399999999999981E-2</v>
      </c>
      <c r="AB14" s="124">
        <v>9.9999999999988987E-4</v>
      </c>
      <c r="AC14" s="124">
        <v>9.7047368778337972E-3</v>
      </c>
      <c r="AD14" s="124">
        <v>9.9999999999988987E-4</v>
      </c>
      <c r="AE14" s="124">
        <v>2.2019169537967231E-2</v>
      </c>
      <c r="AF14" s="124">
        <v>3.1650067350339706E-2</v>
      </c>
      <c r="AG14" s="124">
        <v>4.0727333118531606E-2</v>
      </c>
      <c r="AH14" s="124">
        <v>3.4454532940945581E-2</v>
      </c>
      <c r="AI14" s="124">
        <v>2.5862746880868759E-2</v>
      </c>
      <c r="AJ14" s="124">
        <v>5.3304904051172386E-3</v>
      </c>
      <c r="AK14" s="124">
        <v>1.5984320492867576E-2</v>
      </c>
      <c r="AL14" s="124">
        <v>2.7129901960784242E-2</v>
      </c>
      <c r="AM14" s="124">
        <v>2.7129901960784242E-2</v>
      </c>
      <c r="AN14" s="124">
        <v>2.750000000000008E-2</v>
      </c>
      <c r="AO14" s="124">
        <v>2.7129901960784242E-2</v>
      </c>
      <c r="AP14" s="124">
        <v>2.750000000000008E-2</v>
      </c>
      <c r="AQ14" s="124">
        <v>2.7129901960784242E-2</v>
      </c>
      <c r="AR14" s="124">
        <v>2.5802556366757878E-2</v>
      </c>
      <c r="AS14" s="124">
        <v>2.8399999999999981E-2</v>
      </c>
      <c r="AT14" s="127">
        <v>1.7340640001866747E-2</v>
      </c>
    </row>
    <row r="15" spans="2:46" x14ac:dyDescent="0.25">
      <c r="B15" s="153">
        <f t="shared" si="1"/>
        <v>2028</v>
      </c>
      <c r="C15" s="154">
        <v>6.0000000000000001E-3</v>
      </c>
      <c r="D15" s="155">
        <f>(1+Z15)/(1+LOOKUP($B15,Prix!$B$6:$B$127,Prix!$K$6:$K$127))-1</f>
        <v>1.0599046211697827E-2</v>
      </c>
      <c r="E15" s="155">
        <f>(1+AA15)/(1+LOOKUP($B15,Prix!$B$6:$B$127,Prix!$K$6:$K$127))-1</f>
        <v>1.0599046211697827E-2</v>
      </c>
      <c r="F15" s="155">
        <f>(1+AB15)/(1+LOOKUP($B15,Prix!$B$6:$B$127,Prix!$K$6:$K$127))-1</f>
        <v>-1.1452972972973097E-2</v>
      </c>
      <c r="G15" s="155">
        <f>(1+AC15)/(1+LOOKUP($B15,Prix!$B$6:$B$127,Prix!$K$6:$K$127))-1</f>
        <v>6.0000000000000053E-3</v>
      </c>
      <c r="H15" s="155">
        <f>(1+AD15)/(1+LOOKUP($B15,Prix!$B$6:$B$127,Prix!$K$6:$K$127))-1</f>
        <v>-1.1452972972973097E-2</v>
      </c>
      <c r="I15" s="155">
        <f>(1+AE15)/(1+LOOKUP($B15,Prix!$B$6:$B$127,Prix!$K$6:$K$127))-1</f>
        <v>6.0000000000000053E-3</v>
      </c>
      <c r="J15" s="155">
        <f>(1+AF15)/(1+LOOKUP($B15,Prix!$B$6:$B$127,Prix!$K$6:$K$127))-1</f>
        <v>6.0000000000000053E-3</v>
      </c>
      <c r="K15" s="155">
        <f>(1+AG15)/(1+LOOKUP($B15,Prix!$B$6:$B$127,Prix!$K$6:$K$127))-1</f>
        <v>6.0000000000000053E-3</v>
      </c>
      <c r="L15" s="155">
        <f>(1+AH15)/(1+LOOKUP($B15,Prix!$B$6:$B$127,Prix!$K$6:$K$127))-1</f>
        <v>6.0000000000000053E-3</v>
      </c>
      <c r="M15" s="155">
        <f>(1+AI15)/(1+LOOKUP($B15,Prix!$B$6:$B$127,Prix!$K$6:$K$127))-1</f>
        <v>6.0000000000000053E-3</v>
      </c>
      <c r="N15" s="155">
        <f>(1+AJ15)/(1+LOOKUP($B15,Prix!$B$6:$B$127,Prix!$K$6:$K$127))-1</f>
        <v>6.0000000000000053E-3</v>
      </c>
      <c r="O15" s="155">
        <f>(1+AK15)/(1+LOOKUP($B15,Prix!$B$6:$B$127,Prix!$K$6:$K$127))-1</f>
        <v>6.0000000000000053E-3</v>
      </c>
      <c r="P15" s="155">
        <f>(1+AL15)/(1+LOOKUP($B15,Prix!$B$6:$B$127,Prix!$K$6:$K$127))-1</f>
        <v>6.0000000000000053E-3</v>
      </c>
      <c r="Q15" s="155">
        <f>(1+AM15)/(1+LOOKUP($B15,Prix!$B$6:$B$127,Prix!$K$6:$K$127))-1</f>
        <v>6.0000000000000053E-3</v>
      </c>
      <c r="R15" s="155">
        <f>(1+AN15)/(1+LOOKUP($B15,Prix!$B$6:$B$127,Prix!$K$6:$K$127))-1</f>
        <v>6.0000000000000053E-3</v>
      </c>
      <c r="S15" s="277">
        <f>(1+AO15)/(1+LOOKUP($B15,Prix!$B$6:$B$127,Prix!$K$6:$K$127))-1</f>
        <v>6.0000000000000053E-3</v>
      </c>
      <c r="T15" s="277">
        <f>(1+AP15)/(1+LOOKUP($B15,Prix!$B$6:$B$127,Prix!$K$6:$K$127))-1</f>
        <v>6.0000000000000053E-3</v>
      </c>
      <c r="U15" s="277">
        <f>(1+AQ15)/(1+LOOKUP($B15,Prix!$B$6:$B$127,Prix!$K$6:$K$127))-1</f>
        <v>6.0000000000000053E-3</v>
      </c>
      <c r="V15" s="277">
        <f>(1+AR15)/(1+LOOKUP($B15,Prix!$B$6:$B$127,Prix!$K$6:$K$127))-1</f>
        <v>9.1050564354087093E-3</v>
      </c>
      <c r="W15" s="277">
        <f>(1+AS15)/(1+LOOKUP($B15,Prix!$B$6:$B$127,Prix!$K$6:$K$127))-1</f>
        <v>1.0599046211697827E-2</v>
      </c>
      <c r="X15" s="277">
        <f>(1+AT15)/(1+LOOKUP($B15,Prix!$B$6:$B$127,Prix!$K$6:$K$127))-1</f>
        <v>1.7106892734017887E-3</v>
      </c>
      <c r="Y15" s="304">
        <v>2.3605000000000098E-2</v>
      </c>
      <c r="Z15" s="124">
        <v>2.8284529520402613E-2</v>
      </c>
      <c r="AA15" s="124">
        <v>2.8284529520402613E-2</v>
      </c>
      <c r="AB15" s="124">
        <v>5.8465999999999241E-3</v>
      </c>
      <c r="AC15" s="124">
        <v>2.3605000000000098E-2</v>
      </c>
      <c r="AD15" s="124">
        <v>5.8465999999999241E-3</v>
      </c>
      <c r="AE15" s="124">
        <v>2.3605000000000098E-2</v>
      </c>
      <c r="AF15" s="124">
        <v>2.3605000000000098E-2</v>
      </c>
      <c r="AG15" s="124">
        <v>2.3605000000000098E-2</v>
      </c>
      <c r="AH15" s="124">
        <v>2.3605000000000098E-2</v>
      </c>
      <c r="AI15" s="124">
        <v>2.3605000000000098E-2</v>
      </c>
      <c r="AJ15" s="124">
        <v>2.3605000000000098E-2</v>
      </c>
      <c r="AK15" s="124">
        <v>2.3605000000000098E-2</v>
      </c>
      <c r="AL15" s="124">
        <v>2.3605000000000098E-2</v>
      </c>
      <c r="AM15" s="124">
        <v>2.3605000000000098E-2</v>
      </c>
      <c r="AN15" s="124">
        <v>2.3605000000000098E-2</v>
      </c>
      <c r="AO15" s="124">
        <v>2.3605000000000098E-2</v>
      </c>
      <c r="AP15" s="124">
        <v>2.3605000000000098E-2</v>
      </c>
      <c r="AQ15" s="124">
        <v>2.3605000000000098E-2</v>
      </c>
      <c r="AR15" s="124">
        <v>2.6764394923028512E-2</v>
      </c>
      <c r="AS15" s="124">
        <v>2.8284529520402613E-2</v>
      </c>
      <c r="AT15" s="127">
        <v>1.9240626335686351E-2</v>
      </c>
    </row>
    <row r="16" spans="2:46" x14ac:dyDescent="0.25">
      <c r="B16" s="153">
        <f t="shared" si="1"/>
        <v>2029</v>
      </c>
      <c r="C16" s="154">
        <v>4.5999999999999999E-3</v>
      </c>
      <c r="D16" s="155">
        <f>(1+Z16)/(1+LOOKUP($B16,Prix!$B$6:$B$127,Prix!$K$6:$K$127))-1</f>
        <v>8.3538083538081676E-3</v>
      </c>
      <c r="E16" s="155">
        <f>(1+AA16)/(1+LOOKUP($B16,Prix!$B$6:$B$127,Prix!$K$6:$K$127))-1</f>
        <v>8.3538083538079455E-3</v>
      </c>
      <c r="F16" s="155">
        <f>(1+AB16)/(1+LOOKUP($B16,Prix!$B$6:$B$127,Prix!$K$6:$K$127))-1</f>
        <v>-6.6897297297298097E-3</v>
      </c>
      <c r="G16" s="155">
        <f>(1+AC16)/(1+LOOKUP($B16,Prix!$B$6:$B$127,Prix!$K$6:$K$127))-1</f>
        <v>4.5999999999999375E-3</v>
      </c>
      <c r="H16" s="155">
        <f>(1+AD16)/(1+LOOKUP($B16,Prix!$B$6:$B$127,Prix!$K$6:$K$127))-1</f>
        <v>-6.6897297297298097E-3</v>
      </c>
      <c r="I16" s="155">
        <f>(1+AE16)/(1+LOOKUP($B16,Prix!$B$6:$B$127,Prix!$K$6:$K$127))-1</f>
        <v>4.5999999999999375E-3</v>
      </c>
      <c r="J16" s="155">
        <f>(1+AF16)/(1+LOOKUP($B16,Prix!$B$6:$B$127,Prix!$K$6:$K$127))-1</f>
        <v>4.5999999999999375E-3</v>
      </c>
      <c r="K16" s="155">
        <f>(1+AG16)/(1+LOOKUP($B16,Prix!$B$6:$B$127,Prix!$K$6:$K$127))-1</f>
        <v>4.5999999999999375E-3</v>
      </c>
      <c r="L16" s="155">
        <f>(1+AH16)/(1+LOOKUP($B16,Prix!$B$6:$B$127,Prix!$K$6:$K$127))-1</f>
        <v>4.5999999999999375E-3</v>
      </c>
      <c r="M16" s="155">
        <f>(1+AI16)/(1+LOOKUP($B16,Prix!$B$6:$B$127,Prix!$K$6:$K$127))-1</f>
        <v>4.5999999999999375E-3</v>
      </c>
      <c r="N16" s="155">
        <f>(1+AJ16)/(1+LOOKUP($B16,Prix!$B$6:$B$127,Prix!$K$6:$K$127))-1</f>
        <v>4.5999999999999375E-3</v>
      </c>
      <c r="O16" s="155">
        <f>(1+AK16)/(1+LOOKUP($B16,Prix!$B$6:$B$127,Prix!$K$6:$K$127))-1</f>
        <v>4.5999999999999375E-3</v>
      </c>
      <c r="P16" s="155">
        <f>(1+AL16)/(1+LOOKUP($B16,Prix!$B$6:$B$127,Prix!$K$6:$K$127))-1</f>
        <v>4.5999999999999375E-3</v>
      </c>
      <c r="Q16" s="155">
        <f>(1+AM16)/(1+LOOKUP($B16,Prix!$B$6:$B$127,Prix!$K$6:$K$127))-1</f>
        <v>4.5999999999999375E-3</v>
      </c>
      <c r="R16" s="155">
        <f>(1+AN16)/(1+LOOKUP($B16,Prix!$B$6:$B$127,Prix!$K$6:$K$127))-1</f>
        <v>4.5999999999999375E-3</v>
      </c>
      <c r="S16" s="277">
        <f>(1+AO16)/(1+LOOKUP($B16,Prix!$B$6:$B$127,Prix!$K$6:$K$127))-1</f>
        <v>4.5999999999999375E-3</v>
      </c>
      <c r="T16" s="277">
        <f>(1+AP16)/(1+LOOKUP($B16,Prix!$B$6:$B$127,Prix!$K$6:$K$127))-1</f>
        <v>4.5999999999999375E-3</v>
      </c>
      <c r="U16" s="277">
        <f>(1+AQ16)/(1+LOOKUP($B16,Prix!$B$6:$B$127,Prix!$K$6:$K$127))-1</f>
        <v>4.5999999999999375E-3</v>
      </c>
      <c r="V16" s="277">
        <f>(1+AR16)/(1+LOOKUP($B16,Prix!$B$6:$B$127,Prix!$K$6:$K$127))-1</f>
        <v>7.3719342960225642E-3</v>
      </c>
      <c r="W16" s="277">
        <f>(1+AS16)/(1+LOOKUP($B16,Prix!$B$6:$B$127,Prix!$K$6:$K$127))-1</f>
        <v>7.4836372581807975E-3</v>
      </c>
      <c r="X16" s="277">
        <f>(1+AT16)/(1+LOOKUP($B16,Prix!$B$6:$B$127,Prix!$K$6:$K$127))-1</f>
        <v>3.5343635752624891E-3</v>
      </c>
      <c r="Y16" s="304">
        <v>2.2180499999999936E-2</v>
      </c>
      <c r="Z16" s="124">
        <v>2.5999999999999801E-2</v>
      </c>
      <c r="AA16" s="124">
        <v>2.5999999999999579E-2</v>
      </c>
      <c r="AB16" s="124">
        <v>1.0693199999999958E-2</v>
      </c>
      <c r="AC16" s="124">
        <v>2.2180499999999936E-2</v>
      </c>
      <c r="AD16" s="124">
        <v>1.0693199999999958E-2</v>
      </c>
      <c r="AE16" s="124">
        <v>2.2180499999999936E-2</v>
      </c>
      <c r="AF16" s="124">
        <v>2.2180499999999936E-2</v>
      </c>
      <c r="AG16" s="124">
        <v>2.2180499999999936E-2</v>
      </c>
      <c r="AH16" s="124">
        <v>2.2180499999999936E-2</v>
      </c>
      <c r="AI16" s="124">
        <v>2.2180499999999936E-2</v>
      </c>
      <c r="AJ16" s="124">
        <v>2.2180499999999936E-2</v>
      </c>
      <c r="AK16" s="124">
        <v>2.2180499999999936E-2</v>
      </c>
      <c r="AL16" s="124">
        <v>2.2180499999999936E-2</v>
      </c>
      <c r="AM16" s="124">
        <v>2.2180499999999936E-2</v>
      </c>
      <c r="AN16" s="124">
        <v>2.2180499999999936E-2</v>
      </c>
      <c r="AO16" s="124">
        <v>2.2180499999999936E-2</v>
      </c>
      <c r="AP16" s="124">
        <v>2.2180499999999936E-2</v>
      </c>
      <c r="AQ16" s="124">
        <v>2.2180499999999936E-2</v>
      </c>
      <c r="AR16" s="124">
        <v>2.5000943146203047E-2</v>
      </c>
      <c r="AS16" s="124">
        <v>2.5114600910199014E-2</v>
      </c>
      <c r="AT16" s="127">
        <v>2.109621493782976E-2</v>
      </c>
    </row>
    <row r="17" spans="2:46" x14ac:dyDescent="0.25">
      <c r="B17" s="153">
        <f t="shared" si="1"/>
        <v>2030</v>
      </c>
      <c r="C17" s="154">
        <v>9.300000000000001E-3</v>
      </c>
      <c r="D17" s="155">
        <f>(1+Z17)/(1+LOOKUP($B17,Prix!$B$6:$B$127,Prix!$K$6:$K$127))-1</f>
        <v>6.5175601719182907E-3</v>
      </c>
      <c r="E17" s="155">
        <f>(1+AA17)/(1+LOOKUP($B17,Prix!$B$6:$B$127,Prix!$K$6:$K$127))-1</f>
        <v>6.5175601719182907E-3</v>
      </c>
      <c r="F17" s="155">
        <f>(1+AB17)/(1+LOOKUP($B17,Prix!$B$6:$B$127,Prix!$K$6:$K$127))-1</f>
        <v>-1.9264864864865228E-3</v>
      </c>
      <c r="G17" s="155">
        <f>(1+AC17)/(1+LOOKUP($B17,Prix!$B$6:$B$127,Prix!$K$6:$K$127))-1</f>
        <v>9.300000000000086E-3</v>
      </c>
      <c r="H17" s="155">
        <f>(1+AD17)/(1+LOOKUP($B17,Prix!$B$6:$B$127,Prix!$K$6:$K$127))-1</f>
        <v>-1.9264864864865228E-3</v>
      </c>
      <c r="I17" s="155">
        <f>(1+AE17)/(1+LOOKUP($B17,Prix!$B$6:$B$127,Prix!$K$6:$K$127))-1</f>
        <v>9.300000000000086E-3</v>
      </c>
      <c r="J17" s="155">
        <f>(1+AF17)/(1+LOOKUP($B17,Prix!$B$6:$B$127,Prix!$K$6:$K$127))-1</f>
        <v>9.300000000000086E-3</v>
      </c>
      <c r="K17" s="155">
        <f>(1+AG17)/(1+LOOKUP($B17,Prix!$B$6:$B$127,Prix!$K$6:$K$127))-1</f>
        <v>9.300000000000086E-3</v>
      </c>
      <c r="L17" s="155">
        <f>(1+AH17)/(1+LOOKUP($B17,Prix!$B$6:$B$127,Prix!$K$6:$K$127))-1</f>
        <v>9.300000000000086E-3</v>
      </c>
      <c r="M17" s="155">
        <f>(1+AI17)/(1+LOOKUP($B17,Prix!$B$6:$B$127,Prix!$K$6:$K$127))-1</f>
        <v>9.300000000000086E-3</v>
      </c>
      <c r="N17" s="155">
        <f>(1+AJ17)/(1+LOOKUP($B17,Prix!$B$6:$B$127,Prix!$K$6:$K$127))-1</f>
        <v>9.300000000000086E-3</v>
      </c>
      <c r="O17" s="155">
        <f>(1+AK17)/(1+LOOKUP($B17,Prix!$B$6:$B$127,Prix!$K$6:$K$127))-1</f>
        <v>9.300000000000086E-3</v>
      </c>
      <c r="P17" s="155">
        <f>(1+AL17)/(1+LOOKUP($B17,Prix!$B$6:$B$127,Prix!$K$6:$K$127))-1</f>
        <v>9.300000000000086E-3</v>
      </c>
      <c r="Q17" s="155">
        <f>(1+AM17)/(1+LOOKUP($B17,Prix!$B$6:$B$127,Prix!$K$6:$K$127))-1</f>
        <v>9.300000000000086E-3</v>
      </c>
      <c r="R17" s="155">
        <f>(1+AN17)/(1+LOOKUP($B17,Prix!$B$6:$B$127,Prix!$K$6:$K$127))-1</f>
        <v>9.300000000000086E-3</v>
      </c>
      <c r="S17" s="277">
        <f>(1+AO17)/(1+LOOKUP($B17,Prix!$B$6:$B$127,Prix!$K$6:$K$127))-1</f>
        <v>9.300000000000086E-3</v>
      </c>
      <c r="T17" s="277">
        <f>(1+AP17)/(1+LOOKUP($B17,Prix!$B$6:$B$127,Prix!$K$6:$K$127))-1</f>
        <v>9.300000000000086E-3</v>
      </c>
      <c r="U17" s="277">
        <f>(1+AQ17)/(1+LOOKUP($B17,Prix!$B$6:$B$127,Prix!$K$6:$K$127))-1</f>
        <v>9.300000000000086E-3</v>
      </c>
      <c r="V17" s="277">
        <f>(1+AR17)/(1+LOOKUP($B17,Prix!$B$6:$B$127,Prix!$K$6:$K$127))-1</f>
        <v>6.6286643908191056E-3</v>
      </c>
      <c r="W17" s="277">
        <f>(1+AS17)/(1+LOOKUP($B17,Prix!$B$6:$B$127,Prix!$K$6:$K$127))-1</f>
        <v>5.4264782559863001E-3</v>
      </c>
      <c r="X17" s="277">
        <f>(1+AT17)/(1+LOOKUP($B17,Prix!$B$6:$B$127,Prix!$K$6:$K$127))-1</f>
        <v>5.3710050571140755E-3</v>
      </c>
      <c r="Y17" s="304">
        <v>2.6962750000000257E-2</v>
      </c>
      <c r="Z17" s="124">
        <v>2.413161747492687E-2</v>
      </c>
      <c r="AA17" s="124">
        <v>2.413161747492687E-2</v>
      </c>
      <c r="AB17" s="124">
        <v>1.5539799999999993E-2</v>
      </c>
      <c r="AC17" s="124">
        <v>2.6962750000000257E-2</v>
      </c>
      <c r="AD17" s="124">
        <v>1.5539799999999993E-2</v>
      </c>
      <c r="AE17" s="124">
        <v>2.6962750000000257E-2</v>
      </c>
      <c r="AF17" s="124">
        <v>2.6962750000000257E-2</v>
      </c>
      <c r="AG17" s="124">
        <v>2.6962750000000257E-2</v>
      </c>
      <c r="AH17" s="124">
        <v>2.6962750000000257E-2</v>
      </c>
      <c r="AI17" s="124">
        <v>2.6962750000000257E-2</v>
      </c>
      <c r="AJ17" s="124">
        <v>2.6962750000000257E-2</v>
      </c>
      <c r="AK17" s="124">
        <v>2.6962750000000257E-2</v>
      </c>
      <c r="AL17" s="124">
        <v>2.6962750000000257E-2</v>
      </c>
      <c r="AM17" s="124">
        <v>2.6962750000000257E-2</v>
      </c>
      <c r="AN17" s="124">
        <v>2.6962750000000257E-2</v>
      </c>
      <c r="AO17" s="124">
        <v>2.6962750000000257E-2</v>
      </c>
      <c r="AP17" s="124">
        <v>2.6962750000000257E-2</v>
      </c>
      <c r="AQ17" s="124">
        <v>2.6962750000000257E-2</v>
      </c>
      <c r="AR17" s="124">
        <v>2.4244666017658512E-2</v>
      </c>
      <c r="AS17" s="124">
        <v>2.3021441625466155E-2</v>
      </c>
      <c r="AT17" s="127">
        <v>2.2964997645613661E-2</v>
      </c>
    </row>
    <row r="18" spans="2:46" x14ac:dyDescent="0.25">
      <c r="B18" s="153">
        <f t="shared" si="1"/>
        <v>2031</v>
      </c>
      <c r="C18" s="154">
        <v>9.1999999999999998E-3</v>
      </c>
      <c r="D18" s="155">
        <f>(1+Z18)/(1+LOOKUP($B18,Prix!$B$6:$B$127,Prix!$K$6:$K$127))-1</f>
        <v>6.4310437631662776E-3</v>
      </c>
      <c r="E18" s="155">
        <f>(1+AA18)/(1+LOOKUP($B18,Prix!$B$6:$B$127,Prix!$K$6:$K$127))-1</f>
        <v>6.4310437631662776E-3</v>
      </c>
      <c r="F18" s="155">
        <f>(1+AB18)/(1+LOOKUP($B18,Prix!$B$6:$B$127,Prix!$K$6:$K$127))-1</f>
        <v>9.8280098280079109E-4</v>
      </c>
      <c r="G18" s="155">
        <f>(1+AC18)/(1+LOOKUP($B18,Prix!$B$6:$B$127,Prix!$K$6:$K$127))-1</f>
        <v>9.200000000000097E-3</v>
      </c>
      <c r="H18" s="155">
        <f>(1+AD18)/(1+LOOKUP($B18,Prix!$B$6:$B$127,Prix!$K$6:$K$127))-1</f>
        <v>9.8280098280079109E-4</v>
      </c>
      <c r="I18" s="155">
        <f>(1+AE18)/(1+LOOKUP($B18,Prix!$B$6:$B$127,Prix!$K$6:$K$127))-1</f>
        <v>9.200000000000097E-3</v>
      </c>
      <c r="J18" s="155">
        <f>(1+AF18)/(1+LOOKUP($B18,Prix!$B$6:$B$127,Prix!$K$6:$K$127))-1</f>
        <v>9.200000000000097E-3</v>
      </c>
      <c r="K18" s="155">
        <f>(1+AG18)/(1+LOOKUP($B18,Prix!$B$6:$B$127,Prix!$K$6:$K$127))-1</f>
        <v>9.200000000000097E-3</v>
      </c>
      <c r="L18" s="155">
        <f>(1+AH18)/(1+LOOKUP($B18,Prix!$B$6:$B$127,Prix!$K$6:$K$127))-1</f>
        <v>9.200000000000097E-3</v>
      </c>
      <c r="M18" s="155">
        <f>(1+AI18)/(1+LOOKUP($B18,Prix!$B$6:$B$127,Prix!$K$6:$K$127))-1</f>
        <v>9.200000000000097E-3</v>
      </c>
      <c r="N18" s="155">
        <f>(1+AJ18)/(1+LOOKUP($B18,Prix!$B$6:$B$127,Prix!$K$6:$K$127))-1</f>
        <v>9.200000000000097E-3</v>
      </c>
      <c r="O18" s="155">
        <f>(1+AK18)/(1+LOOKUP($B18,Prix!$B$6:$B$127,Prix!$K$6:$K$127))-1</f>
        <v>9.200000000000097E-3</v>
      </c>
      <c r="P18" s="155">
        <f>(1+AL18)/(1+LOOKUP($B18,Prix!$B$6:$B$127,Prix!$K$6:$K$127))-1</f>
        <v>9.200000000000097E-3</v>
      </c>
      <c r="Q18" s="155">
        <f>(1+AM18)/(1+LOOKUP($B18,Prix!$B$6:$B$127,Prix!$K$6:$K$127))-1</f>
        <v>9.200000000000097E-3</v>
      </c>
      <c r="R18" s="155">
        <f>(1+AN18)/(1+LOOKUP($B18,Prix!$B$6:$B$127,Prix!$K$6:$K$127))-1</f>
        <v>9.200000000000097E-3</v>
      </c>
      <c r="S18" s="277">
        <f>(1+AO18)/(1+LOOKUP($B18,Prix!$B$6:$B$127,Prix!$K$6:$K$127))-1</f>
        <v>9.200000000000097E-3</v>
      </c>
      <c r="T18" s="277">
        <f>(1+AP18)/(1+LOOKUP($B18,Prix!$B$6:$B$127,Prix!$K$6:$K$127))-1</f>
        <v>9.200000000000097E-3</v>
      </c>
      <c r="U18" s="277">
        <f>(1+AQ18)/(1+LOOKUP($B18,Prix!$B$6:$B$127,Prix!$K$6:$K$127))-1</f>
        <v>9.200000000000097E-3</v>
      </c>
      <c r="V18" s="277">
        <f>(1+AR18)/(1+LOOKUP($B18,Prix!$B$6:$B$127,Prix!$K$6:$K$127))-1</f>
        <v>6.7784834814468287E-3</v>
      </c>
      <c r="W18" s="277">
        <f>(1+AS18)/(1+LOOKUP($B18,Prix!$B$6:$B$127,Prix!$K$6:$K$127))-1</f>
        <v>5.36739950331655E-3</v>
      </c>
      <c r="X18" s="277">
        <f>(1+AT18)/(1+LOOKUP($B18,Prix!$B$6:$B$127,Prix!$K$6:$K$127))-1</f>
        <v>7.1948384881770355E-3</v>
      </c>
      <c r="Y18" s="304">
        <v>2.6861000000000246E-2</v>
      </c>
      <c r="Z18" s="124">
        <v>2.4043587029021651E-2</v>
      </c>
      <c r="AA18" s="124">
        <v>2.4043587029021651E-2</v>
      </c>
      <c r="AB18" s="124">
        <v>1.8499999999999961E-2</v>
      </c>
      <c r="AC18" s="124">
        <v>2.6861000000000246E-2</v>
      </c>
      <c r="AD18" s="124">
        <v>1.8499999999999961E-2</v>
      </c>
      <c r="AE18" s="124">
        <v>2.6861000000000246E-2</v>
      </c>
      <c r="AF18" s="124">
        <v>2.6861000000000246E-2</v>
      </c>
      <c r="AG18" s="124">
        <v>2.6861000000000246E-2</v>
      </c>
      <c r="AH18" s="124">
        <v>2.6861000000000246E-2</v>
      </c>
      <c r="AI18" s="124">
        <v>2.6861000000000246E-2</v>
      </c>
      <c r="AJ18" s="124">
        <v>2.6861000000000246E-2</v>
      </c>
      <c r="AK18" s="124">
        <v>2.6861000000000246E-2</v>
      </c>
      <c r="AL18" s="124">
        <v>2.6861000000000246E-2</v>
      </c>
      <c r="AM18" s="124">
        <v>2.6861000000000246E-2</v>
      </c>
      <c r="AN18" s="124">
        <v>2.6861000000000246E-2</v>
      </c>
      <c r="AO18" s="124">
        <v>2.6861000000000246E-2</v>
      </c>
      <c r="AP18" s="124">
        <v>2.6861000000000246E-2</v>
      </c>
      <c r="AQ18" s="124">
        <v>2.6861000000000246E-2</v>
      </c>
      <c r="AR18" s="124">
        <v>2.4397106942372293E-2</v>
      </c>
      <c r="AS18" s="124">
        <v>2.2961328994624663E-2</v>
      </c>
      <c r="AT18" s="127">
        <v>2.4820748161720196E-2</v>
      </c>
    </row>
    <row r="19" spans="2:46" x14ac:dyDescent="0.25">
      <c r="B19" s="153">
        <f t="shared" si="1"/>
        <v>2032</v>
      </c>
      <c r="C19" s="154">
        <v>9.1000000000000004E-3</v>
      </c>
      <c r="D19" s="155">
        <f>(1+Z19)/(1+LOOKUP($B19,Prix!$B$6:$B$127,Prix!$K$6:$K$127))-1</f>
        <v>5.9392524743362429E-3</v>
      </c>
      <c r="E19" s="155">
        <f>(1+AA19)/(1+LOOKUP($B19,Prix!$B$6:$B$127,Prix!$K$6:$K$127))-1</f>
        <v>5.9392524743362429E-3</v>
      </c>
      <c r="F19" s="155">
        <f>(1+AB19)/(1+LOOKUP($B19,Prix!$B$6:$B$127,Prix!$K$6:$K$127))-1</f>
        <v>9.8280098280079109E-4</v>
      </c>
      <c r="G19" s="155">
        <f>(1+AC19)/(1+LOOKUP($B19,Prix!$B$6:$B$127,Prix!$K$6:$K$127))-1</f>
        <v>9.100000000000108E-3</v>
      </c>
      <c r="H19" s="155">
        <f>(1+AD19)/(1+LOOKUP($B19,Prix!$B$6:$B$127,Prix!$K$6:$K$127))-1</f>
        <v>9.8280098280079109E-4</v>
      </c>
      <c r="I19" s="155">
        <f>(1+AE19)/(1+LOOKUP($B19,Prix!$B$6:$B$127,Prix!$K$6:$K$127))-1</f>
        <v>9.100000000000108E-3</v>
      </c>
      <c r="J19" s="155">
        <f>(1+AF19)/(1+LOOKUP($B19,Prix!$B$6:$B$127,Prix!$K$6:$K$127))-1</f>
        <v>9.100000000000108E-3</v>
      </c>
      <c r="K19" s="155">
        <f>(1+AG19)/(1+LOOKUP($B19,Prix!$B$6:$B$127,Prix!$K$6:$K$127))-1</f>
        <v>9.100000000000108E-3</v>
      </c>
      <c r="L19" s="155">
        <f>(1+AH19)/(1+LOOKUP($B19,Prix!$B$6:$B$127,Prix!$K$6:$K$127))-1</f>
        <v>9.100000000000108E-3</v>
      </c>
      <c r="M19" s="155">
        <f>(1+AI19)/(1+LOOKUP($B19,Prix!$B$6:$B$127,Prix!$K$6:$K$127))-1</f>
        <v>9.100000000000108E-3</v>
      </c>
      <c r="N19" s="155">
        <f>(1+AJ19)/(1+LOOKUP($B19,Prix!$B$6:$B$127,Prix!$K$6:$K$127))-1</f>
        <v>9.100000000000108E-3</v>
      </c>
      <c r="O19" s="155">
        <f>(1+AK19)/(1+LOOKUP($B19,Prix!$B$6:$B$127,Prix!$K$6:$K$127))-1</f>
        <v>9.100000000000108E-3</v>
      </c>
      <c r="P19" s="155">
        <f>(1+AL19)/(1+LOOKUP($B19,Prix!$B$6:$B$127,Prix!$K$6:$K$127))-1</f>
        <v>9.100000000000108E-3</v>
      </c>
      <c r="Q19" s="155">
        <f>(1+AM19)/(1+LOOKUP($B19,Prix!$B$6:$B$127,Prix!$K$6:$K$127))-1</f>
        <v>9.100000000000108E-3</v>
      </c>
      <c r="R19" s="155">
        <f>(1+AN19)/(1+LOOKUP($B19,Prix!$B$6:$B$127,Prix!$K$6:$K$127))-1</f>
        <v>9.100000000000108E-3</v>
      </c>
      <c r="S19" s="277">
        <f>(1+AO19)/(1+LOOKUP($B19,Prix!$B$6:$B$127,Prix!$K$6:$K$127))-1</f>
        <v>9.100000000000108E-3</v>
      </c>
      <c r="T19" s="277">
        <f>(1+AP19)/(1+LOOKUP($B19,Prix!$B$6:$B$127,Prix!$K$6:$K$127))-1</f>
        <v>9.100000000000108E-3</v>
      </c>
      <c r="U19" s="277">
        <f>(1+AQ19)/(1+LOOKUP($B19,Prix!$B$6:$B$127,Prix!$K$6:$K$127))-1</f>
        <v>9.100000000000108E-3</v>
      </c>
      <c r="V19" s="277">
        <f>(1+AR19)/(1+LOOKUP($B19,Prix!$B$6:$B$127,Prix!$K$6:$K$127))-1</f>
        <v>6.6148816650495323E-3</v>
      </c>
      <c r="W19" s="277">
        <f>(1+AS19)/(1+LOOKUP($B19,Prix!$B$6:$B$127,Prix!$K$6:$K$127))-1</f>
        <v>4.6646515069774797E-3</v>
      </c>
      <c r="X19" s="277">
        <f>(1+AT19)/(1+LOOKUP($B19,Prix!$B$6:$B$127,Prix!$K$6:$K$127))-1</f>
        <v>9.0252176597012124E-3</v>
      </c>
      <c r="Y19" s="304">
        <v>2.6759250000000234E-2</v>
      </c>
      <c r="Z19" s="124">
        <v>2.354318939263722E-2</v>
      </c>
      <c r="AA19" s="124">
        <v>2.354318939263722E-2</v>
      </c>
      <c r="AB19" s="124">
        <v>1.8499999999999961E-2</v>
      </c>
      <c r="AC19" s="124">
        <v>2.6759250000000234E-2</v>
      </c>
      <c r="AD19" s="124">
        <v>1.8499999999999961E-2</v>
      </c>
      <c r="AE19" s="124">
        <v>2.6759250000000234E-2</v>
      </c>
      <c r="AF19" s="124">
        <v>2.6759250000000234E-2</v>
      </c>
      <c r="AG19" s="124">
        <v>2.6759250000000234E-2</v>
      </c>
      <c r="AH19" s="124">
        <v>2.6759250000000234E-2</v>
      </c>
      <c r="AI19" s="124">
        <v>2.6759250000000234E-2</v>
      </c>
      <c r="AJ19" s="124">
        <v>2.6759250000000234E-2</v>
      </c>
      <c r="AK19" s="124">
        <v>2.6759250000000234E-2</v>
      </c>
      <c r="AL19" s="124">
        <v>2.6759250000000234E-2</v>
      </c>
      <c r="AM19" s="124">
        <v>2.6759250000000234E-2</v>
      </c>
      <c r="AN19" s="124">
        <v>2.6759250000000234E-2</v>
      </c>
      <c r="AO19" s="124">
        <v>2.6759250000000234E-2</v>
      </c>
      <c r="AP19" s="124">
        <v>2.6759250000000234E-2</v>
      </c>
      <c r="AQ19" s="124">
        <v>2.6759250000000234E-2</v>
      </c>
      <c r="AR19" s="124">
        <v>2.4230642094188015E-2</v>
      </c>
      <c r="AS19" s="124">
        <v>2.2246282908349624E-2</v>
      </c>
      <c r="AT19" s="127">
        <v>2.6683158968745957E-2</v>
      </c>
    </row>
    <row r="20" spans="2:46" x14ac:dyDescent="0.25">
      <c r="B20" s="153">
        <f t="shared" si="1"/>
        <v>2033</v>
      </c>
      <c r="C20" s="154">
        <v>7.6E-3</v>
      </c>
      <c r="D20" s="155">
        <f>(1+Z20)/(1+LOOKUP($B20,Prix!$B$6:$B$127,Prix!$K$6:$K$127))-1</f>
        <v>5.9392524743362429E-3</v>
      </c>
      <c r="E20" s="155">
        <f>(1+AA20)/(1+LOOKUP($B20,Prix!$B$6:$B$127,Prix!$K$6:$K$127))-1</f>
        <v>5.9392524743362429E-3</v>
      </c>
      <c r="F20" s="155">
        <f>(1+AB20)/(1+LOOKUP($B20,Prix!$B$6:$B$127,Prix!$K$6:$K$127))-1</f>
        <v>2.2462407862409162E-3</v>
      </c>
      <c r="G20" s="155">
        <f>(1+AC20)/(1+LOOKUP($B20,Prix!$B$6:$B$127,Prix!$K$6:$K$127))-1</f>
        <v>7.6000000000000512E-3</v>
      </c>
      <c r="H20" s="155">
        <f>(1+AD20)/(1+LOOKUP($B20,Prix!$B$6:$B$127,Prix!$K$6:$K$127))-1</f>
        <v>2.2462407862409162E-3</v>
      </c>
      <c r="I20" s="155">
        <f>(1+AE20)/(1+LOOKUP($B20,Prix!$B$6:$B$127,Prix!$K$6:$K$127))-1</f>
        <v>7.6000000000000512E-3</v>
      </c>
      <c r="J20" s="155">
        <f>(1+AF20)/(1+LOOKUP($B20,Prix!$B$6:$B$127,Prix!$K$6:$K$127))-1</f>
        <v>7.6000000000000512E-3</v>
      </c>
      <c r="K20" s="155">
        <f>(1+AG20)/(1+LOOKUP($B20,Prix!$B$6:$B$127,Prix!$K$6:$K$127))-1</f>
        <v>7.6000000000000512E-3</v>
      </c>
      <c r="L20" s="155">
        <f>(1+AH20)/(1+LOOKUP($B20,Prix!$B$6:$B$127,Prix!$K$6:$K$127))-1</f>
        <v>7.6000000000000512E-3</v>
      </c>
      <c r="M20" s="155">
        <f>(1+AI20)/(1+LOOKUP($B20,Prix!$B$6:$B$127,Prix!$K$6:$K$127))-1</f>
        <v>7.6000000000000512E-3</v>
      </c>
      <c r="N20" s="155">
        <f>(1+AJ20)/(1+LOOKUP($B20,Prix!$B$6:$B$127,Prix!$K$6:$K$127))-1</f>
        <v>7.6000000000000512E-3</v>
      </c>
      <c r="O20" s="155">
        <f>(1+AK20)/(1+LOOKUP($B20,Prix!$B$6:$B$127,Prix!$K$6:$K$127))-1</f>
        <v>7.6000000000000512E-3</v>
      </c>
      <c r="P20" s="155">
        <f>(1+AL20)/(1+LOOKUP($B20,Prix!$B$6:$B$127,Prix!$K$6:$K$127))-1</f>
        <v>7.6000000000000512E-3</v>
      </c>
      <c r="Q20" s="155">
        <f>(1+AM20)/(1+LOOKUP($B20,Prix!$B$6:$B$127,Prix!$K$6:$K$127))-1</f>
        <v>7.6000000000000512E-3</v>
      </c>
      <c r="R20" s="155">
        <f>(1+AN20)/(1+LOOKUP($B20,Prix!$B$6:$B$127,Prix!$K$6:$K$127))-1</f>
        <v>7.6000000000000512E-3</v>
      </c>
      <c r="S20" s="277">
        <f>(1+AO20)/(1+LOOKUP($B20,Prix!$B$6:$B$127,Prix!$K$6:$K$127))-1</f>
        <v>7.6000000000000512E-3</v>
      </c>
      <c r="T20" s="277">
        <f>(1+AP20)/(1+LOOKUP($B20,Prix!$B$6:$B$127,Prix!$K$6:$K$127))-1</f>
        <v>7.6000000000000512E-3</v>
      </c>
      <c r="U20" s="277">
        <f>(1+AQ20)/(1+LOOKUP($B20,Prix!$B$6:$B$127,Prix!$K$6:$K$127))-1</f>
        <v>7.6000000000000512E-3</v>
      </c>
      <c r="V20" s="277">
        <f>(1+AR20)/(1+LOOKUP($B20,Prix!$B$6:$B$127,Prix!$K$6:$K$127))-1</f>
        <v>7.3378208082517382E-3</v>
      </c>
      <c r="W20" s="277">
        <f>(1+AS20)/(1+LOOKUP($B20,Prix!$B$6:$B$127,Prix!$K$6:$K$127))-1</f>
        <v>7.1153924038378502E-3</v>
      </c>
      <c r="X20" s="277">
        <f>(1+AT20)/(1+LOOKUP($B20,Prix!$B$6:$B$127,Prix!$K$6:$K$127))-1</f>
        <v>7.5289256509103453E-3</v>
      </c>
      <c r="Y20" s="304">
        <v>2.5233000000000061E-2</v>
      </c>
      <c r="Z20" s="124">
        <v>2.354318939263722E-2</v>
      </c>
      <c r="AA20" s="124">
        <v>2.354318939263722E-2</v>
      </c>
      <c r="AB20" s="124">
        <v>1.9785550000000152E-2</v>
      </c>
      <c r="AC20" s="124">
        <v>2.5233000000000061E-2</v>
      </c>
      <c r="AD20" s="124">
        <v>1.9785550000000152E-2</v>
      </c>
      <c r="AE20" s="124">
        <v>2.5233000000000061E-2</v>
      </c>
      <c r="AF20" s="124">
        <v>2.5233000000000061E-2</v>
      </c>
      <c r="AG20" s="124">
        <v>2.5233000000000061E-2</v>
      </c>
      <c r="AH20" s="124">
        <v>2.5233000000000061E-2</v>
      </c>
      <c r="AI20" s="124">
        <v>2.5233000000000061E-2</v>
      </c>
      <c r="AJ20" s="124">
        <v>2.5233000000000061E-2</v>
      </c>
      <c r="AK20" s="124">
        <v>2.5233000000000061E-2</v>
      </c>
      <c r="AL20" s="124">
        <v>2.5233000000000061E-2</v>
      </c>
      <c r="AM20" s="124">
        <v>2.5233000000000061E-2</v>
      </c>
      <c r="AN20" s="124">
        <v>2.5233000000000061E-2</v>
      </c>
      <c r="AO20" s="124">
        <v>2.5233000000000061E-2</v>
      </c>
      <c r="AP20" s="124">
        <v>2.5233000000000061E-2</v>
      </c>
      <c r="AQ20" s="124">
        <v>2.5233000000000061E-2</v>
      </c>
      <c r="AR20" s="124">
        <v>2.4966232672396282E-2</v>
      </c>
      <c r="AS20" s="124">
        <v>2.4739911770905065E-2</v>
      </c>
      <c r="AT20" s="127">
        <v>2.5160681849801358E-2</v>
      </c>
    </row>
    <row r="21" spans="2:46" x14ac:dyDescent="0.25">
      <c r="B21" s="153">
        <f t="shared" si="1"/>
        <v>2034</v>
      </c>
      <c r="C21" s="154">
        <v>7.4999999999999997E-3</v>
      </c>
      <c r="D21" s="155">
        <f>(1+Z21)/(1+LOOKUP($B21,Prix!$B$6:$B$127,Prix!$K$6:$K$127))-1</f>
        <v>7.4807152579499103E-3</v>
      </c>
      <c r="E21" s="155">
        <f>(1+AA21)/(1+LOOKUP($B21,Prix!$B$6:$B$127,Prix!$K$6:$K$127))-1</f>
        <v>7.4807152579499103E-3</v>
      </c>
      <c r="F21" s="155">
        <f>(1+AB21)/(1+LOOKUP($B21,Prix!$B$6:$B$127,Prix!$K$6:$K$127))-1</f>
        <v>3.5096805896805972E-3</v>
      </c>
      <c r="G21" s="155">
        <f>(1+AC21)/(1+LOOKUP($B21,Prix!$B$6:$B$127,Prix!$K$6:$K$127))-1</f>
        <v>7.5000000000000622E-3</v>
      </c>
      <c r="H21" s="155">
        <f>(1+AD21)/(1+LOOKUP($B21,Prix!$B$6:$B$127,Prix!$K$6:$K$127))-1</f>
        <v>3.5096805896805972E-3</v>
      </c>
      <c r="I21" s="155">
        <f>(1+AE21)/(1+LOOKUP($B21,Prix!$B$6:$B$127,Prix!$K$6:$K$127))-1</f>
        <v>7.5000000000000622E-3</v>
      </c>
      <c r="J21" s="155">
        <f>(1+AF21)/(1+LOOKUP($B21,Prix!$B$6:$B$127,Prix!$K$6:$K$127))-1</f>
        <v>7.5000000000000622E-3</v>
      </c>
      <c r="K21" s="155">
        <f>(1+AG21)/(1+LOOKUP($B21,Prix!$B$6:$B$127,Prix!$K$6:$K$127))-1</f>
        <v>7.5000000000000622E-3</v>
      </c>
      <c r="L21" s="155">
        <f>(1+AH21)/(1+LOOKUP($B21,Prix!$B$6:$B$127,Prix!$K$6:$K$127))-1</f>
        <v>7.5000000000000622E-3</v>
      </c>
      <c r="M21" s="155">
        <f>(1+AI21)/(1+LOOKUP($B21,Prix!$B$6:$B$127,Prix!$K$6:$K$127))-1</f>
        <v>7.5000000000000622E-3</v>
      </c>
      <c r="N21" s="155">
        <f>(1+AJ21)/(1+LOOKUP($B21,Prix!$B$6:$B$127,Prix!$K$6:$K$127))-1</f>
        <v>7.5000000000000622E-3</v>
      </c>
      <c r="O21" s="155">
        <f>(1+AK21)/(1+LOOKUP($B21,Prix!$B$6:$B$127,Prix!$K$6:$K$127))-1</f>
        <v>7.5000000000000622E-3</v>
      </c>
      <c r="P21" s="155">
        <f>(1+AL21)/(1+LOOKUP($B21,Prix!$B$6:$B$127,Prix!$K$6:$K$127))-1</f>
        <v>7.5000000000000622E-3</v>
      </c>
      <c r="Q21" s="155">
        <f>(1+AM21)/(1+LOOKUP($B21,Prix!$B$6:$B$127,Prix!$K$6:$K$127))-1</f>
        <v>7.5000000000000622E-3</v>
      </c>
      <c r="R21" s="155">
        <f>(1+AN21)/(1+LOOKUP($B21,Prix!$B$6:$B$127,Prix!$K$6:$K$127))-1</f>
        <v>7.5000000000000622E-3</v>
      </c>
      <c r="S21" s="277">
        <f>(1+AO21)/(1+LOOKUP($B21,Prix!$B$6:$B$127,Prix!$K$6:$K$127))-1</f>
        <v>7.5000000000000622E-3</v>
      </c>
      <c r="T21" s="277">
        <f>(1+AP21)/(1+LOOKUP($B21,Prix!$B$6:$B$127,Prix!$K$6:$K$127))-1</f>
        <v>7.5000000000000622E-3</v>
      </c>
      <c r="U21" s="277">
        <f>(1+AQ21)/(1+LOOKUP($B21,Prix!$B$6:$B$127,Prix!$K$6:$K$127))-1</f>
        <v>7.5000000000000622E-3</v>
      </c>
      <c r="V21" s="277">
        <f>(1+AR21)/(1+LOOKUP($B21,Prix!$B$6:$B$127,Prix!$K$6:$K$127))-1</f>
        <v>7.2377785979740317E-3</v>
      </c>
      <c r="W21" s="277">
        <f>(1+AS21)/(1+LOOKUP($B21,Prix!$B$6:$B$127,Prix!$K$6:$K$127))-1</f>
        <v>7.0205060468964131E-3</v>
      </c>
      <c r="X21" s="277">
        <f>(1+AT21)/(1+LOOKUP($B21,Prix!$B$6:$B$127,Prix!$K$6:$K$127))-1</f>
        <v>7.4404595744492763E-3</v>
      </c>
      <c r="Y21" s="304">
        <v>2.5131250000000049E-2</v>
      </c>
      <c r="Z21" s="124">
        <v>2.5111627774964118E-2</v>
      </c>
      <c r="AA21" s="124">
        <v>2.5111627774964118E-2</v>
      </c>
      <c r="AB21" s="124">
        <v>2.107110000000012E-2</v>
      </c>
      <c r="AC21" s="124">
        <v>2.5131250000000049E-2</v>
      </c>
      <c r="AD21" s="124">
        <v>2.107110000000012E-2</v>
      </c>
      <c r="AE21" s="124">
        <v>2.5131250000000049E-2</v>
      </c>
      <c r="AF21" s="124">
        <v>2.5131250000000049E-2</v>
      </c>
      <c r="AG21" s="124">
        <v>2.5131250000000049E-2</v>
      </c>
      <c r="AH21" s="124">
        <v>2.5131250000000049E-2</v>
      </c>
      <c r="AI21" s="124">
        <v>2.5131250000000049E-2</v>
      </c>
      <c r="AJ21" s="124">
        <v>2.5131250000000049E-2</v>
      </c>
      <c r="AK21" s="124">
        <v>2.5131250000000049E-2</v>
      </c>
      <c r="AL21" s="124">
        <v>2.5131250000000049E-2</v>
      </c>
      <c r="AM21" s="124">
        <v>2.5131250000000049E-2</v>
      </c>
      <c r="AN21" s="124">
        <v>2.5131250000000049E-2</v>
      </c>
      <c r="AO21" s="124">
        <v>2.5131250000000049E-2</v>
      </c>
      <c r="AP21" s="124">
        <v>2.5131250000000049E-2</v>
      </c>
      <c r="AQ21" s="124">
        <v>2.5131250000000049E-2</v>
      </c>
      <c r="AR21" s="124">
        <v>2.4864439723438547E-2</v>
      </c>
      <c r="AS21" s="124">
        <v>2.4643364902717124E-2</v>
      </c>
      <c r="AT21" s="127">
        <v>2.5070667617002274E-2</v>
      </c>
    </row>
    <row r="22" spans="2:46" x14ac:dyDescent="0.25">
      <c r="B22" s="153">
        <f t="shared" si="1"/>
        <v>2035</v>
      </c>
      <c r="C22" s="154">
        <v>7.4999999999999997E-3</v>
      </c>
      <c r="D22" s="155">
        <f>(1+Z22)/(1+LOOKUP($B22,Prix!$B$6:$B$127,Prix!$K$6:$K$127))-1</f>
        <v>7.478604933067734E-3</v>
      </c>
      <c r="E22" s="155">
        <f>(1+AA22)/(1+LOOKUP($B22,Prix!$B$6:$B$127,Prix!$K$6:$K$127))-1</f>
        <v>7.478604933067734E-3</v>
      </c>
      <c r="F22" s="155">
        <f>(1+AB22)/(1+LOOKUP($B22,Prix!$B$6:$B$127,Prix!$K$6:$K$127))-1</f>
        <v>4.7731203931205002E-3</v>
      </c>
      <c r="G22" s="155">
        <f>(1+AC22)/(1+LOOKUP($B22,Prix!$B$6:$B$127,Prix!$K$6:$K$127))-1</f>
        <v>7.5000000000000622E-3</v>
      </c>
      <c r="H22" s="155">
        <f>(1+AD22)/(1+LOOKUP($B22,Prix!$B$6:$B$127,Prix!$K$6:$K$127))-1</f>
        <v>4.7731203931205002E-3</v>
      </c>
      <c r="I22" s="155">
        <f>(1+AE22)/(1+LOOKUP($B22,Prix!$B$6:$B$127,Prix!$K$6:$K$127))-1</f>
        <v>7.5000000000000622E-3</v>
      </c>
      <c r="J22" s="155">
        <f>(1+AF22)/(1+LOOKUP($B22,Prix!$B$6:$B$127,Prix!$K$6:$K$127))-1</f>
        <v>7.5000000000000622E-3</v>
      </c>
      <c r="K22" s="155">
        <f>(1+AG22)/(1+LOOKUP($B22,Prix!$B$6:$B$127,Prix!$K$6:$K$127))-1</f>
        <v>7.5000000000000622E-3</v>
      </c>
      <c r="L22" s="155">
        <f>(1+AH22)/(1+LOOKUP($B22,Prix!$B$6:$B$127,Prix!$K$6:$K$127))-1</f>
        <v>7.5000000000000622E-3</v>
      </c>
      <c r="M22" s="155">
        <f>(1+AI22)/(1+LOOKUP($B22,Prix!$B$6:$B$127,Prix!$K$6:$K$127))-1</f>
        <v>7.5000000000000622E-3</v>
      </c>
      <c r="N22" s="155">
        <f>(1+AJ22)/(1+LOOKUP($B22,Prix!$B$6:$B$127,Prix!$K$6:$K$127))-1</f>
        <v>7.5000000000000622E-3</v>
      </c>
      <c r="O22" s="155">
        <f>(1+AK22)/(1+LOOKUP($B22,Prix!$B$6:$B$127,Prix!$K$6:$K$127))-1</f>
        <v>7.5000000000000622E-3</v>
      </c>
      <c r="P22" s="155">
        <f>(1+AL22)/(1+LOOKUP($B22,Prix!$B$6:$B$127,Prix!$K$6:$K$127))-1</f>
        <v>7.5000000000000622E-3</v>
      </c>
      <c r="Q22" s="155">
        <f>(1+AM22)/(1+LOOKUP($B22,Prix!$B$6:$B$127,Prix!$K$6:$K$127))-1</f>
        <v>7.5000000000000622E-3</v>
      </c>
      <c r="R22" s="155">
        <f>(1+AN22)/(1+LOOKUP($B22,Prix!$B$6:$B$127,Prix!$K$6:$K$127))-1</f>
        <v>7.5000000000000622E-3</v>
      </c>
      <c r="S22" s="277">
        <f>(1+AO22)/(1+LOOKUP($B22,Prix!$B$6:$B$127,Prix!$K$6:$K$127))-1</f>
        <v>7.5000000000000622E-3</v>
      </c>
      <c r="T22" s="277">
        <f>(1+AP22)/(1+LOOKUP($B22,Prix!$B$6:$B$127,Prix!$K$6:$K$127))-1</f>
        <v>7.5000000000000622E-3</v>
      </c>
      <c r="U22" s="277">
        <f>(1+AQ22)/(1+LOOKUP($B22,Prix!$B$6:$B$127,Prix!$K$6:$K$127))-1</f>
        <v>7.5000000000000622E-3</v>
      </c>
      <c r="V22" s="277">
        <f>(1+AR22)/(1+LOOKUP($B22,Prix!$B$6:$B$127,Prix!$K$6:$K$127))-1</f>
        <v>7.2377103320040437E-3</v>
      </c>
      <c r="W22" s="277">
        <f>(1+AS22)/(1+LOOKUP($B22,Prix!$B$6:$B$127,Prix!$K$6:$K$127))-1</f>
        <v>7.0397054071080767E-3</v>
      </c>
      <c r="X22" s="277">
        <f>(1+AT22)/(1+LOOKUP($B22,Prix!$B$6:$B$127,Prix!$K$6:$K$127))-1</f>
        <v>7.4324582759872637E-3</v>
      </c>
      <c r="Y22" s="304">
        <v>2.5131250000000049E-2</v>
      </c>
      <c r="Z22" s="124">
        <v>2.5109480519396543E-2</v>
      </c>
      <c r="AA22" s="124">
        <v>2.5109480519396543E-2</v>
      </c>
      <c r="AB22" s="124">
        <v>2.2356650000000089E-2</v>
      </c>
      <c r="AC22" s="124">
        <v>2.5131250000000049E-2</v>
      </c>
      <c r="AD22" s="124">
        <v>2.2356650000000089E-2</v>
      </c>
      <c r="AE22" s="124">
        <v>2.5131250000000049E-2</v>
      </c>
      <c r="AF22" s="124">
        <v>2.5131250000000049E-2</v>
      </c>
      <c r="AG22" s="124">
        <v>2.5131250000000049E-2</v>
      </c>
      <c r="AH22" s="124">
        <v>2.5131250000000049E-2</v>
      </c>
      <c r="AI22" s="124">
        <v>2.5131250000000049E-2</v>
      </c>
      <c r="AJ22" s="124">
        <v>2.5131250000000049E-2</v>
      </c>
      <c r="AK22" s="124">
        <v>2.5131250000000049E-2</v>
      </c>
      <c r="AL22" s="124">
        <v>2.5131250000000049E-2</v>
      </c>
      <c r="AM22" s="124">
        <v>2.5131250000000049E-2</v>
      </c>
      <c r="AN22" s="124">
        <v>2.5131250000000049E-2</v>
      </c>
      <c r="AO22" s="124">
        <v>2.5131250000000049E-2</v>
      </c>
      <c r="AP22" s="124">
        <v>2.5131250000000049E-2</v>
      </c>
      <c r="AQ22" s="124">
        <v>2.5131250000000049E-2</v>
      </c>
      <c r="AR22" s="124">
        <v>2.4864370262814184E-2</v>
      </c>
      <c r="AS22" s="124">
        <v>2.4662900251732456E-2</v>
      </c>
      <c r="AT22" s="127">
        <v>2.5062526295817067E-2</v>
      </c>
    </row>
    <row r="23" spans="2:46" x14ac:dyDescent="0.25">
      <c r="B23" s="153">
        <f t="shared" si="1"/>
        <v>2036</v>
      </c>
      <c r="C23" s="154">
        <v>7.4000000000000003E-3</v>
      </c>
      <c r="D23" s="155">
        <f>(1+Z23)/(1+LOOKUP($B23,Prix!$B$6:$B$127,Prix!$K$6:$K$127))-1</f>
        <v>7.3698271560296291E-3</v>
      </c>
      <c r="E23" s="155">
        <f>(1+AA23)/(1+LOOKUP($B23,Prix!$B$6:$B$127,Prix!$K$6:$K$127))-1</f>
        <v>7.3698271560296291E-3</v>
      </c>
      <c r="F23" s="155">
        <f>(1+AB23)/(1+LOOKUP($B23,Prix!$B$6:$B$127,Prix!$K$6:$K$127))-1</f>
        <v>6.0365601965604032E-3</v>
      </c>
      <c r="G23" s="155">
        <f>(1+AC23)/(1+LOOKUP($B23,Prix!$B$6:$B$127,Prix!$K$6:$K$127))-1</f>
        <v>7.4000000000000732E-3</v>
      </c>
      <c r="H23" s="155">
        <f>(1+AD23)/(1+LOOKUP($B23,Prix!$B$6:$B$127,Prix!$K$6:$K$127))-1</f>
        <v>6.0365601965604032E-3</v>
      </c>
      <c r="I23" s="155">
        <f>(1+AE23)/(1+LOOKUP($B23,Prix!$B$6:$B$127,Prix!$K$6:$K$127))-1</f>
        <v>7.4000000000000732E-3</v>
      </c>
      <c r="J23" s="155">
        <f>(1+AF23)/(1+LOOKUP($B23,Prix!$B$6:$B$127,Prix!$K$6:$K$127))-1</f>
        <v>7.4000000000000732E-3</v>
      </c>
      <c r="K23" s="155">
        <f>(1+AG23)/(1+LOOKUP($B23,Prix!$B$6:$B$127,Prix!$K$6:$K$127))-1</f>
        <v>7.4000000000000732E-3</v>
      </c>
      <c r="L23" s="155">
        <f>(1+AH23)/(1+LOOKUP($B23,Prix!$B$6:$B$127,Prix!$K$6:$K$127))-1</f>
        <v>7.4000000000000732E-3</v>
      </c>
      <c r="M23" s="155">
        <f>(1+AI23)/(1+LOOKUP($B23,Prix!$B$6:$B$127,Prix!$K$6:$K$127))-1</f>
        <v>7.4000000000000732E-3</v>
      </c>
      <c r="N23" s="155">
        <f>(1+AJ23)/(1+LOOKUP($B23,Prix!$B$6:$B$127,Prix!$K$6:$K$127))-1</f>
        <v>7.4000000000000732E-3</v>
      </c>
      <c r="O23" s="155">
        <f>(1+AK23)/(1+LOOKUP($B23,Prix!$B$6:$B$127,Prix!$K$6:$K$127))-1</f>
        <v>7.4000000000000732E-3</v>
      </c>
      <c r="P23" s="155">
        <f>(1+AL23)/(1+LOOKUP($B23,Prix!$B$6:$B$127,Prix!$K$6:$K$127))-1</f>
        <v>7.4000000000000732E-3</v>
      </c>
      <c r="Q23" s="155">
        <f>(1+AM23)/(1+LOOKUP($B23,Prix!$B$6:$B$127,Prix!$K$6:$K$127))-1</f>
        <v>7.4000000000000732E-3</v>
      </c>
      <c r="R23" s="155">
        <f>(1+AN23)/(1+LOOKUP($B23,Prix!$B$6:$B$127,Prix!$K$6:$K$127))-1</f>
        <v>7.4000000000000732E-3</v>
      </c>
      <c r="S23" s="277">
        <f>(1+AO23)/(1+LOOKUP($B23,Prix!$B$6:$B$127,Prix!$K$6:$K$127))-1</f>
        <v>7.4000000000000732E-3</v>
      </c>
      <c r="T23" s="277">
        <f>(1+AP23)/(1+LOOKUP($B23,Prix!$B$6:$B$127,Prix!$K$6:$K$127))-1</f>
        <v>7.4000000000000732E-3</v>
      </c>
      <c r="U23" s="277">
        <f>(1+AQ23)/(1+LOOKUP($B23,Prix!$B$6:$B$127,Prix!$K$6:$K$127))-1</f>
        <v>7.4000000000000732E-3</v>
      </c>
      <c r="V23" s="277">
        <f>(1+AR23)/(1+LOOKUP($B23,Prix!$B$6:$B$127,Prix!$K$6:$K$127))-1</f>
        <v>7.1376680709740459E-3</v>
      </c>
      <c r="W23" s="277">
        <f>(1+AS23)/(1+LOOKUP($B23,Prix!$B$6:$B$127,Prix!$K$6:$K$127))-1</f>
        <v>7.1009029522499656E-3</v>
      </c>
      <c r="X23" s="277">
        <f>(1+AT23)/(1+LOOKUP($B23,Prix!$B$6:$B$127,Prix!$K$6:$K$127))-1</f>
        <v>7.3496327217912327E-3</v>
      </c>
      <c r="Y23" s="304">
        <v>2.5029500000000038E-2</v>
      </c>
      <c r="Z23" s="124">
        <v>2.499879913126013E-2</v>
      </c>
      <c r="AA23" s="124">
        <v>2.499879913126013E-2</v>
      </c>
      <c r="AB23" s="124">
        <v>2.364220000000028E-2</v>
      </c>
      <c r="AC23" s="124">
        <v>2.5029500000000038E-2</v>
      </c>
      <c r="AD23" s="124">
        <v>2.364220000000028E-2</v>
      </c>
      <c r="AE23" s="124">
        <v>2.5029500000000038E-2</v>
      </c>
      <c r="AF23" s="124">
        <v>2.5029500000000038E-2</v>
      </c>
      <c r="AG23" s="124">
        <v>2.5029500000000038E-2</v>
      </c>
      <c r="AH23" s="124">
        <v>2.5029500000000038E-2</v>
      </c>
      <c r="AI23" s="124">
        <v>2.5029500000000038E-2</v>
      </c>
      <c r="AJ23" s="124">
        <v>2.5029500000000038E-2</v>
      </c>
      <c r="AK23" s="124">
        <v>2.5029500000000038E-2</v>
      </c>
      <c r="AL23" s="124">
        <v>2.5029500000000038E-2</v>
      </c>
      <c r="AM23" s="124">
        <v>2.5029500000000038E-2</v>
      </c>
      <c r="AN23" s="124">
        <v>2.5029500000000038E-2</v>
      </c>
      <c r="AO23" s="124">
        <v>2.5029500000000038E-2</v>
      </c>
      <c r="AP23" s="124">
        <v>2.5029500000000038E-2</v>
      </c>
      <c r="AQ23" s="124">
        <v>2.5029500000000038E-2</v>
      </c>
      <c r="AR23" s="124">
        <v>2.4762577262216201E-2</v>
      </c>
      <c r="AS23" s="124">
        <v>2.4725168753914506E-2</v>
      </c>
      <c r="AT23" s="127">
        <v>2.4978251294422549E-2</v>
      </c>
    </row>
    <row r="24" spans="2:46" x14ac:dyDescent="0.25">
      <c r="B24" s="153">
        <f t="shared" si="1"/>
        <v>2037</v>
      </c>
      <c r="C24" s="154">
        <v>7.3000000000000001E-3</v>
      </c>
      <c r="D24" s="155">
        <f>(1+Z24)/(1+LOOKUP($B24,Prix!$B$6:$B$127,Prix!$K$6:$K$127))-1</f>
        <v>7.2569247653753166E-3</v>
      </c>
      <c r="E24" s="155">
        <f>(1+AA24)/(1+LOOKUP($B24,Prix!$B$6:$B$127,Prix!$K$6:$K$127))-1</f>
        <v>7.2569247653755387E-3</v>
      </c>
      <c r="F24" s="155">
        <f>(1+AB24)/(1+LOOKUP($B24,Prix!$B$6:$B$127,Prix!$K$6:$K$127))-1</f>
        <v>7.3000000000000842E-3</v>
      </c>
      <c r="G24" s="155">
        <f>(1+AC24)/(1+LOOKUP($B24,Prix!$B$6:$B$127,Prix!$K$6:$K$127))-1</f>
        <v>7.3000000000000842E-3</v>
      </c>
      <c r="H24" s="155">
        <f>(1+AD24)/(1+LOOKUP($B24,Prix!$B$6:$B$127,Prix!$K$6:$K$127))-1</f>
        <v>7.3000000000000842E-3</v>
      </c>
      <c r="I24" s="155">
        <f>(1+AE24)/(1+LOOKUP($B24,Prix!$B$6:$B$127,Prix!$K$6:$K$127))-1</f>
        <v>7.3000000000000842E-3</v>
      </c>
      <c r="J24" s="155">
        <f>(1+AF24)/(1+LOOKUP($B24,Prix!$B$6:$B$127,Prix!$K$6:$K$127))-1</f>
        <v>7.3000000000000842E-3</v>
      </c>
      <c r="K24" s="155">
        <f>(1+AG24)/(1+LOOKUP($B24,Prix!$B$6:$B$127,Prix!$K$6:$K$127))-1</f>
        <v>7.3000000000000842E-3</v>
      </c>
      <c r="L24" s="155">
        <f>(1+AH24)/(1+LOOKUP($B24,Prix!$B$6:$B$127,Prix!$K$6:$K$127))-1</f>
        <v>7.3000000000000842E-3</v>
      </c>
      <c r="M24" s="155">
        <f>(1+AI24)/(1+LOOKUP($B24,Prix!$B$6:$B$127,Prix!$K$6:$K$127))-1</f>
        <v>7.3000000000000842E-3</v>
      </c>
      <c r="N24" s="155">
        <f>(1+AJ24)/(1+LOOKUP($B24,Prix!$B$6:$B$127,Prix!$K$6:$K$127))-1</f>
        <v>7.3000000000000842E-3</v>
      </c>
      <c r="O24" s="155">
        <f>(1+AK24)/(1+LOOKUP($B24,Prix!$B$6:$B$127,Prix!$K$6:$K$127))-1</f>
        <v>7.3000000000000842E-3</v>
      </c>
      <c r="P24" s="155">
        <f>(1+AL24)/(1+LOOKUP($B24,Prix!$B$6:$B$127,Prix!$K$6:$K$127))-1</f>
        <v>7.3000000000000842E-3</v>
      </c>
      <c r="Q24" s="155">
        <f>(1+AM24)/(1+LOOKUP($B24,Prix!$B$6:$B$127,Prix!$K$6:$K$127))-1</f>
        <v>7.3000000000000842E-3</v>
      </c>
      <c r="R24" s="155">
        <f>(1+AN24)/(1+LOOKUP($B24,Prix!$B$6:$B$127,Prix!$K$6:$K$127))-1</f>
        <v>7.3000000000000842E-3</v>
      </c>
      <c r="S24" s="277">
        <f>(1+AO24)/(1+LOOKUP($B24,Prix!$B$6:$B$127,Prix!$K$6:$K$127))-1</f>
        <v>7.3000000000000842E-3</v>
      </c>
      <c r="T24" s="277">
        <f>(1+AP24)/(1+LOOKUP($B24,Prix!$B$6:$B$127,Prix!$K$6:$K$127))-1</f>
        <v>7.3000000000000842E-3</v>
      </c>
      <c r="U24" s="277">
        <f>(1+AQ24)/(1+LOOKUP($B24,Prix!$B$6:$B$127,Prix!$K$6:$K$127))-1</f>
        <v>7.3000000000000842E-3</v>
      </c>
      <c r="V24" s="277">
        <f>(1+AR24)/(1+LOOKUP($B24,Prix!$B$6:$B$127,Prix!$K$6:$K$127))-1</f>
        <v>7.0376257879281034E-3</v>
      </c>
      <c r="W24" s="277">
        <f>(1+AS24)/(1+LOOKUP($B24,Prix!$B$6:$B$127,Prix!$K$6:$K$127))-1</f>
        <v>7.1190215489345121E-3</v>
      </c>
      <c r="X24" s="277">
        <f>(1+AT24)/(1+LOOKUP($B24,Prix!$B$6:$B$127,Prix!$K$6:$K$127))-1</f>
        <v>7.2584558548804967E-3</v>
      </c>
      <c r="Y24" s="304">
        <v>2.4927750000000248E-2</v>
      </c>
      <c r="Z24" s="124">
        <v>2.4883920948769456E-2</v>
      </c>
      <c r="AA24" s="124">
        <v>2.4883920948769678E-2</v>
      </c>
      <c r="AB24" s="124">
        <v>2.4927750000000248E-2</v>
      </c>
      <c r="AC24" s="124">
        <v>2.4927750000000248E-2</v>
      </c>
      <c r="AD24" s="124">
        <v>2.4927750000000248E-2</v>
      </c>
      <c r="AE24" s="124">
        <v>2.4927750000000248E-2</v>
      </c>
      <c r="AF24" s="124">
        <v>2.4927750000000248E-2</v>
      </c>
      <c r="AG24" s="124">
        <v>2.4927750000000248E-2</v>
      </c>
      <c r="AH24" s="124">
        <v>2.4927750000000248E-2</v>
      </c>
      <c r="AI24" s="124">
        <v>2.4927750000000248E-2</v>
      </c>
      <c r="AJ24" s="124">
        <v>2.4927750000000248E-2</v>
      </c>
      <c r="AK24" s="124">
        <v>2.4927750000000248E-2</v>
      </c>
      <c r="AL24" s="124">
        <v>2.4927750000000248E-2</v>
      </c>
      <c r="AM24" s="124">
        <v>2.4927750000000248E-2</v>
      </c>
      <c r="AN24" s="124">
        <v>2.4927750000000248E-2</v>
      </c>
      <c r="AO24" s="124">
        <v>2.4927750000000248E-2</v>
      </c>
      <c r="AP24" s="124">
        <v>2.4927750000000248E-2</v>
      </c>
      <c r="AQ24" s="124">
        <v>2.4927750000000248E-2</v>
      </c>
      <c r="AR24" s="124">
        <v>2.4660784239217026E-2</v>
      </c>
      <c r="AS24" s="124">
        <v>2.4743604426040955E-2</v>
      </c>
      <c r="AT24" s="127">
        <v>2.4885478832340935E-2</v>
      </c>
    </row>
    <row r="25" spans="2:46" x14ac:dyDescent="0.25">
      <c r="B25" s="153">
        <f t="shared" si="1"/>
        <v>2038</v>
      </c>
      <c r="C25" s="154">
        <v>7.1999999999999998E-3</v>
      </c>
      <c r="D25" s="155">
        <f>(1+Z25)/(1+LOOKUP($B25,Prix!$B$6:$B$127,Prix!$K$6:$K$127))-1</f>
        <v>7.1417783241176647E-3</v>
      </c>
      <c r="E25" s="155">
        <f>(1+AA25)/(1+LOOKUP($B25,Prix!$B$6:$B$127,Prix!$K$6:$K$127))-1</f>
        <v>7.1417783241176647E-3</v>
      </c>
      <c r="F25" s="155">
        <f>(1+AB25)/(1+LOOKUP($B25,Prix!$B$6:$B$127,Prix!$K$6:$K$127))-1</f>
        <v>7.2000000000000952E-3</v>
      </c>
      <c r="G25" s="155">
        <f>(1+AC25)/(1+LOOKUP($B25,Prix!$B$6:$B$127,Prix!$K$6:$K$127))-1</f>
        <v>7.2000000000000952E-3</v>
      </c>
      <c r="H25" s="155">
        <f>(1+AD25)/(1+LOOKUP($B25,Prix!$B$6:$B$127,Prix!$K$6:$K$127))-1</f>
        <v>7.2000000000000952E-3</v>
      </c>
      <c r="I25" s="155">
        <f>(1+AE25)/(1+LOOKUP($B25,Prix!$B$6:$B$127,Prix!$K$6:$K$127))-1</f>
        <v>7.2000000000000952E-3</v>
      </c>
      <c r="J25" s="155">
        <f>(1+AF25)/(1+LOOKUP($B25,Prix!$B$6:$B$127,Prix!$K$6:$K$127))-1</f>
        <v>7.2000000000000952E-3</v>
      </c>
      <c r="K25" s="155">
        <f>(1+AG25)/(1+LOOKUP($B25,Prix!$B$6:$B$127,Prix!$K$6:$K$127))-1</f>
        <v>7.2000000000000952E-3</v>
      </c>
      <c r="L25" s="155">
        <f>(1+AH25)/(1+LOOKUP($B25,Prix!$B$6:$B$127,Prix!$K$6:$K$127))-1</f>
        <v>7.2000000000000952E-3</v>
      </c>
      <c r="M25" s="155">
        <f>(1+AI25)/(1+LOOKUP($B25,Prix!$B$6:$B$127,Prix!$K$6:$K$127))-1</f>
        <v>7.2000000000000952E-3</v>
      </c>
      <c r="N25" s="155">
        <f>(1+AJ25)/(1+LOOKUP($B25,Prix!$B$6:$B$127,Prix!$K$6:$K$127))-1</f>
        <v>7.2000000000000952E-3</v>
      </c>
      <c r="O25" s="155">
        <f>(1+AK25)/(1+LOOKUP($B25,Prix!$B$6:$B$127,Prix!$K$6:$K$127))-1</f>
        <v>7.2000000000000952E-3</v>
      </c>
      <c r="P25" s="155">
        <f>(1+AL25)/(1+LOOKUP($B25,Prix!$B$6:$B$127,Prix!$K$6:$K$127))-1</f>
        <v>7.2000000000000952E-3</v>
      </c>
      <c r="Q25" s="155">
        <f>(1+AM25)/(1+LOOKUP($B25,Prix!$B$6:$B$127,Prix!$K$6:$K$127))-1</f>
        <v>7.2000000000000952E-3</v>
      </c>
      <c r="R25" s="155">
        <f>(1+AN25)/(1+LOOKUP($B25,Prix!$B$6:$B$127,Prix!$K$6:$K$127))-1</f>
        <v>7.2000000000000952E-3</v>
      </c>
      <c r="S25" s="277">
        <f>(1+AO25)/(1+LOOKUP($B25,Prix!$B$6:$B$127,Prix!$K$6:$K$127))-1</f>
        <v>7.2000000000000952E-3</v>
      </c>
      <c r="T25" s="277">
        <f>(1+AP25)/(1+LOOKUP($B25,Prix!$B$6:$B$127,Prix!$K$6:$K$127))-1</f>
        <v>7.2000000000000952E-3</v>
      </c>
      <c r="U25" s="277">
        <f>(1+AQ25)/(1+LOOKUP($B25,Prix!$B$6:$B$127,Prix!$K$6:$K$127))-1</f>
        <v>7.2000000000000952E-3</v>
      </c>
      <c r="V25" s="277">
        <f>(1+AR25)/(1+LOOKUP($B25,Prix!$B$6:$B$127,Prix!$K$6:$K$127))-1</f>
        <v>6.9375834828497851E-3</v>
      </c>
      <c r="W25" s="277">
        <f>(1+AS25)/(1+LOOKUP($B25,Prix!$B$6:$B$127,Prix!$K$6:$K$127))-1</f>
        <v>6.96530365776038E-3</v>
      </c>
      <c r="X25" s="277">
        <f>(1+AT25)/(1+LOOKUP($B25,Prix!$B$6:$B$127,Prix!$K$6:$K$127))-1</f>
        <v>7.1701050251469223E-3</v>
      </c>
      <c r="Y25" s="304">
        <v>2.4826000000000237E-2</v>
      </c>
      <c r="Z25" s="124">
        <v>2.4766759444789788E-2</v>
      </c>
      <c r="AA25" s="124">
        <v>2.4766759444789788E-2</v>
      </c>
      <c r="AB25" s="124">
        <v>2.4826000000000237E-2</v>
      </c>
      <c r="AC25" s="124">
        <v>2.4826000000000237E-2</v>
      </c>
      <c r="AD25" s="124">
        <v>2.4826000000000237E-2</v>
      </c>
      <c r="AE25" s="124">
        <v>2.4826000000000237E-2</v>
      </c>
      <c r="AF25" s="124">
        <v>2.4826000000000237E-2</v>
      </c>
      <c r="AG25" s="124">
        <v>2.4826000000000237E-2</v>
      </c>
      <c r="AH25" s="124">
        <v>2.4826000000000237E-2</v>
      </c>
      <c r="AI25" s="124">
        <v>2.4826000000000237E-2</v>
      </c>
      <c r="AJ25" s="124">
        <v>2.4826000000000237E-2</v>
      </c>
      <c r="AK25" s="124">
        <v>2.4826000000000237E-2</v>
      </c>
      <c r="AL25" s="124">
        <v>2.4826000000000237E-2</v>
      </c>
      <c r="AM25" s="124">
        <v>2.4826000000000237E-2</v>
      </c>
      <c r="AN25" s="124">
        <v>2.4826000000000237E-2</v>
      </c>
      <c r="AO25" s="124">
        <v>2.4826000000000237E-2</v>
      </c>
      <c r="AP25" s="124">
        <v>2.4826000000000237E-2</v>
      </c>
      <c r="AQ25" s="124">
        <v>2.4826000000000237E-2</v>
      </c>
      <c r="AR25" s="124">
        <v>2.4558991193799784E-2</v>
      </c>
      <c r="AS25" s="124">
        <v>2.4587196471771211E-2</v>
      </c>
      <c r="AT25" s="127">
        <v>2.4795581863087168E-2</v>
      </c>
    </row>
    <row r="26" spans="2:46" x14ac:dyDescent="0.25">
      <c r="B26" s="153">
        <f t="shared" si="1"/>
        <v>2039</v>
      </c>
      <c r="C26" s="154">
        <v>7.0999999999999995E-3</v>
      </c>
      <c r="D26" s="155">
        <f>(1+Z26)/(1+LOOKUP($B26,Prix!$B$6:$B$127,Prix!$K$6:$K$127))-1</f>
        <v>7.0253596112659356E-3</v>
      </c>
      <c r="E26" s="155">
        <f>(1+AA26)/(1+LOOKUP($B26,Prix!$B$6:$B$127,Prix!$K$6:$K$127))-1</f>
        <v>7.0253596112659356E-3</v>
      </c>
      <c r="F26" s="155">
        <f>(1+AB26)/(1+LOOKUP($B26,Prix!$B$6:$B$127,Prix!$K$6:$K$127))-1</f>
        <v>7.1000000000001062E-3</v>
      </c>
      <c r="G26" s="155">
        <f>(1+AC26)/(1+LOOKUP($B26,Prix!$B$6:$B$127,Prix!$K$6:$K$127))-1</f>
        <v>7.1000000000001062E-3</v>
      </c>
      <c r="H26" s="155">
        <f>(1+AD26)/(1+LOOKUP($B26,Prix!$B$6:$B$127,Prix!$K$6:$K$127))-1</f>
        <v>7.1000000000001062E-3</v>
      </c>
      <c r="I26" s="155">
        <f>(1+AE26)/(1+LOOKUP($B26,Prix!$B$6:$B$127,Prix!$K$6:$K$127))-1</f>
        <v>7.1000000000001062E-3</v>
      </c>
      <c r="J26" s="155">
        <f>(1+AF26)/(1+LOOKUP($B26,Prix!$B$6:$B$127,Prix!$K$6:$K$127))-1</f>
        <v>7.1000000000001062E-3</v>
      </c>
      <c r="K26" s="155">
        <f>(1+AG26)/(1+LOOKUP($B26,Prix!$B$6:$B$127,Prix!$K$6:$K$127))-1</f>
        <v>7.1000000000001062E-3</v>
      </c>
      <c r="L26" s="155">
        <f>(1+AH26)/(1+LOOKUP($B26,Prix!$B$6:$B$127,Prix!$K$6:$K$127))-1</f>
        <v>7.1000000000001062E-3</v>
      </c>
      <c r="M26" s="155">
        <f>(1+AI26)/(1+LOOKUP($B26,Prix!$B$6:$B$127,Prix!$K$6:$K$127))-1</f>
        <v>7.1000000000001062E-3</v>
      </c>
      <c r="N26" s="155">
        <f>(1+AJ26)/(1+LOOKUP($B26,Prix!$B$6:$B$127,Prix!$K$6:$K$127))-1</f>
        <v>7.1000000000001062E-3</v>
      </c>
      <c r="O26" s="155">
        <f>(1+AK26)/(1+LOOKUP($B26,Prix!$B$6:$B$127,Prix!$K$6:$K$127))-1</f>
        <v>7.1000000000001062E-3</v>
      </c>
      <c r="P26" s="155">
        <f>(1+AL26)/(1+LOOKUP($B26,Prix!$B$6:$B$127,Prix!$K$6:$K$127))-1</f>
        <v>7.1000000000001062E-3</v>
      </c>
      <c r="Q26" s="155">
        <f>(1+AM26)/(1+LOOKUP($B26,Prix!$B$6:$B$127,Prix!$K$6:$K$127))-1</f>
        <v>7.1000000000001062E-3</v>
      </c>
      <c r="R26" s="155">
        <f>(1+AN26)/(1+LOOKUP($B26,Prix!$B$6:$B$127,Prix!$K$6:$K$127))-1</f>
        <v>7.1000000000001062E-3</v>
      </c>
      <c r="S26" s="277">
        <f>(1+AO26)/(1+LOOKUP($B26,Prix!$B$6:$B$127,Prix!$K$6:$K$127))-1</f>
        <v>7.1000000000001062E-3</v>
      </c>
      <c r="T26" s="277">
        <f>(1+AP26)/(1+LOOKUP($B26,Prix!$B$6:$B$127,Prix!$K$6:$K$127))-1</f>
        <v>7.1000000000001062E-3</v>
      </c>
      <c r="U26" s="277">
        <f>(1+AQ26)/(1+LOOKUP($B26,Prix!$B$6:$B$127,Prix!$K$6:$K$127))-1</f>
        <v>7.1000000000001062E-3</v>
      </c>
      <c r="V26" s="277">
        <f>(1+AR26)/(1+LOOKUP($B26,Prix!$B$6:$B$127,Prix!$K$6:$K$127))-1</f>
        <v>6.8375411557208832E-3</v>
      </c>
      <c r="W26" s="277">
        <f>(1+AS26)/(1+LOOKUP($B26,Prix!$B$6:$B$127,Prix!$K$6:$K$127))-1</f>
        <v>6.8432217986535981E-3</v>
      </c>
      <c r="X26" s="277">
        <f>(1+AT26)/(1+LOOKUP($B26,Prix!$B$6:$B$127,Prix!$K$6:$K$127))-1</f>
        <v>7.0803726554862223E-3</v>
      </c>
      <c r="Y26" s="304">
        <v>2.4724250000000225E-2</v>
      </c>
      <c r="Z26" s="124">
        <v>2.4648303404463112E-2</v>
      </c>
      <c r="AA26" s="124">
        <v>2.4648303404463112E-2</v>
      </c>
      <c r="AB26" s="124">
        <v>2.4724250000000225E-2</v>
      </c>
      <c r="AC26" s="124">
        <v>2.4724250000000225E-2</v>
      </c>
      <c r="AD26" s="124">
        <v>2.4724250000000225E-2</v>
      </c>
      <c r="AE26" s="124">
        <v>2.4724250000000225E-2</v>
      </c>
      <c r="AF26" s="124">
        <v>2.4724250000000225E-2</v>
      </c>
      <c r="AG26" s="124">
        <v>2.4724250000000225E-2</v>
      </c>
      <c r="AH26" s="124">
        <v>2.4724250000000225E-2</v>
      </c>
      <c r="AI26" s="124">
        <v>2.4724250000000225E-2</v>
      </c>
      <c r="AJ26" s="124">
        <v>2.4724250000000225E-2</v>
      </c>
      <c r="AK26" s="124">
        <v>2.4724250000000225E-2</v>
      </c>
      <c r="AL26" s="124">
        <v>2.4724250000000225E-2</v>
      </c>
      <c r="AM26" s="124">
        <v>2.4724250000000225E-2</v>
      </c>
      <c r="AN26" s="124">
        <v>2.4724250000000225E-2</v>
      </c>
      <c r="AO26" s="124">
        <v>2.4724250000000225E-2</v>
      </c>
      <c r="AP26" s="124">
        <v>2.4724250000000225E-2</v>
      </c>
      <c r="AQ26" s="124">
        <v>2.4724250000000225E-2</v>
      </c>
      <c r="AR26" s="124">
        <v>2.4457198125946045E-2</v>
      </c>
      <c r="AS26" s="124">
        <v>2.4462978180130213E-2</v>
      </c>
      <c r="AT26" s="127">
        <v>2.4704279176957389E-2</v>
      </c>
    </row>
    <row r="27" spans="2:46" x14ac:dyDescent="0.25">
      <c r="B27" s="153">
        <f t="shared" si="1"/>
        <v>2040</v>
      </c>
      <c r="C27" s="154">
        <v>6.9999999999999993E-3</v>
      </c>
      <c r="D27" s="155">
        <f>(1+Z27)/(1+LOOKUP($B27,Prix!$B$6:$B$127,Prix!$K$6:$K$127))-1</f>
        <v>6.9144194067407572E-3</v>
      </c>
      <c r="E27" s="155">
        <f>(1+AA27)/(1+LOOKUP($B27,Prix!$B$6:$B$127,Prix!$K$6:$K$127))-1</f>
        <v>6.9144194067407572E-3</v>
      </c>
      <c r="F27" s="155">
        <f>(1+AB27)/(1+LOOKUP($B27,Prix!$B$6:$B$127,Prix!$K$6:$K$127))-1</f>
        <v>6.9999999999998952E-3</v>
      </c>
      <c r="G27" s="155">
        <f>(1+AC27)/(1+LOOKUP($B27,Prix!$B$6:$B$127,Prix!$K$6:$K$127))-1</f>
        <v>6.9999999999998952E-3</v>
      </c>
      <c r="H27" s="155">
        <f>(1+AD27)/(1+LOOKUP($B27,Prix!$B$6:$B$127,Prix!$K$6:$K$127))-1</f>
        <v>6.9999999999998952E-3</v>
      </c>
      <c r="I27" s="155">
        <f>(1+AE27)/(1+LOOKUP($B27,Prix!$B$6:$B$127,Prix!$K$6:$K$127))-1</f>
        <v>6.9999999999998952E-3</v>
      </c>
      <c r="J27" s="155">
        <f>(1+AF27)/(1+LOOKUP($B27,Prix!$B$6:$B$127,Prix!$K$6:$K$127))-1</f>
        <v>6.9999999999998952E-3</v>
      </c>
      <c r="K27" s="155">
        <f>(1+AG27)/(1+LOOKUP($B27,Prix!$B$6:$B$127,Prix!$K$6:$K$127))-1</f>
        <v>6.9999999999998952E-3</v>
      </c>
      <c r="L27" s="155">
        <f>(1+AH27)/(1+LOOKUP($B27,Prix!$B$6:$B$127,Prix!$K$6:$K$127))-1</f>
        <v>6.9999999999998952E-3</v>
      </c>
      <c r="M27" s="155">
        <f>(1+AI27)/(1+LOOKUP($B27,Prix!$B$6:$B$127,Prix!$K$6:$K$127))-1</f>
        <v>6.9999999999998952E-3</v>
      </c>
      <c r="N27" s="155">
        <f>(1+AJ27)/(1+LOOKUP($B27,Prix!$B$6:$B$127,Prix!$K$6:$K$127))-1</f>
        <v>6.9999999999998952E-3</v>
      </c>
      <c r="O27" s="155">
        <f>(1+AK27)/(1+LOOKUP($B27,Prix!$B$6:$B$127,Prix!$K$6:$K$127))-1</f>
        <v>6.9999999999998952E-3</v>
      </c>
      <c r="P27" s="155">
        <f>(1+AL27)/(1+LOOKUP($B27,Prix!$B$6:$B$127,Prix!$K$6:$K$127))-1</f>
        <v>6.9999999999998952E-3</v>
      </c>
      <c r="Q27" s="155">
        <f>(1+AM27)/(1+LOOKUP($B27,Prix!$B$6:$B$127,Prix!$K$6:$K$127))-1</f>
        <v>6.9999999999998952E-3</v>
      </c>
      <c r="R27" s="155">
        <f>(1+AN27)/(1+LOOKUP($B27,Prix!$B$6:$B$127,Prix!$K$6:$K$127))-1</f>
        <v>6.9999999999998952E-3</v>
      </c>
      <c r="S27" s="277">
        <f>(1+AO27)/(1+LOOKUP($B27,Prix!$B$6:$B$127,Prix!$K$6:$K$127))-1</f>
        <v>6.9999999999998952E-3</v>
      </c>
      <c r="T27" s="277">
        <f>(1+AP27)/(1+LOOKUP($B27,Prix!$B$6:$B$127,Prix!$K$6:$K$127))-1</f>
        <v>6.9999999999998952E-3</v>
      </c>
      <c r="U27" s="277">
        <f>(1+AQ27)/(1+LOOKUP($B27,Prix!$B$6:$B$127,Prix!$K$6:$K$127))-1</f>
        <v>6.9999999999998952E-3</v>
      </c>
      <c r="V27" s="277">
        <f>(1+AR27)/(1+LOOKUP($B27,Prix!$B$6:$B$127,Prix!$K$6:$K$127))-1</f>
        <v>6.7374988065245223E-3</v>
      </c>
      <c r="W27" s="277">
        <f>(1+AS27)/(1+LOOKUP($B27,Prix!$B$6:$B$127,Prix!$K$6:$K$127))-1</f>
        <v>6.8593189441414903E-3</v>
      </c>
      <c r="X27" s="277">
        <f>(1+AT27)/(1+LOOKUP($B27,Prix!$B$6:$B$127,Prix!$K$6:$K$127))-1</f>
        <v>6.9850416333998577E-3</v>
      </c>
      <c r="Y27" s="304">
        <v>2.4622499999999992E-2</v>
      </c>
      <c r="Z27" s="124">
        <v>2.4535421746358699E-2</v>
      </c>
      <c r="AA27" s="124">
        <v>2.4535421746358699E-2</v>
      </c>
      <c r="AB27" s="124">
        <v>2.4622499999999992E-2</v>
      </c>
      <c r="AC27" s="124">
        <v>2.4622499999999992E-2</v>
      </c>
      <c r="AD27" s="124">
        <v>2.4622499999999992E-2</v>
      </c>
      <c r="AE27" s="124">
        <v>2.4622499999999992E-2</v>
      </c>
      <c r="AF27" s="124">
        <v>2.4622499999999992E-2</v>
      </c>
      <c r="AG27" s="124">
        <v>2.4622499999999992E-2</v>
      </c>
      <c r="AH27" s="124">
        <v>2.4622499999999992E-2</v>
      </c>
      <c r="AI27" s="124">
        <v>2.4622499999999992E-2</v>
      </c>
      <c r="AJ27" s="124">
        <v>2.4622499999999992E-2</v>
      </c>
      <c r="AK27" s="124">
        <v>2.4622499999999992E-2</v>
      </c>
      <c r="AL27" s="124">
        <v>2.4622499999999992E-2</v>
      </c>
      <c r="AM27" s="124">
        <v>2.4622499999999992E-2</v>
      </c>
      <c r="AN27" s="124">
        <v>2.4622499999999992E-2</v>
      </c>
      <c r="AO27" s="124">
        <v>2.4622499999999992E-2</v>
      </c>
      <c r="AP27" s="124">
        <v>2.4622499999999992E-2</v>
      </c>
      <c r="AQ27" s="124">
        <v>2.4622499999999992E-2</v>
      </c>
      <c r="AR27" s="124">
        <v>2.4355405035638711E-2</v>
      </c>
      <c r="AS27" s="124">
        <v>2.4479357025664061E-2</v>
      </c>
      <c r="AT27" s="127">
        <v>2.4607279861984521E-2</v>
      </c>
    </row>
    <row r="28" spans="2:46" x14ac:dyDescent="0.25">
      <c r="B28" s="153">
        <f t="shared" si="1"/>
        <v>2041</v>
      </c>
      <c r="C28" s="154">
        <v>6.9999999999999993E-3</v>
      </c>
      <c r="D28" s="155">
        <f>(1+Z28)/(1+LOOKUP($B28,Prix!$B$6:$B$127,Prix!$K$6:$K$127))-1</f>
        <v>6.90682382307517E-3</v>
      </c>
      <c r="E28" s="155">
        <f>(1+AA28)/(1+LOOKUP($B28,Prix!$B$6:$B$127,Prix!$K$6:$K$127))-1</f>
        <v>6.90682382307517E-3</v>
      </c>
      <c r="F28" s="155">
        <f>(1+AB28)/(1+LOOKUP($B28,Prix!$B$6:$B$127,Prix!$K$6:$K$127))-1</f>
        <v>6.9999999999998952E-3</v>
      </c>
      <c r="G28" s="155">
        <f>(1+AC28)/(1+LOOKUP($B28,Prix!$B$6:$B$127,Prix!$K$6:$K$127))-1</f>
        <v>6.9999999999998952E-3</v>
      </c>
      <c r="H28" s="155">
        <f>(1+AD28)/(1+LOOKUP($B28,Prix!$B$6:$B$127,Prix!$K$6:$K$127))-1</f>
        <v>6.9999999999998952E-3</v>
      </c>
      <c r="I28" s="155">
        <f>(1+AE28)/(1+LOOKUP($B28,Prix!$B$6:$B$127,Prix!$K$6:$K$127))-1</f>
        <v>6.9999999999998952E-3</v>
      </c>
      <c r="J28" s="155">
        <f>(1+AF28)/(1+LOOKUP($B28,Prix!$B$6:$B$127,Prix!$K$6:$K$127))-1</f>
        <v>6.9999999999998952E-3</v>
      </c>
      <c r="K28" s="155">
        <f>(1+AG28)/(1+LOOKUP($B28,Prix!$B$6:$B$127,Prix!$K$6:$K$127))-1</f>
        <v>6.9999999999998952E-3</v>
      </c>
      <c r="L28" s="155">
        <f>(1+AH28)/(1+LOOKUP($B28,Prix!$B$6:$B$127,Prix!$K$6:$K$127))-1</f>
        <v>6.9999999999998952E-3</v>
      </c>
      <c r="M28" s="155">
        <f>(1+AI28)/(1+LOOKUP($B28,Prix!$B$6:$B$127,Prix!$K$6:$K$127))-1</f>
        <v>6.9999999999998952E-3</v>
      </c>
      <c r="N28" s="155">
        <f>(1+AJ28)/(1+LOOKUP($B28,Prix!$B$6:$B$127,Prix!$K$6:$K$127))-1</f>
        <v>6.9999999999998952E-3</v>
      </c>
      <c r="O28" s="155">
        <f>(1+AK28)/(1+LOOKUP($B28,Prix!$B$6:$B$127,Prix!$K$6:$K$127))-1</f>
        <v>6.9999999999998952E-3</v>
      </c>
      <c r="P28" s="155">
        <f>(1+AL28)/(1+LOOKUP($B28,Prix!$B$6:$B$127,Prix!$K$6:$K$127))-1</f>
        <v>6.9999999999998952E-3</v>
      </c>
      <c r="Q28" s="155">
        <f>(1+AM28)/(1+LOOKUP($B28,Prix!$B$6:$B$127,Prix!$K$6:$K$127))-1</f>
        <v>6.9999999999998952E-3</v>
      </c>
      <c r="R28" s="155">
        <f>(1+AN28)/(1+LOOKUP($B28,Prix!$B$6:$B$127,Prix!$K$6:$K$127))-1</f>
        <v>6.9999999999998952E-3</v>
      </c>
      <c r="S28" s="277">
        <f>(1+AO28)/(1+LOOKUP($B28,Prix!$B$6:$B$127,Prix!$K$6:$K$127))-1</f>
        <v>6.9999999999998952E-3</v>
      </c>
      <c r="T28" s="277">
        <f>(1+AP28)/(1+LOOKUP($B28,Prix!$B$6:$B$127,Prix!$K$6:$K$127))-1</f>
        <v>6.9999999999998952E-3</v>
      </c>
      <c r="U28" s="277">
        <f>(1+AQ28)/(1+LOOKUP($B28,Prix!$B$6:$B$127,Prix!$K$6:$K$127))-1</f>
        <v>6.9999999999998952E-3</v>
      </c>
      <c r="V28" s="277">
        <f>(1+AR28)/(1+LOOKUP($B28,Prix!$B$6:$B$127,Prix!$K$6:$K$127))-1</f>
        <v>6.7374303608005448E-3</v>
      </c>
      <c r="W28" s="277">
        <f>(1+AS28)/(1+LOOKUP($B28,Prix!$B$6:$B$127,Prix!$K$6:$K$127))-1</f>
        <v>6.8258348253382728E-3</v>
      </c>
      <c r="X28" s="277">
        <f>(1+AT28)/(1+LOOKUP($B28,Prix!$B$6:$B$127,Prix!$K$6:$K$127))-1</f>
        <v>6.9883326822841596E-3</v>
      </c>
      <c r="Y28" s="304">
        <v>2.4622499999999992E-2</v>
      </c>
      <c r="Z28" s="124">
        <v>2.4527693239979165E-2</v>
      </c>
      <c r="AA28" s="124">
        <v>2.4527693239979165E-2</v>
      </c>
      <c r="AB28" s="124">
        <v>2.4622499999999992E-2</v>
      </c>
      <c r="AC28" s="124">
        <v>2.4622499999999992E-2</v>
      </c>
      <c r="AD28" s="124">
        <v>2.4622499999999992E-2</v>
      </c>
      <c r="AE28" s="124">
        <v>2.4622499999999992E-2</v>
      </c>
      <c r="AF28" s="124">
        <v>2.4622499999999992E-2</v>
      </c>
      <c r="AG28" s="124">
        <v>2.4622499999999992E-2</v>
      </c>
      <c r="AH28" s="124">
        <v>2.4622499999999992E-2</v>
      </c>
      <c r="AI28" s="124">
        <v>2.4622499999999992E-2</v>
      </c>
      <c r="AJ28" s="124">
        <v>2.4622499999999992E-2</v>
      </c>
      <c r="AK28" s="124">
        <v>2.4622499999999992E-2</v>
      </c>
      <c r="AL28" s="124">
        <v>2.4622499999999992E-2</v>
      </c>
      <c r="AM28" s="124">
        <v>2.4622499999999992E-2</v>
      </c>
      <c r="AN28" s="124">
        <v>2.4622499999999992E-2</v>
      </c>
      <c r="AO28" s="124">
        <v>2.4622499999999992E-2</v>
      </c>
      <c r="AP28" s="124">
        <v>2.4622499999999992E-2</v>
      </c>
      <c r="AQ28" s="124">
        <v>2.4622499999999992E-2</v>
      </c>
      <c r="AR28" s="124">
        <v>2.4355335392114652E-2</v>
      </c>
      <c r="AS28" s="124">
        <v>2.4445286934781763E-2</v>
      </c>
      <c r="AT28" s="127">
        <v>2.4610628504224241E-2</v>
      </c>
    </row>
    <row r="29" spans="2:46" x14ac:dyDescent="0.25">
      <c r="B29" s="153">
        <f t="shared" si="1"/>
        <v>2042</v>
      </c>
      <c r="C29" s="154">
        <v>6.9999999999999993E-3</v>
      </c>
      <c r="D29" s="155">
        <f>(1+Z29)/(1+LOOKUP($B29,Prix!$B$6:$B$127,Prix!$K$6:$K$127))-1</f>
        <v>6.8964371012252279E-3</v>
      </c>
      <c r="E29" s="155">
        <f>(1+AA29)/(1+LOOKUP($B29,Prix!$B$6:$B$127,Prix!$K$6:$K$127))-1</f>
        <v>6.8964371012250059E-3</v>
      </c>
      <c r="F29" s="155">
        <f>(1+AB29)/(1+LOOKUP($B29,Prix!$B$6:$B$127,Prix!$K$6:$K$127))-1</f>
        <v>6.9999999999998952E-3</v>
      </c>
      <c r="G29" s="155">
        <f>(1+AC29)/(1+LOOKUP($B29,Prix!$B$6:$B$127,Prix!$K$6:$K$127))-1</f>
        <v>6.9999999999998952E-3</v>
      </c>
      <c r="H29" s="155">
        <f>(1+AD29)/(1+LOOKUP($B29,Prix!$B$6:$B$127,Prix!$K$6:$K$127))-1</f>
        <v>6.9999999999998952E-3</v>
      </c>
      <c r="I29" s="155">
        <f>(1+AE29)/(1+LOOKUP($B29,Prix!$B$6:$B$127,Prix!$K$6:$K$127))-1</f>
        <v>6.9999999999998952E-3</v>
      </c>
      <c r="J29" s="155">
        <f>(1+AF29)/(1+LOOKUP($B29,Prix!$B$6:$B$127,Prix!$K$6:$K$127))-1</f>
        <v>6.9999999999998952E-3</v>
      </c>
      <c r="K29" s="155">
        <f>(1+AG29)/(1+LOOKUP($B29,Prix!$B$6:$B$127,Prix!$K$6:$K$127))-1</f>
        <v>6.9999999999998952E-3</v>
      </c>
      <c r="L29" s="155">
        <f>(1+AH29)/(1+LOOKUP($B29,Prix!$B$6:$B$127,Prix!$K$6:$K$127))-1</f>
        <v>6.9999999999998952E-3</v>
      </c>
      <c r="M29" s="155">
        <f>(1+AI29)/(1+LOOKUP($B29,Prix!$B$6:$B$127,Prix!$K$6:$K$127))-1</f>
        <v>6.9999999999998952E-3</v>
      </c>
      <c r="N29" s="155">
        <f>(1+AJ29)/(1+LOOKUP($B29,Prix!$B$6:$B$127,Prix!$K$6:$K$127))-1</f>
        <v>6.9999999999998952E-3</v>
      </c>
      <c r="O29" s="155">
        <f>(1+AK29)/(1+LOOKUP($B29,Prix!$B$6:$B$127,Prix!$K$6:$K$127))-1</f>
        <v>6.9999999999998952E-3</v>
      </c>
      <c r="P29" s="155">
        <f>(1+AL29)/(1+LOOKUP($B29,Prix!$B$6:$B$127,Prix!$K$6:$K$127))-1</f>
        <v>6.9999999999998952E-3</v>
      </c>
      <c r="Q29" s="155">
        <f>(1+AM29)/(1+LOOKUP($B29,Prix!$B$6:$B$127,Prix!$K$6:$K$127))-1</f>
        <v>6.9999999999998952E-3</v>
      </c>
      <c r="R29" s="155">
        <f>(1+AN29)/(1+LOOKUP($B29,Prix!$B$6:$B$127,Prix!$K$6:$K$127))-1</f>
        <v>6.9999999999998952E-3</v>
      </c>
      <c r="S29" s="277">
        <f>(1+AO29)/(1+LOOKUP($B29,Prix!$B$6:$B$127,Prix!$K$6:$K$127))-1</f>
        <v>6.9999999999998952E-3</v>
      </c>
      <c r="T29" s="277">
        <f>(1+AP29)/(1+LOOKUP($B29,Prix!$B$6:$B$127,Prix!$K$6:$K$127))-1</f>
        <v>6.9999999999998952E-3</v>
      </c>
      <c r="U29" s="277">
        <f>(1+AQ29)/(1+LOOKUP($B29,Prix!$B$6:$B$127,Prix!$K$6:$K$127))-1</f>
        <v>6.9999999999998952E-3</v>
      </c>
      <c r="V29" s="277">
        <f>(1+AR29)/(1+LOOKUP($B29,Prix!$B$6:$B$127,Prix!$K$6:$K$127))-1</f>
        <v>6.7373618793744594E-3</v>
      </c>
      <c r="W29" s="277">
        <f>(1+AS29)/(1+LOOKUP($B29,Prix!$B$6:$B$127,Prix!$K$6:$K$127))-1</f>
        <v>6.8339358926010618E-3</v>
      </c>
      <c r="X29" s="277">
        <f>(1+AT29)/(1+LOOKUP($B29,Prix!$B$6:$B$127,Prix!$K$6:$K$127))-1</f>
        <v>6.992060722358806E-3</v>
      </c>
      <c r="Y29" s="304">
        <v>2.4622499999999992E-2</v>
      </c>
      <c r="Z29" s="124">
        <v>2.4517124750496722E-2</v>
      </c>
      <c r="AA29" s="124">
        <v>2.45171247504965E-2</v>
      </c>
      <c r="AB29" s="124">
        <v>2.4622499999999992E-2</v>
      </c>
      <c r="AC29" s="124">
        <v>2.4622499999999992E-2</v>
      </c>
      <c r="AD29" s="124">
        <v>2.4622499999999992E-2</v>
      </c>
      <c r="AE29" s="124">
        <v>2.4622499999999992E-2</v>
      </c>
      <c r="AF29" s="124">
        <v>2.4622499999999992E-2</v>
      </c>
      <c r="AG29" s="124">
        <v>2.4622499999999992E-2</v>
      </c>
      <c r="AH29" s="124">
        <v>2.4622499999999992E-2</v>
      </c>
      <c r="AI29" s="124">
        <v>2.4622499999999992E-2</v>
      </c>
      <c r="AJ29" s="124">
        <v>2.4622499999999992E-2</v>
      </c>
      <c r="AK29" s="124">
        <v>2.4622499999999992E-2</v>
      </c>
      <c r="AL29" s="124">
        <v>2.4622499999999992E-2</v>
      </c>
      <c r="AM29" s="124">
        <v>2.4622499999999992E-2</v>
      </c>
      <c r="AN29" s="124">
        <v>2.4622499999999992E-2</v>
      </c>
      <c r="AO29" s="124">
        <v>2.4622499999999992E-2</v>
      </c>
      <c r="AP29" s="124">
        <v>2.4622499999999992E-2</v>
      </c>
      <c r="AQ29" s="124">
        <v>2.4622499999999992E-2</v>
      </c>
      <c r="AR29" s="124">
        <v>2.4355265712263652E-2</v>
      </c>
      <c r="AS29" s="124">
        <v>2.4453529770721572E-2</v>
      </c>
      <c r="AT29" s="127">
        <v>2.4614421785000173E-2</v>
      </c>
    </row>
    <row r="30" spans="2:46" x14ac:dyDescent="0.25">
      <c r="B30" s="153">
        <f t="shared" si="1"/>
        <v>2043</v>
      </c>
      <c r="C30" s="154">
        <v>6.9999999999999993E-3</v>
      </c>
      <c r="D30" s="155">
        <f>(1+Z30)/(1+LOOKUP($B30,Prix!$B$6:$B$127,Prix!$K$6:$K$127))-1</f>
        <v>6.8864263706565065E-3</v>
      </c>
      <c r="E30" s="155">
        <f>(1+AA30)/(1+LOOKUP($B30,Prix!$B$6:$B$127,Prix!$K$6:$K$127))-1</f>
        <v>6.8864263706562845E-3</v>
      </c>
      <c r="F30" s="155">
        <f>(1+AB30)/(1+LOOKUP($B30,Prix!$B$6:$B$127,Prix!$K$6:$K$127))-1</f>
        <v>6.9999999999998952E-3</v>
      </c>
      <c r="G30" s="155">
        <f>(1+AC30)/(1+LOOKUP($B30,Prix!$B$6:$B$127,Prix!$K$6:$K$127))-1</f>
        <v>6.9999999999998952E-3</v>
      </c>
      <c r="H30" s="155">
        <f>(1+AD30)/(1+LOOKUP($B30,Prix!$B$6:$B$127,Prix!$K$6:$K$127))-1</f>
        <v>6.9999999999998952E-3</v>
      </c>
      <c r="I30" s="155">
        <f>(1+AE30)/(1+LOOKUP($B30,Prix!$B$6:$B$127,Prix!$K$6:$K$127))-1</f>
        <v>6.9999999999998952E-3</v>
      </c>
      <c r="J30" s="155">
        <f>(1+AF30)/(1+LOOKUP($B30,Prix!$B$6:$B$127,Prix!$K$6:$K$127))-1</f>
        <v>6.9999999999998952E-3</v>
      </c>
      <c r="K30" s="155">
        <f>(1+AG30)/(1+LOOKUP($B30,Prix!$B$6:$B$127,Prix!$K$6:$K$127))-1</f>
        <v>6.9999999999998952E-3</v>
      </c>
      <c r="L30" s="155">
        <f>(1+AH30)/(1+LOOKUP($B30,Prix!$B$6:$B$127,Prix!$K$6:$K$127))-1</f>
        <v>6.9999999999998952E-3</v>
      </c>
      <c r="M30" s="155">
        <f>(1+AI30)/(1+LOOKUP($B30,Prix!$B$6:$B$127,Prix!$K$6:$K$127))-1</f>
        <v>6.9999999999998952E-3</v>
      </c>
      <c r="N30" s="155">
        <f>(1+AJ30)/(1+LOOKUP($B30,Prix!$B$6:$B$127,Prix!$K$6:$K$127))-1</f>
        <v>6.9999999999998952E-3</v>
      </c>
      <c r="O30" s="155">
        <f>(1+AK30)/(1+LOOKUP($B30,Prix!$B$6:$B$127,Prix!$K$6:$K$127))-1</f>
        <v>6.9999999999998952E-3</v>
      </c>
      <c r="P30" s="155">
        <f>(1+AL30)/(1+LOOKUP($B30,Prix!$B$6:$B$127,Prix!$K$6:$K$127))-1</f>
        <v>6.9999999999998952E-3</v>
      </c>
      <c r="Q30" s="155">
        <f>(1+AM30)/(1+LOOKUP($B30,Prix!$B$6:$B$127,Prix!$K$6:$K$127))-1</f>
        <v>6.9999999999998952E-3</v>
      </c>
      <c r="R30" s="155">
        <f>(1+AN30)/(1+LOOKUP($B30,Prix!$B$6:$B$127,Prix!$K$6:$K$127))-1</f>
        <v>6.9999999999998952E-3</v>
      </c>
      <c r="S30" s="277">
        <f>(1+AO30)/(1+LOOKUP($B30,Prix!$B$6:$B$127,Prix!$K$6:$K$127))-1</f>
        <v>6.9999999999998952E-3</v>
      </c>
      <c r="T30" s="277">
        <f>(1+AP30)/(1+LOOKUP($B30,Prix!$B$6:$B$127,Prix!$K$6:$K$127))-1</f>
        <v>6.9999999999998952E-3</v>
      </c>
      <c r="U30" s="277">
        <f>(1+AQ30)/(1+LOOKUP($B30,Prix!$B$6:$B$127,Prix!$K$6:$K$127))-1</f>
        <v>6.9999999999998952E-3</v>
      </c>
      <c r="V30" s="277">
        <f>(1+AR30)/(1+LOOKUP($B30,Prix!$B$6:$B$127,Prix!$K$6:$K$127))-1</f>
        <v>6.7372933622171782E-3</v>
      </c>
      <c r="W30" s="277">
        <f>(1+AS30)/(1+LOOKUP($B30,Prix!$B$6:$B$127,Prix!$K$6:$K$127))-1</f>
        <v>6.83229469416613E-3</v>
      </c>
      <c r="X30" s="277">
        <f>(1+AT30)/(1+LOOKUP($B30,Prix!$B$6:$B$127,Prix!$K$6:$K$127))-1</f>
        <v>6.9929832963908645E-3</v>
      </c>
      <c r="Y30" s="304">
        <v>2.4622499999999992E-2</v>
      </c>
      <c r="Z30" s="124">
        <v>2.4506938832143055E-2</v>
      </c>
      <c r="AA30" s="124">
        <v>2.4506938832142833E-2</v>
      </c>
      <c r="AB30" s="124">
        <v>2.4622499999999992E-2</v>
      </c>
      <c r="AC30" s="124">
        <v>2.4622499999999992E-2</v>
      </c>
      <c r="AD30" s="124">
        <v>2.4622499999999992E-2</v>
      </c>
      <c r="AE30" s="124">
        <v>2.4622499999999992E-2</v>
      </c>
      <c r="AF30" s="124">
        <v>2.4622499999999992E-2</v>
      </c>
      <c r="AG30" s="124">
        <v>2.4622499999999992E-2</v>
      </c>
      <c r="AH30" s="124">
        <v>2.4622499999999992E-2</v>
      </c>
      <c r="AI30" s="124">
        <v>2.4622499999999992E-2</v>
      </c>
      <c r="AJ30" s="124">
        <v>2.4622499999999992E-2</v>
      </c>
      <c r="AK30" s="124">
        <v>2.4622499999999992E-2</v>
      </c>
      <c r="AL30" s="124">
        <v>2.4622499999999992E-2</v>
      </c>
      <c r="AM30" s="124">
        <v>2.4622499999999992E-2</v>
      </c>
      <c r="AN30" s="124">
        <v>2.4622499999999992E-2</v>
      </c>
      <c r="AO30" s="124">
        <v>2.4622499999999992E-2</v>
      </c>
      <c r="AP30" s="124">
        <v>2.4622499999999992E-2</v>
      </c>
      <c r="AQ30" s="124">
        <v>2.4622499999999992E-2</v>
      </c>
      <c r="AR30" s="124">
        <v>2.4355195996055956E-2</v>
      </c>
      <c r="AS30" s="124">
        <v>2.4451859851314151E-2</v>
      </c>
      <c r="AT30" s="127">
        <v>2.4615360504077755E-2</v>
      </c>
    </row>
    <row r="31" spans="2:46" x14ac:dyDescent="0.25">
      <c r="B31" s="153">
        <f t="shared" si="1"/>
        <v>2044</v>
      </c>
      <c r="C31" s="154">
        <v>6.9999999999999993E-3</v>
      </c>
      <c r="D31" s="155">
        <f>(1+Z31)/(1+LOOKUP($B31,Prix!$B$6:$B$127,Prix!$K$6:$K$127))-1</f>
        <v>6.8793273597484994E-3</v>
      </c>
      <c r="E31" s="155">
        <f>(1+AA31)/(1+LOOKUP($B31,Prix!$B$6:$B$127,Prix!$K$6:$K$127))-1</f>
        <v>6.8793273597484994E-3</v>
      </c>
      <c r="F31" s="155">
        <f>(1+AB31)/(1+LOOKUP($B31,Prix!$B$6:$B$127,Prix!$K$6:$K$127))-1</f>
        <v>6.9999999999998952E-3</v>
      </c>
      <c r="G31" s="155">
        <f>(1+AC31)/(1+LOOKUP($B31,Prix!$B$6:$B$127,Prix!$K$6:$K$127))-1</f>
        <v>6.9999999999998952E-3</v>
      </c>
      <c r="H31" s="155">
        <f>(1+AD31)/(1+LOOKUP($B31,Prix!$B$6:$B$127,Prix!$K$6:$K$127))-1</f>
        <v>6.9999999999998952E-3</v>
      </c>
      <c r="I31" s="155">
        <f>(1+AE31)/(1+LOOKUP($B31,Prix!$B$6:$B$127,Prix!$K$6:$K$127))-1</f>
        <v>6.9999999999998952E-3</v>
      </c>
      <c r="J31" s="155">
        <f>(1+AF31)/(1+LOOKUP($B31,Prix!$B$6:$B$127,Prix!$K$6:$K$127))-1</f>
        <v>6.9999999999998952E-3</v>
      </c>
      <c r="K31" s="155">
        <f>(1+AG31)/(1+LOOKUP($B31,Prix!$B$6:$B$127,Prix!$K$6:$K$127))-1</f>
        <v>6.9999999999998952E-3</v>
      </c>
      <c r="L31" s="155">
        <f>(1+AH31)/(1+LOOKUP($B31,Prix!$B$6:$B$127,Prix!$K$6:$K$127))-1</f>
        <v>6.9999999999998952E-3</v>
      </c>
      <c r="M31" s="155">
        <f>(1+AI31)/(1+LOOKUP($B31,Prix!$B$6:$B$127,Prix!$K$6:$K$127))-1</f>
        <v>6.9999999999998952E-3</v>
      </c>
      <c r="N31" s="155">
        <f>(1+AJ31)/(1+LOOKUP($B31,Prix!$B$6:$B$127,Prix!$K$6:$K$127))-1</f>
        <v>6.9999999999998952E-3</v>
      </c>
      <c r="O31" s="155">
        <f>(1+AK31)/(1+LOOKUP($B31,Prix!$B$6:$B$127,Prix!$K$6:$K$127))-1</f>
        <v>6.9999999999998952E-3</v>
      </c>
      <c r="P31" s="155">
        <f>(1+AL31)/(1+LOOKUP($B31,Prix!$B$6:$B$127,Prix!$K$6:$K$127))-1</f>
        <v>6.9999999999998952E-3</v>
      </c>
      <c r="Q31" s="155">
        <f>(1+AM31)/(1+LOOKUP($B31,Prix!$B$6:$B$127,Prix!$K$6:$K$127))-1</f>
        <v>6.9999999999998952E-3</v>
      </c>
      <c r="R31" s="155">
        <f>(1+AN31)/(1+LOOKUP($B31,Prix!$B$6:$B$127,Prix!$K$6:$K$127))-1</f>
        <v>6.9999999999998952E-3</v>
      </c>
      <c r="S31" s="277">
        <f>(1+AO31)/(1+LOOKUP($B31,Prix!$B$6:$B$127,Prix!$K$6:$K$127))-1</f>
        <v>6.9999999999998952E-3</v>
      </c>
      <c r="T31" s="277">
        <f>(1+AP31)/(1+LOOKUP($B31,Prix!$B$6:$B$127,Prix!$K$6:$K$127))-1</f>
        <v>6.9999999999998952E-3</v>
      </c>
      <c r="U31" s="277">
        <f>(1+AQ31)/(1+LOOKUP($B31,Prix!$B$6:$B$127,Prix!$K$6:$K$127))-1</f>
        <v>6.9999999999998952E-3</v>
      </c>
      <c r="V31" s="277">
        <f>(1+AR31)/(1+LOOKUP($B31,Prix!$B$6:$B$127,Prix!$K$6:$K$127))-1</f>
        <v>6.7372248093002796E-3</v>
      </c>
      <c r="W31" s="277">
        <f>(1+AS31)/(1+LOOKUP($B31,Prix!$B$6:$B$127,Prix!$K$6:$K$127))-1</f>
        <v>6.8387326292633777E-3</v>
      </c>
      <c r="X31" s="277">
        <f>(1+AT31)/(1+LOOKUP($B31,Prix!$B$6:$B$127,Prix!$K$6:$K$127))-1</f>
        <v>6.9939027438217227E-3</v>
      </c>
      <c r="Y31" s="304">
        <v>2.4622499999999992E-2</v>
      </c>
      <c r="Z31" s="124">
        <v>2.4499715588544246E-2</v>
      </c>
      <c r="AA31" s="124">
        <v>2.4499715588544246E-2</v>
      </c>
      <c r="AB31" s="124">
        <v>2.4622499999999992E-2</v>
      </c>
      <c r="AC31" s="124">
        <v>2.4622499999999992E-2</v>
      </c>
      <c r="AD31" s="124">
        <v>2.4622499999999992E-2</v>
      </c>
      <c r="AE31" s="124">
        <v>2.4622499999999992E-2</v>
      </c>
      <c r="AF31" s="124">
        <v>2.4622499999999992E-2</v>
      </c>
      <c r="AG31" s="124">
        <v>2.4622499999999992E-2</v>
      </c>
      <c r="AH31" s="124">
        <v>2.4622499999999992E-2</v>
      </c>
      <c r="AI31" s="124">
        <v>2.4622499999999992E-2</v>
      </c>
      <c r="AJ31" s="124">
        <v>2.4622499999999992E-2</v>
      </c>
      <c r="AK31" s="124">
        <v>2.4622499999999992E-2</v>
      </c>
      <c r="AL31" s="124">
        <v>2.4622499999999992E-2</v>
      </c>
      <c r="AM31" s="124">
        <v>2.4622499999999992E-2</v>
      </c>
      <c r="AN31" s="124">
        <v>2.4622499999999992E-2</v>
      </c>
      <c r="AO31" s="124">
        <v>2.4622499999999992E-2</v>
      </c>
      <c r="AP31" s="124">
        <v>2.4622499999999992E-2</v>
      </c>
      <c r="AQ31" s="124">
        <v>2.4622499999999992E-2</v>
      </c>
      <c r="AR31" s="124">
        <v>2.4355126243463143E-2</v>
      </c>
      <c r="AS31" s="124">
        <v>2.4458410450275636E-2</v>
      </c>
      <c r="AT31" s="127">
        <v>2.461629604183857E-2</v>
      </c>
    </row>
    <row r="32" spans="2:46" x14ac:dyDescent="0.25">
      <c r="B32" s="153">
        <f t="shared" si="1"/>
        <v>2045</v>
      </c>
      <c r="C32" s="154">
        <v>6.9999999999999993E-3</v>
      </c>
      <c r="D32" s="155">
        <f>(1+Z32)/(1+LOOKUP($B32,Prix!$B$6:$B$127,Prix!$K$6:$K$127))-1</f>
        <v>6.8707501578531005E-3</v>
      </c>
      <c r="E32" s="155">
        <f>(1+AA32)/(1+LOOKUP($B32,Prix!$B$6:$B$127,Prix!$K$6:$K$127))-1</f>
        <v>6.8707501578531005E-3</v>
      </c>
      <c r="F32" s="155">
        <f>(1+AB32)/(1+LOOKUP($B32,Prix!$B$6:$B$127,Prix!$K$6:$K$127))-1</f>
        <v>6.9999999999998952E-3</v>
      </c>
      <c r="G32" s="155">
        <f>(1+AC32)/(1+LOOKUP($B32,Prix!$B$6:$B$127,Prix!$K$6:$K$127))-1</f>
        <v>6.9999999999998952E-3</v>
      </c>
      <c r="H32" s="155">
        <f>(1+AD32)/(1+LOOKUP($B32,Prix!$B$6:$B$127,Prix!$K$6:$K$127))-1</f>
        <v>6.9999999999998952E-3</v>
      </c>
      <c r="I32" s="155">
        <f>(1+AE32)/(1+LOOKUP($B32,Prix!$B$6:$B$127,Prix!$K$6:$K$127))-1</f>
        <v>6.9999999999998952E-3</v>
      </c>
      <c r="J32" s="155">
        <f>(1+AF32)/(1+LOOKUP($B32,Prix!$B$6:$B$127,Prix!$K$6:$K$127))-1</f>
        <v>6.9999999999998952E-3</v>
      </c>
      <c r="K32" s="155">
        <f>(1+AG32)/(1+LOOKUP($B32,Prix!$B$6:$B$127,Prix!$K$6:$K$127))-1</f>
        <v>6.9999999999998952E-3</v>
      </c>
      <c r="L32" s="155">
        <f>(1+AH32)/(1+LOOKUP($B32,Prix!$B$6:$B$127,Prix!$K$6:$K$127))-1</f>
        <v>6.9999999999998952E-3</v>
      </c>
      <c r="M32" s="155">
        <f>(1+AI32)/(1+LOOKUP($B32,Prix!$B$6:$B$127,Prix!$K$6:$K$127))-1</f>
        <v>6.9999999999998952E-3</v>
      </c>
      <c r="N32" s="155">
        <f>(1+AJ32)/(1+LOOKUP($B32,Prix!$B$6:$B$127,Prix!$K$6:$K$127))-1</f>
        <v>6.9999999999998952E-3</v>
      </c>
      <c r="O32" s="155">
        <f>(1+AK32)/(1+LOOKUP($B32,Prix!$B$6:$B$127,Prix!$K$6:$K$127))-1</f>
        <v>6.9999999999998952E-3</v>
      </c>
      <c r="P32" s="155">
        <f>(1+AL32)/(1+LOOKUP($B32,Prix!$B$6:$B$127,Prix!$K$6:$K$127))-1</f>
        <v>6.9999999999998952E-3</v>
      </c>
      <c r="Q32" s="155">
        <f>(1+AM32)/(1+LOOKUP($B32,Prix!$B$6:$B$127,Prix!$K$6:$K$127))-1</f>
        <v>6.9999999999998952E-3</v>
      </c>
      <c r="R32" s="155">
        <f>(1+AN32)/(1+LOOKUP($B32,Prix!$B$6:$B$127,Prix!$K$6:$K$127))-1</f>
        <v>6.9999999999998952E-3</v>
      </c>
      <c r="S32" s="277">
        <f>(1+AO32)/(1+LOOKUP($B32,Prix!$B$6:$B$127,Prix!$K$6:$K$127))-1</f>
        <v>6.9999999999998952E-3</v>
      </c>
      <c r="T32" s="277">
        <f>(1+AP32)/(1+LOOKUP($B32,Prix!$B$6:$B$127,Prix!$K$6:$K$127))-1</f>
        <v>6.9999999999998952E-3</v>
      </c>
      <c r="U32" s="277">
        <f>(1+AQ32)/(1+LOOKUP($B32,Prix!$B$6:$B$127,Prix!$K$6:$K$127))-1</f>
        <v>6.9999999999998952E-3</v>
      </c>
      <c r="V32" s="277">
        <f>(1+AR32)/(1+LOOKUP($B32,Prix!$B$6:$B$127,Prix!$K$6:$K$127))-1</f>
        <v>6.737156220596674E-3</v>
      </c>
      <c r="W32" s="277">
        <f>(1+AS32)/(1+LOOKUP($B32,Prix!$B$6:$B$127,Prix!$K$6:$K$127))-1</f>
        <v>6.8459088280476976E-3</v>
      </c>
      <c r="X32" s="277">
        <f>(1+AT32)/(1+LOOKUP($B32,Prix!$B$6:$B$127,Prix!$K$6:$K$127))-1</f>
        <v>6.9990639972024038E-3</v>
      </c>
      <c r="Y32" s="304">
        <v>2.4622499999999992E-2</v>
      </c>
      <c r="Z32" s="124">
        <v>2.4490988285615689E-2</v>
      </c>
      <c r="AA32" s="124">
        <v>2.4490988285615689E-2</v>
      </c>
      <c r="AB32" s="124">
        <v>2.4622499999999992E-2</v>
      </c>
      <c r="AC32" s="124">
        <v>2.4622499999999992E-2</v>
      </c>
      <c r="AD32" s="124">
        <v>2.4622499999999992E-2</v>
      </c>
      <c r="AE32" s="124">
        <v>2.4622499999999992E-2</v>
      </c>
      <c r="AF32" s="124">
        <v>2.4622499999999992E-2</v>
      </c>
      <c r="AG32" s="124">
        <v>2.4622499999999992E-2</v>
      </c>
      <c r="AH32" s="124">
        <v>2.4622499999999992E-2</v>
      </c>
      <c r="AI32" s="124">
        <v>2.4622499999999992E-2</v>
      </c>
      <c r="AJ32" s="124">
        <v>2.4622499999999992E-2</v>
      </c>
      <c r="AK32" s="124">
        <v>2.4622499999999992E-2</v>
      </c>
      <c r="AL32" s="124">
        <v>2.4622499999999992E-2</v>
      </c>
      <c r="AM32" s="124">
        <v>2.4622499999999992E-2</v>
      </c>
      <c r="AN32" s="124">
        <v>2.4622499999999992E-2</v>
      </c>
      <c r="AO32" s="124">
        <v>2.4622499999999992E-2</v>
      </c>
      <c r="AP32" s="124">
        <v>2.4622499999999992E-2</v>
      </c>
      <c r="AQ32" s="124">
        <v>2.4622499999999992E-2</v>
      </c>
      <c r="AR32" s="124">
        <v>2.4355056454457236E-2</v>
      </c>
      <c r="AS32" s="124">
        <v>2.4465712232538683E-2</v>
      </c>
      <c r="AT32" s="127">
        <v>2.4621547617153627E-2</v>
      </c>
    </row>
    <row r="33" spans="2:46" x14ac:dyDescent="0.25">
      <c r="B33" s="153">
        <f t="shared" si="1"/>
        <v>2046</v>
      </c>
      <c r="C33" s="154">
        <v>6.9999999999999993E-3</v>
      </c>
      <c r="D33" s="155">
        <f>(1+Z33)/(1+LOOKUP($B33,Prix!$B$6:$B$127,Prix!$K$6:$K$127))-1</f>
        <v>6.8707501578531005E-3</v>
      </c>
      <c r="E33" s="155">
        <f>(1+AA33)/(1+LOOKUP($B33,Prix!$B$6:$B$127,Prix!$K$6:$K$127))-1</f>
        <v>6.8707501578531005E-3</v>
      </c>
      <c r="F33" s="155">
        <f>(1+AB33)/(1+LOOKUP($B33,Prix!$B$6:$B$127,Prix!$K$6:$K$127))-1</f>
        <v>6.9999999999998952E-3</v>
      </c>
      <c r="G33" s="155">
        <f>(1+AC33)/(1+LOOKUP($B33,Prix!$B$6:$B$127,Prix!$K$6:$K$127))-1</f>
        <v>6.9999999999998952E-3</v>
      </c>
      <c r="H33" s="155">
        <f>(1+AD33)/(1+LOOKUP($B33,Prix!$B$6:$B$127,Prix!$K$6:$K$127))-1</f>
        <v>6.9999999999998952E-3</v>
      </c>
      <c r="I33" s="155">
        <f>(1+AE33)/(1+LOOKUP($B33,Prix!$B$6:$B$127,Prix!$K$6:$K$127))-1</f>
        <v>6.9999999999998952E-3</v>
      </c>
      <c r="J33" s="155">
        <f>(1+AF33)/(1+LOOKUP($B33,Prix!$B$6:$B$127,Prix!$K$6:$K$127))-1</f>
        <v>6.9999999999998952E-3</v>
      </c>
      <c r="K33" s="155">
        <f>(1+AG33)/(1+LOOKUP($B33,Prix!$B$6:$B$127,Prix!$K$6:$K$127))-1</f>
        <v>6.9999999999998952E-3</v>
      </c>
      <c r="L33" s="155">
        <f>(1+AH33)/(1+LOOKUP($B33,Prix!$B$6:$B$127,Prix!$K$6:$K$127))-1</f>
        <v>6.9999999999998952E-3</v>
      </c>
      <c r="M33" s="155">
        <f>(1+AI33)/(1+LOOKUP($B33,Prix!$B$6:$B$127,Prix!$K$6:$K$127))-1</f>
        <v>6.9999999999998952E-3</v>
      </c>
      <c r="N33" s="155">
        <f>(1+AJ33)/(1+LOOKUP($B33,Prix!$B$6:$B$127,Prix!$K$6:$K$127))-1</f>
        <v>6.9999999999998952E-3</v>
      </c>
      <c r="O33" s="155">
        <f>(1+AK33)/(1+LOOKUP($B33,Prix!$B$6:$B$127,Prix!$K$6:$K$127))-1</f>
        <v>6.9999999999998952E-3</v>
      </c>
      <c r="P33" s="155">
        <f>(1+AL33)/(1+LOOKUP($B33,Prix!$B$6:$B$127,Prix!$K$6:$K$127))-1</f>
        <v>6.9999999999998952E-3</v>
      </c>
      <c r="Q33" s="155">
        <f>(1+AM33)/(1+LOOKUP($B33,Prix!$B$6:$B$127,Prix!$K$6:$K$127))-1</f>
        <v>6.9999999999998952E-3</v>
      </c>
      <c r="R33" s="155">
        <f>(1+AN33)/(1+LOOKUP($B33,Prix!$B$6:$B$127,Prix!$K$6:$K$127))-1</f>
        <v>6.9999999999998952E-3</v>
      </c>
      <c r="S33" s="277">
        <f>(1+AO33)/(1+LOOKUP($B33,Prix!$B$6:$B$127,Prix!$K$6:$K$127))-1</f>
        <v>6.9999999999998952E-3</v>
      </c>
      <c r="T33" s="277">
        <f>(1+AP33)/(1+LOOKUP($B33,Prix!$B$6:$B$127,Prix!$K$6:$K$127))-1</f>
        <v>6.9999999999998952E-3</v>
      </c>
      <c r="U33" s="277">
        <f>(1+AQ33)/(1+LOOKUP($B33,Prix!$B$6:$B$127,Prix!$K$6:$K$127))-1</f>
        <v>6.9999999999998952E-3</v>
      </c>
      <c r="V33" s="277">
        <f>(1+AR33)/(1+LOOKUP($B33,Prix!$B$6:$B$127,Prix!$K$6:$K$127))-1</f>
        <v>6.7370875960790499E-3</v>
      </c>
      <c r="W33" s="277">
        <f>(1+AS33)/(1+LOOKUP($B33,Prix!$B$6:$B$127,Prix!$K$6:$K$127))-1</f>
        <v>6.85418048009101E-3</v>
      </c>
      <c r="X33" s="277">
        <f>(1+AT33)/(1+LOOKUP($B33,Prix!$B$6:$B$127,Prix!$K$6:$K$127))-1</f>
        <v>6.9990628589302606E-3</v>
      </c>
      <c r="Y33" s="304">
        <v>2.4622499999999992E-2</v>
      </c>
      <c r="Z33" s="124">
        <v>2.4490988285615689E-2</v>
      </c>
      <c r="AA33" s="124">
        <v>2.4490988285615689E-2</v>
      </c>
      <c r="AB33" s="124">
        <v>2.4622499999999992E-2</v>
      </c>
      <c r="AC33" s="124">
        <v>2.4622499999999992E-2</v>
      </c>
      <c r="AD33" s="124">
        <v>2.4622499999999992E-2</v>
      </c>
      <c r="AE33" s="124">
        <v>2.4622499999999992E-2</v>
      </c>
      <c r="AF33" s="124">
        <v>2.4622499999999992E-2</v>
      </c>
      <c r="AG33" s="124">
        <v>2.4622499999999992E-2</v>
      </c>
      <c r="AH33" s="124">
        <v>2.4622499999999992E-2</v>
      </c>
      <c r="AI33" s="124">
        <v>2.4622499999999992E-2</v>
      </c>
      <c r="AJ33" s="124">
        <v>2.4622499999999992E-2</v>
      </c>
      <c r="AK33" s="124">
        <v>2.4622499999999992E-2</v>
      </c>
      <c r="AL33" s="124">
        <v>2.4622499999999992E-2</v>
      </c>
      <c r="AM33" s="124">
        <v>2.4622499999999992E-2</v>
      </c>
      <c r="AN33" s="124">
        <v>2.4622499999999992E-2</v>
      </c>
      <c r="AO33" s="124">
        <v>2.4622499999999992E-2</v>
      </c>
      <c r="AP33" s="124">
        <v>2.4622499999999992E-2</v>
      </c>
      <c r="AQ33" s="124">
        <v>2.4622499999999992E-2</v>
      </c>
      <c r="AR33" s="124">
        <v>2.4354986629010478E-2</v>
      </c>
      <c r="AS33" s="124">
        <v>2.4474128638492632E-2</v>
      </c>
      <c r="AT33" s="127">
        <v>2.4621546458961641E-2</v>
      </c>
    </row>
    <row r="34" spans="2:46" x14ac:dyDescent="0.25">
      <c r="B34" s="153">
        <f t="shared" si="1"/>
        <v>2047</v>
      </c>
      <c r="C34" s="154">
        <v>6.9999999999999993E-3</v>
      </c>
      <c r="D34" s="155">
        <f>(1+Z34)/(1+LOOKUP($B34,Prix!$B$6:$B$127,Prix!$K$6:$K$127))-1</f>
        <v>6.8707501578531005E-3</v>
      </c>
      <c r="E34" s="155">
        <f>(1+AA34)/(1+LOOKUP($B34,Prix!$B$6:$B$127,Prix!$K$6:$K$127))-1</f>
        <v>6.8707501578531005E-3</v>
      </c>
      <c r="F34" s="155">
        <f>(1+AB34)/(1+LOOKUP($B34,Prix!$B$6:$B$127,Prix!$K$6:$K$127))-1</f>
        <v>6.9999999999998952E-3</v>
      </c>
      <c r="G34" s="155">
        <f>(1+AC34)/(1+LOOKUP($B34,Prix!$B$6:$B$127,Prix!$K$6:$K$127))-1</f>
        <v>6.9999999999998952E-3</v>
      </c>
      <c r="H34" s="155">
        <f>(1+AD34)/(1+LOOKUP($B34,Prix!$B$6:$B$127,Prix!$K$6:$K$127))-1</f>
        <v>6.9999999999998952E-3</v>
      </c>
      <c r="I34" s="155">
        <f>(1+AE34)/(1+LOOKUP($B34,Prix!$B$6:$B$127,Prix!$K$6:$K$127))-1</f>
        <v>6.9999999999998952E-3</v>
      </c>
      <c r="J34" s="155">
        <f>(1+AF34)/(1+LOOKUP($B34,Prix!$B$6:$B$127,Prix!$K$6:$K$127))-1</f>
        <v>6.9999999999998952E-3</v>
      </c>
      <c r="K34" s="155">
        <f>(1+AG34)/(1+LOOKUP($B34,Prix!$B$6:$B$127,Prix!$K$6:$K$127))-1</f>
        <v>6.9999999999998952E-3</v>
      </c>
      <c r="L34" s="155">
        <f>(1+AH34)/(1+LOOKUP($B34,Prix!$B$6:$B$127,Prix!$K$6:$K$127))-1</f>
        <v>6.9999999999998952E-3</v>
      </c>
      <c r="M34" s="155">
        <f>(1+AI34)/(1+LOOKUP($B34,Prix!$B$6:$B$127,Prix!$K$6:$K$127))-1</f>
        <v>6.9999999999998952E-3</v>
      </c>
      <c r="N34" s="155">
        <f>(1+AJ34)/(1+LOOKUP($B34,Prix!$B$6:$B$127,Prix!$K$6:$K$127))-1</f>
        <v>6.9999999999998952E-3</v>
      </c>
      <c r="O34" s="155">
        <f>(1+AK34)/(1+LOOKUP($B34,Prix!$B$6:$B$127,Prix!$K$6:$K$127))-1</f>
        <v>6.9999999999998952E-3</v>
      </c>
      <c r="P34" s="155">
        <f>(1+AL34)/(1+LOOKUP($B34,Prix!$B$6:$B$127,Prix!$K$6:$K$127))-1</f>
        <v>6.9999999999998952E-3</v>
      </c>
      <c r="Q34" s="155">
        <f>(1+AM34)/(1+LOOKUP($B34,Prix!$B$6:$B$127,Prix!$K$6:$K$127))-1</f>
        <v>6.9999999999998952E-3</v>
      </c>
      <c r="R34" s="155">
        <f>(1+AN34)/(1+LOOKUP($B34,Prix!$B$6:$B$127,Prix!$K$6:$K$127))-1</f>
        <v>6.9999999999998952E-3</v>
      </c>
      <c r="S34" s="277">
        <f>(1+AO34)/(1+LOOKUP($B34,Prix!$B$6:$B$127,Prix!$K$6:$K$127))-1</f>
        <v>6.9999999999998952E-3</v>
      </c>
      <c r="T34" s="277">
        <f>(1+AP34)/(1+LOOKUP($B34,Prix!$B$6:$B$127,Prix!$K$6:$K$127))-1</f>
        <v>6.9999999999998952E-3</v>
      </c>
      <c r="U34" s="277">
        <f>(1+AQ34)/(1+LOOKUP($B34,Prix!$B$6:$B$127,Prix!$K$6:$K$127))-1</f>
        <v>6.9999999999998952E-3</v>
      </c>
      <c r="V34" s="277">
        <f>(1+AR34)/(1+LOOKUP($B34,Prix!$B$6:$B$127,Prix!$K$6:$K$127))-1</f>
        <v>6.7370189357174315E-3</v>
      </c>
      <c r="W34" s="277">
        <f>(1+AS34)/(1+LOOKUP($B34,Prix!$B$6:$B$127,Prix!$K$6:$K$127))-1</f>
        <v>6.8577581195665704E-3</v>
      </c>
      <c r="X34" s="277">
        <f>(1+AT34)/(1+LOOKUP($B34,Prix!$B$6:$B$127,Prix!$K$6:$K$127))-1</f>
        <v>6.999531288079508E-3</v>
      </c>
      <c r="Y34" s="304">
        <v>2.4622499999999992E-2</v>
      </c>
      <c r="Z34" s="124">
        <v>2.4490988285615689E-2</v>
      </c>
      <c r="AA34" s="124">
        <v>2.4490988285615689E-2</v>
      </c>
      <c r="AB34" s="124">
        <v>2.4622499999999992E-2</v>
      </c>
      <c r="AC34" s="124">
        <v>2.4622499999999992E-2</v>
      </c>
      <c r="AD34" s="124">
        <v>2.4622499999999992E-2</v>
      </c>
      <c r="AE34" s="124">
        <v>2.4622499999999992E-2</v>
      </c>
      <c r="AF34" s="124">
        <v>2.4622499999999992E-2</v>
      </c>
      <c r="AG34" s="124">
        <v>2.4622499999999992E-2</v>
      </c>
      <c r="AH34" s="124">
        <v>2.4622499999999992E-2</v>
      </c>
      <c r="AI34" s="124">
        <v>2.4622499999999992E-2</v>
      </c>
      <c r="AJ34" s="124">
        <v>2.4622499999999992E-2</v>
      </c>
      <c r="AK34" s="124">
        <v>2.4622499999999992E-2</v>
      </c>
      <c r="AL34" s="124">
        <v>2.4622499999999992E-2</v>
      </c>
      <c r="AM34" s="124">
        <v>2.4622499999999992E-2</v>
      </c>
      <c r="AN34" s="124">
        <v>2.4622499999999992E-2</v>
      </c>
      <c r="AO34" s="124">
        <v>2.4622499999999992E-2</v>
      </c>
      <c r="AP34" s="124">
        <v>2.4622499999999992E-2</v>
      </c>
      <c r="AQ34" s="124">
        <v>2.4622499999999992E-2</v>
      </c>
      <c r="AR34" s="124">
        <v>2.4354916767092449E-2</v>
      </c>
      <c r="AS34" s="124">
        <v>2.447776888665909E-2</v>
      </c>
      <c r="AT34" s="127">
        <v>2.4622023085620892E-2</v>
      </c>
    </row>
    <row r="35" spans="2:46" x14ac:dyDescent="0.25">
      <c r="B35" s="153">
        <f t="shared" si="1"/>
        <v>2048</v>
      </c>
      <c r="C35" s="154">
        <v>6.9999999999999993E-3</v>
      </c>
      <c r="D35" s="155">
        <f>(1+Z35)/(1+LOOKUP($B35,Prix!$B$6:$B$127,Prix!$K$6:$K$127))-1</f>
        <v>6.8707501578531005E-3</v>
      </c>
      <c r="E35" s="155">
        <f>(1+AA35)/(1+LOOKUP($B35,Prix!$B$6:$B$127,Prix!$K$6:$K$127))-1</f>
        <v>6.8707501578531005E-3</v>
      </c>
      <c r="F35" s="155">
        <f>(1+AB35)/(1+LOOKUP($B35,Prix!$B$6:$B$127,Prix!$K$6:$K$127))-1</f>
        <v>6.9999999999998952E-3</v>
      </c>
      <c r="G35" s="155">
        <f>(1+AC35)/(1+LOOKUP($B35,Prix!$B$6:$B$127,Prix!$K$6:$K$127))-1</f>
        <v>6.9999999999998952E-3</v>
      </c>
      <c r="H35" s="155">
        <f>(1+AD35)/(1+LOOKUP($B35,Prix!$B$6:$B$127,Prix!$K$6:$K$127))-1</f>
        <v>6.9999999999998952E-3</v>
      </c>
      <c r="I35" s="155">
        <f>(1+AE35)/(1+LOOKUP($B35,Prix!$B$6:$B$127,Prix!$K$6:$K$127))-1</f>
        <v>6.9999999999998952E-3</v>
      </c>
      <c r="J35" s="155">
        <f>(1+AF35)/(1+LOOKUP($B35,Prix!$B$6:$B$127,Prix!$K$6:$K$127))-1</f>
        <v>6.9999999999998952E-3</v>
      </c>
      <c r="K35" s="155">
        <f>(1+AG35)/(1+LOOKUP($B35,Prix!$B$6:$B$127,Prix!$K$6:$K$127))-1</f>
        <v>6.9999999999998952E-3</v>
      </c>
      <c r="L35" s="155">
        <f>(1+AH35)/(1+LOOKUP($B35,Prix!$B$6:$B$127,Prix!$K$6:$K$127))-1</f>
        <v>6.9999999999998952E-3</v>
      </c>
      <c r="M35" s="155">
        <f>(1+AI35)/(1+LOOKUP($B35,Prix!$B$6:$B$127,Prix!$K$6:$K$127))-1</f>
        <v>6.9999999999998952E-3</v>
      </c>
      <c r="N35" s="155">
        <f>(1+AJ35)/(1+LOOKUP($B35,Prix!$B$6:$B$127,Prix!$K$6:$K$127))-1</f>
        <v>6.9999999999998952E-3</v>
      </c>
      <c r="O35" s="155">
        <f>(1+AK35)/(1+LOOKUP($B35,Prix!$B$6:$B$127,Prix!$K$6:$K$127))-1</f>
        <v>6.9999999999998952E-3</v>
      </c>
      <c r="P35" s="155">
        <f>(1+AL35)/(1+LOOKUP($B35,Prix!$B$6:$B$127,Prix!$K$6:$K$127))-1</f>
        <v>6.9999999999998952E-3</v>
      </c>
      <c r="Q35" s="155">
        <f>(1+AM35)/(1+LOOKUP($B35,Prix!$B$6:$B$127,Prix!$K$6:$K$127))-1</f>
        <v>6.9999999999998952E-3</v>
      </c>
      <c r="R35" s="155">
        <f>(1+AN35)/(1+LOOKUP($B35,Prix!$B$6:$B$127,Prix!$K$6:$K$127))-1</f>
        <v>6.9999999999998952E-3</v>
      </c>
      <c r="S35" s="277">
        <f>(1+AO35)/(1+LOOKUP($B35,Prix!$B$6:$B$127,Prix!$K$6:$K$127))-1</f>
        <v>6.9999999999998952E-3</v>
      </c>
      <c r="T35" s="277">
        <f>(1+AP35)/(1+LOOKUP($B35,Prix!$B$6:$B$127,Prix!$K$6:$K$127))-1</f>
        <v>6.9999999999998952E-3</v>
      </c>
      <c r="U35" s="277">
        <f>(1+AQ35)/(1+LOOKUP($B35,Prix!$B$6:$B$127,Prix!$K$6:$K$127))-1</f>
        <v>6.9999999999998952E-3</v>
      </c>
      <c r="V35" s="277">
        <f>(1+AR35)/(1+LOOKUP($B35,Prix!$B$6:$B$127,Prix!$K$6:$K$127))-1</f>
        <v>6.7369502394849512E-3</v>
      </c>
      <c r="W35" s="277">
        <f>(1+AS35)/(1+LOOKUP($B35,Prix!$B$6:$B$127,Prix!$K$6:$K$127))-1</f>
        <v>6.8590217933464093E-3</v>
      </c>
      <c r="X35" s="277">
        <f>(1+AT35)/(1+LOOKUP($B35,Prix!$B$6:$B$127,Prix!$K$6:$K$127))-1</f>
        <v>7.0000029865915359E-3</v>
      </c>
      <c r="Y35" s="304">
        <v>2.4622499999999992E-2</v>
      </c>
      <c r="Z35" s="124">
        <v>2.4490988285615689E-2</v>
      </c>
      <c r="AA35" s="124">
        <v>2.4490988285615689E-2</v>
      </c>
      <c r="AB35" s="124">
        <v>2.4622499999999992E-2</v>
      </c>
      <c r="AC35" s="124">
        <v>2.4622499999999992E-2</v>
      </c>
      <c r="AD35" s="124">
        <v>2.4622499999999992E-2</v>
      </c>
      <c r="AE35" s="124">
        <v>2.4622499999999992E-2</v>
      </c>
      <c r="AF35" s="124">
        <v>2.4622499999999992E-2</v>
      </c>
      <c r="AG35" s="124">
        <v>2.4622499999999992E-2</v>
      </c>
      <c r="AH35" s="124">
        <v>2.4622499999999992E-2</v>
      </c>
      <c r="AI35" s="124">
        <v>2.4622499999999992E-2</v>
      </c>
      <c r="AJ35" s="124">
        <v>2.4622499999999992E-2</v>
      </c>
      <c r="AK35" s="124">
        <v>2.4622499999999992E-2</v>
      </c>
      <c r="AL35" s="124">
        <v>2.4622499999999992E-2</v>
      </c>
      <c r="AM35" s="124">
        <v>2.4622499999999992E-2</v>
      </c>
      <c r="AN35" s="124">
        <v>2.4622499999999992E-2</v>
      </c>
      <c r="AO35" s="124">
        <v>2.4622499999999992E-2</v>
      </c>
      <c r="AP35" s="124">
        <v>2.4622499999999992E-2</v>
      </c>
      <c r="AQ35" s="124">
        <v>2.4622499999999992E-2</v>
      </c>
      <c r="AR35" s="124">
        <v>2.4354846868676061E-2</v>
      </c>
      <c r="AS35" s="124">
        <v>2.4479054674729994E-2</v>
      </c>
      <c r="AT35" s="127">
        <v>2.4622503038856935E-2</v>
      </c>
    </row>
    <row r="36" spans="2:46" x14ac:dyDescent="0.25">
      <c r="B36" s="153">
        <f t="shared" si="1"/>
        <v>2049</v>
      </c>
      <c r="C36" s="154">
        <v>6.9999999999999993E-3</v>
      </c>
      <c r="D36" s="155">
        <f>(1+Z36)/(1+LOOKUP($B36,Prix!$B$6:$B$127,Prix!$K$6:$K$127))-1</f>
        <v>6.8707501578531005E-3</v>
      </c>
      <c r="E36" s="155">
        <f>(1+AA36)/(1+LOOKUP($B36,Prix!$B$6:$B$127,Prix!$K$6:$K$127))-1</f>
        <v>6.8707501578531005E-3</v>
      </c>
      <c r="F36" s="155">
        <f>(1+AB36)/(1+LOOKUP($B36,Prix!$B$6:$B$127,Prix!$K$6:$K$127))-1</f>
        <v>6.9999999999998952E-3</v>
      </c>
      <c r="G36" s="155">
        <f>(1+AC36)/(1+LOOKUP($B36,Prix!$B$6:$B$127,Prix!$K$6:$K$127))-1</f>
        <v>6.9999999999998952E-3</v>
      </c>
      <c r="H36" s="155">
        <f>(1+AD36)/(1+LOOKUP($B36,Prix!$B$6:$B$127,Prix!$K$6:$K$127))-1</f>
        <v>6.9999999999998952E-3</v>
      </c>
      <c r="I36" s="155">
        <f>(1+AE36)/(1+LOOKUP($B36,Prix!$B$6:$B$127,Prix!$K$6:$K$127))-1</f>
        <v>6.9999999999998952E-3</v>
      </c>
      <c r="J36" s="155">
        <f>(1+AF36)/(1+LOOKUP($B36,Prix!$B$6:$B$127,Prix!$K$6:$K$127))-1</f>
        <v>6.9999999999998952E-3</v>
      </c>
      <c r="K36" s="155">
        <f>(1+AG36)/(1+LOOKUP($B36,Prix!$B$6:$B$127,Prix!$K$6:$K$127))-1</f>
        <v>6.9999999999998952E-3</v>
      </c>
      <c r="L36" s="155">
        <f>(1+AH36)/(1+LOOKUP($B36,Prix!$B$6:$B$127,Prix!$K$6:$K$127))-1</f>
        <v>6.9999999999998952E-3</v>
      </c>
      <c r="M36" s="155">
        <f>(1+AI36)/(1+LOOKUP($B36,Prix!$B$6:$B$127,Prix!$K$6:$K$127))-1</f>
        <v>6.9999999999998952E-3</v>
      </c>
      <c r="N36" s="155">
        <f>(1+AJ36)/(1+LOOKUP($B36,Prix!$B$6:$B$127,Prix!$K$6:$K$127))-1</f>
        <v>6.9999999999998952E-3</v>
      </c>
      <c r="O36" s="155">
        <f>(1+AK36)/(1+LOOKUP($B36,Prix!$B$6:$B$127,Prix!$K$6:$K$127))-1</f>
        <v>6.9999999999998952E-3</v>
      </c>
      <c r="P36" s="155">
        <f>(1+AL36)/(1+LOOKUP($B36,Prix!$B$6:$B$127,Prix!$K$6:$K$127))-1</f>
        <v>6.9999999999998952E-3</v>
      </c>
      <c r="Q36" s="155">
        <f>(1+AM36)/(1+LOOKUP($B36,Prix!$B$6:$B$127,Prix!$K$6:$K$127))-1</f>
        <v>6.9999999999998952E-3</v>
      </c>
      <c r="R36" s="155">
        <f>(1+AN36)/(1+LOOKUP($B36,Prix!$B$6:$B$127,Prix!$K$6:$K$127))-1</f>
        <v>6.9999999999998952E-3</v>
      </c>
      <c r="S36" s="277">
        <f>(1+AO36)/(1+LOOKUP($B36,Prix!$B$6:$B$127,Prix!$K$6:$K$127))-1</f>
        <v>6.9999999999998952E-3</v>
      </c>
      <c r="T36" s="277">
        <f>(1+AP36)/(1+LOOKUP($B36,Prix!$B$6:$B$127,Prix!$K$6:$K$127))-1</f>
        <v>6.9999999999998952E-3</v>
      </c>
      <c r="U36" s="277">
        <f>(1+AQ36)/(1+LOOKUP($B36,Prix!$B$6:$B$127,Prix!$K$6:$K$127))-1</f>
        <v>6.9999999999998952E-3</v>
      </c>
      <c r="V36" s="277">
        <f>(1+AR36)/(1+LOOKUP($B36,Prix!$B$6:$B$127,Prix!$K$6:$K$127))-1</f>
        <v>6.7368815073538535E-3</v>
      </c>
      <c r="W36" s="277">
        <f>(1+AS36)/(1+LOOKUP($B36,Prix!$B$6:$B$127,Prix!$K$6:$K$127))-1</f>
        <v>6.8545380477740281E-3</v>
      </c>
      <c r="X36" s="277">
        <f>(1+AT36)/(1+LOOKUP($B36,Prix!$B$6:$B$127,Prix!$K$6:$K$127))-1</f>
        <v>7.000002279144768E-3</v>
      </c>
      <c r="Y36" s="304">
        <v>2.4622499999999992E-2</v>
      </c>
      <c r="Z36" s="124">
        <v>2.4490988285615689E-2</v>
      </c>
      <c r="AA36" s="124">
        <v>2.4490988285615689E-2</v>
      </c>
      <c r="AB36" s="124">
        <v>2.4622499999999992E-2</v>
      </c>
      <c r="AC36" s="124">
        <v>2.4622499999999992E-2</v>
      </c>
      <c r="AD36" s="124">
        <v>2.4622499999999992E-2</v>
      </c>
      <c r="AE36" s="124">
        <v>2.4622499999999992E-2</v>
      </c>
      <c r="AF36" s="124">
        <v>2.4622499999999992E-2</v>
      </c>
      <c r="AG36" s="124">
        <v>2.4622499999999992E-2</v>
      </c>
      <c r="AH36" s="124">
        <v>2.4622499999999992E-2</v>
      </c>
      <c r="AI36" s="124">
        <v>2.4622499999999992E-2</v>
      </c>
      <c r="AJ36" s="124">
        <v>2.4622499999999992E-2</v>
      </c>
      <c r="AK36" s="124">
        <v>2.4622499999999992E-2</v>
      </c>
      <c r="AL36" s="124">
        <v>2.4622499999999992E-2</v>
      </c>
      <c r="AM36" s="124">
        <v>2.4622499999999992E-2</v>
      </c>
      <c r="AN36" s="124">
        <v>2.4622499999999992E-2</v>
      </c>
      <c r="AO36" s="124">
        <v>2.4622499999999992E-2</v>
      </c>
      <c r="AP36" s="124">
        <v>2.4622499999999992E-2</v>
      </c>
      <c r="AQ36" s="124">
        <v>2.4622499999999992E-2</v>
      </c>
      <c r="AR36" s="124">
        <v>2.4354776933732669E-2</v>
      </c>
      <c r="AS36" s="124">
        <v>2.447449246361022E-2</v>
      </c>
      <c r="AT36" s="127">
        <v>2.4622502319029849E-2</v>
      </c>
    </row>
    <row r="37" spans="2:46" x14ac:dyDescent="0.25">
      <c r="B37" s="153">
        <f t="shared" si="1"/>
        <v>2050</v>
      </c>
      <c r="C37" s="154">
        <v>6.9999999999999993E-3</v>
      </c>
      <c r="D37" s="155">
        <f>(1+Z37)/(1+LOOKUP($B37,Prix!$B$6:$B$127,Prix!$K$6:$K$127))-1</f>
        <v>6.8707501578531005E-3</v>
      </c>
      <c r="E37" s="155">
        <f>(1+AA37)/(1+LOOKUP($B37,Prix!$B$6:$B$127,Prix!$K$6:$K$127))-1</f>
        <v>6.8707501578531005E-3</v>
      </c>
      <c r="F37" s="155">
        <f>(1+AB37)/(1+LOOKUP($B37,Prix!$B$6:$B$127,Prix!$K$6:$K$127))-1</f>
        <v>6.9999999999998952E-3</v>
      </c>
      <c r="G37" s="155">
        <f>(1+AC37)/(1+LOOKUP($B37,Prix!$B$6:$B$127,Prix!$K$6:$K$127))-1</f>
        <v>6.9999999999998952E-3</v>
      </c>
      <c r="H37" s="155">
        <f>(1+AD37)/(1+LOOKUP($B37,Prix!$B$6:$B$127,Prix!$K$6:$K$127))-1</f>
        <v>6.9999999999998952E-3</v>
      </c>
      <c r="I37" s="155">
        <f>(1+AE37)/(1+LOOKUP($B37,Prix!$B$6:$B$127,Prix!$K$6:$K$127))-1</f>
        <v>6.9999999999998952E-3</v>
      </c>
      <c r="J37" s="155">
        <f>(1+AF37)/(1+LOOKUP($B37,Prix!$B$6:$B$127,Prix!$K$6:$K$127))-1</f>
        <v>6.9999999999998952E-3</v>
      </c>
      <c r="K37" s="155">
        <f>(1+AG37)/(1+LOOKUP($B37,Prix!$B$6:$B$127,Prix!$K$6:$K$127))-1</f>
        <v>6.9999999999998952E-3</v>
      </c>
      <c r="L37" s="155">
        <f>(1+AH37)/(1+LOOKUP($B37,Prix!$B$6:$B$127,Prix!$K$6:$K$127))-1</f>
        <v>6.9999999999998952E-3</v>
      </c>
      <c r="M37" s="155">
        <f>(1+AI37)/(1+LOOKUP($B37,Prix!$B$6:$B$127,Prix!$K$6:$K$127))-1</f>
        <v>6.9999999999998952E-3</v>
      </c>
      <c r="N37" s="155">
        <f>(1+AJ37)/(1+LOOKUP($B37,Prix!$B$6:$B$127,Prix!$K$6:$K$127))-1</f>
        <v>6.9999999999998952E-3</v>
      </c>
      <c r="O37" s="155">
        <f>(1+AK37)/(1+LOOKUP($B37,Prix!$B$6:$B$127,Prix!$K$6:$K$127))-1</f>
        <v>6.9999999999998952E-3</v>
      </c>
      <c r="P37" s="155">
        <f>(1+AL37)/(1+LOOKUP($B37,Prix!$B$6:$B$127,Prix!$K$6:$K$127))-1</f>
        <v>6.9999999999998952E-3</v>
      </c>
      <c r="Q37" s="155">
        <f>(1+AM37)/(1+LOOKUP($B37,Prix!$B$6:$B$127,Prix!$K$6:$K$127))-1</f>
        <v>6.9999999999998952E-3</v>
      </c>
      <c r="R37" s="155">
        <f>(1+AN37)/(1+LOOKUP($B37,Prix!$B$6:$B$127,Prix!$K$6:$K$127))-1</f>
        <v>6.9999999999998952E-3</v>
      </c>
      <c r="S37" s="277">
        <f>(1+AO37)/(1+LOOKUP($B37,Prix!$B$6:$B$127,Prix!$K$6:$K$127))-1</f>
        <v>6.9999999999998952E-3</v>
      </c>
      <c r="T37" s="277">
        <f>(1+AP37)/(1+LOOKUP($B37,Prix!$B$6:$B$127,Prix!$K$6:$K$127))-1</f>
        <v>6.9999999999998952E-3</v>
      </c>
      <c r="U37" s="277">
        <f>(1+AQ37)/(1+LOOKUP($B37,Prix!$B$6:$B$127,Prix!$K$6:$K$127))-1</f>
        <v>6.9999999999998952E-3</v>
      </c>
      <c r="V37" s="277">
        <f>(1+AR37)/(1+LOOKUP($B37,Prix!$B$6:$B$127,Prix!$K$6:$K$127))-1</f>
        <v>6.7368127392950505E-3</v>
      </c>
      <c r="W37" s="277">
        <f>(1+AS37)/(1+LOOKUP($B37,Prix!$B$6:$B$127,Prix!$K$6:$K$127))-1</f>
        <v>6.8541685182401668E-3</v>
      </c>
      <c r="X37" s="277">
        <f>(1+AT37)/(1+LOOKUP($B37,Prix!$B$6:$B$127,Prix!$K$6:$K$127))-1</f>
        <v>7.0000028546399751E-3</v>
      </c>
      <c r="Y37" s="304">
        <v>2.4622499999999992E-2</v>
      </c>
      <c r="Z37" s="124">
        <v>2.4490988285615689E-2</v>
      </c>
      <c r="AA37" s="124">
        <v>2.4490988285615689E-2</v>
      </c>
      <c r="AB37" s="124">
        <v>2.4622499999999992E-2</v>
      </c>
      <c r="AC37" s="124">
        <v>2.4622499999999992E-2</v>
      </c>
      <c r="AD37" s="124">
        <v>2.4622499999999992E-2</v>
      </c>
      <c r="AE37" s="124">
        <v>2.4622499999999992E-2</v>
      </c>
      <c r="AF37" s="124">
        <v>2.4622499999999992E-2</v>
      </c>
      <c r="AG37" s="124">
        <v>2.4622499999999992E-2</v>
      </c>
      <c r="AH37" s="124">
        <v>2.4622499999999992E-2</v>
      </c>
      <c r="AI37" s="124">
        <v>2.4622499999999992E-2</v>
      </c>
      <c r="AJ37" s="124">
        <v>2.4622499999999992E-2</v>
      </c>
      <c r="AK37" s="124">
        <v>2.4622499999999992E-2</v>
      </c>
      <c r="AL37" s="124">
        <v>2.4622499999999992E-2</v>
      </c>
      <c r="AM37" s="124">
        <v>2.4622499999999992E-2</v>
      </c>
      <c r="AN37" s="124">
        <v>2.4622499999999992E-2</v>
      </c>
      <c r="AO37" s="124">
        <v>2.4622499999999992E-2</v>
      </c>
      <c r="AP37" s="124">
        <v>2.4622499999999992E-2</v>
      </c>
      <c r="AQ37" s="124">
        <v>2.4622499999999992E-2</v>
      </c>
      <c r="AR37" s="124">
        <v>2.4354706962232742E-2</v>
      </c>
      <c r="AS37" s="124">
        <v>2.4474116467309459E-2</v>
      </c>
      <c r="AT37" s="127">
        <v>2.4622502904596333E-2</v>
      </c>
    </row>
    <row r="38" spans="2:46" x14ac:dyDescent="0.25">
      <c r="B38" s="153">
        <f t="shared" si="1"/>
        <v>2051</v>
      </c>
      <c r="C38" s="154">
        <v>6.9999999999999993E-3</v>
      </c>
      <c r="D38" s="155">
        <f>(1+Z38)/(1+LOOKUP($B38,Prix!$B$6:$B$127,Prix!$K$6:$K$127))-1</f>
        <v>6.8707501578531005E-3</v>
      </c>
      <c r="E38" s="155">
        <f>(1+AA38)/(1+LOOKUP($B38,Prix!$B$6:$B$127,Prix!$K$6:$K$127))-1</f>
        <v>6.8707501578531005E-3</v>
      </c>
      <c r="F38" s="155">
        <f>(1+AB38)/(1+LOOKUP($B38,Prix!$B$6:$B$127,Prix!$K$6:$K$127))-1</f>
        <v>6.9999999999998952E-3</v>
      </c>
      <c r="G38" s="155">
        <f>(1+AC38)/(1+LOOKUP($B38,Prix!$B$6:$B$127,Prix!$K$6:$K$127))-1</f>
        <v>6.9999999999998952E-3</v>
      </c>
      <c r="H38" s="155">
        <f>(1+AD38)/(1+LOOKUP($B38,Prix!$B$6:$B$127,Prix!$K$6:$K$127))-1</f>
        <v>6.9999999999998952E-3</v>
      </c>
      <c r="I38" s="155">
        <f>(1+AE38)/(1+LOOKUP($B38,Prix!$B$6:$B$127,Prix!$K$6:$K$127))-1</f>
        <v>6.9999999999998952E-3</v>
      </c>
      <c r="J38" s="155">
        <f>(1+AF38)/(1+LOOKUP($B38,Prix!$B$6:$B$127,Prix!$K$6:$K$127))-1</f>
        <v>6.9999999999998952E-3</v>
      </c>
      <c r="K38" s="155">
        <f>(1+AG38)/(1+LOOKUP($B38,Prix!$B$6:$B$127,Prix!$K$6:$K$127))-1</f>
        <v>6.9999999999998952E-3</v>
      </c>
      <c r="L38" s="155">
        <f>(1+AH38)/(1+LOOKUP($B38,Prix!$B$6:$B$127,Prix!$K$6:$K$127))-1</f>
        <v>6.9999999999998952E-3</v>
      </c>
      <c r="M38" s="155">
        <f>(1+AI38)/(1+LOOKUP($B38,Prix!$B$6:$B$127,Prix!$K$6:$K$127))-1</f>
        <v>6.9999999999998952E-3</v>
      </c>
      <c r="N38" s="155">
        <f>(1+AJ38)/(1+LOOKUP($B38,Prix!$B$6:$B$127,Prix!$K$6:$K$127))-1</f>
        <v>6.9999999999998952E-3</v>
      </c>
      <c r="O38" s="155">
        <f>(1+AK38)/(1+LOOKUP($B38,Prix!$B$6:$B$127,Prix!$K$6:$K$127))-1</f>
        <v>6.9999999999998952E-3</v>
      </c>
      <c r="P38" s="155">
        <f>(1+AL38)/(1+LOOKUP($B38,Prix!$B$6:$B$127,Prix!$K$6:$K$127))-1</f>
        <v>6.9999999999998952E-3</v>
      </c>
      <c r="Q38" s="155">
        <f>(1+AM38)/(1+LOOKUP($B38,Prix!$B$6:$B$127,Prix!$K$6:$K$127))-1</f>
        <v>6.9999999999998952E-3</v>
      </c>
      <c r="R38" s="155">
        <f>(1+AN38)/(1+LOOKUP($B38,Prix!$B$6:$B$127,Prix!$K$6:$K$127))-1</f>
        <v>6.9999999999998952E-3</v>
      </c>
      <c r="S38" s="277">
        <f>(1+AO38)/(1+LOOKUP($B38,Prix!$B$6:$B$127,Prix!$K$6:$K$127))-1</f>
        <v>6.9999999999998952E-3</v>
      </c>
      <c r="T38" s="277">
        <f>(1+AP38)/(1+LOOKUP($B38,Prix!$B$6:$B$127,Prix!$K$6:$K$127))-1</f>
        <v>6.9999999999998952E-3</v>
      </c>
      <c r="U38" s="277">
        <f>(1+AQ38)/(1+LOOKUP($B38,Prix!$B$6:$B$127,Prix!$K$6:$K$127))-1</f>
        <v>6.9999999999998952E-3</v>
      </c>
      <c r="V38" s="277">
        <f>(1+AR38)/(1+LOOKUP($B38,Prix!$B$6:$B$127,Prix!$K$6:$K$127))-1</f>
        <v>6.7367439352801206E-3</v>
      </c>
      <c r="W38" s="277">
        <f>(1+AS38)/(1+LOOKUP($B38,Prix!$B$6:$B$127,Prix!$K$6:$K$127))-1</f>
        <v>6.8485200506283039E-3</v>
      </c>
      <c r="X38" s="277">
        <f>(1+AT38)/(1+LOOKUP($B38,Prix!$B$6:$B$127,Prix!$K$6:$K$127))-1</f>
        <v>6.9995261312181256E-3</v>
      </c>
      <c r="Y38" s="304">
        <v>2.4622499999999992E-2</v>
      </c>
      <c r="Z38" s="124">
        <v>2.4490988285615689E-2</v>
      </c>
      <c r="AA38" s="124">
        <v>2.4490988285615689E-2</v>
      </c>
      <c r="AB38" s="124">
        <v>2.4622499999999992E-2</v>
      </c>
      <c r="AC38" s="124">
        <v>2.4622499999999992E-2</v>
      </c>
      <c r="AD38" s="124">
        <v>2.4622499999999992E-2</v>
      </c>
      <c r="AE38" s="124">
        <v>2.4622499999999992E-2</v>
      </c>
      <c r="AF38" s="124">
        <v>2.4622499999999992E-2</v>
      </c>
      <c r="AG38" s="124">
        <v>2.4622499999999992E-2</v>
      </c>
      <c r="AH38" s="124">
        <v>2.4622499999999992E-2</v>
      </c>
      <c r="AI38" s="124">
        <v>2.4622499999999992E-2</v>
      </c>
      <c r="AJ38" s="124">
        <v>2.4622499999999992E-2</v>
      </c>
      <c r="AK38" s="124">
        <v>2.4622499999999992E-2</v>
      </c>
      <c r="AL38" s="124">
        <v>2.4622499999999992E-2</v>
      </c>
      <c r="AM38" s="124">
        <v>2.4622499999999992E-2</v>
      </c>
      <c r="AN38" s="124">
        <v>2.4622499999999992E-2</v>
      </c>
      <c r="AO38" s="124">
        <v>2.4622499999999992E-2</v>
      </c>
      <c r="AP38" s="124">
        <v>2.4622499999999992E-2</v>
      </c>
      <c r="AQ38" s="124">
        <v>2.4622499999999992E-2</v>
      </c>
      <c r="AR38" s="124">
        <v>2.4354636954147635E-2</v>
      </c>
      <c r="AS38" s="124">
        <v>2.4468369151514402E-2</v>
      </c>
      <c r="AT38" s="127">
        <v>2.4622017838514587E-2</v>
      </c>
    </row>
    <row r="39" spans="2:46" x14ac:dyDescent="0.25">
      <c r="B39" s="153">
        <f t="shared" si="1"/>
        <v>2052</v>
      </c>
      <c r="C39" s="154">
        <v>6.9999999999999993E-3</v>
      </c>
      <c r="D39" s="155">
        <f>(1+Z39)/(1+LOOKUP($B39,Prix!$B$6:$B$127,Prix!$K$6:$K$127))-1</f>
        <v>6.8707501578531005E-3</v>
      </c>
      <c r="E39" s="155">
        <f>(1+AA39)/(1+LOOKUP($B39,Prix!$B$6:$B$127,Prix!$K$6:$K$127))-1</f>
        <v>6.8707501578531005E-3</v>
      </c>
      <c r="F39" s="155">
        <f>(1+AB39)/(1+LOOKUP($B39,Prix!$B$6:$B$127,Prix!$K$6:$K$127))-1</f>
        <v>6.9999999999998952E-3</v>
      </c>
      <c r="G39" s="155">
        <f>(1+AC39)/(1+LOOKUP($B39,Prix!$B$6:$B$127,Prix!$K$6:$K$127))-1</f>
        <v>6.9999999999998952E-3</v>
      </c>
      <c r="H39" s="155">
        <f>(1+AD39)/(1+LOOKUP($B39,Prix!$B$6:$B$127,Prix!$K$6:$K$127))-1</f>
        <v>6.9999999999998952E-3</v>
      </c>
      <c r="I39" s="155">
        <f>(1+AE39)/(1+LOOKUP($B39,Prix!$B$6:$B$127,Prix!$K$6:$K$127))-1</f>
        <v>6.9999999999998952E-3</v>
      </c>
      <c r="J39" s="155">
        <f>(1+AF39)/(1+LOOKUP($B39,Prix!$B$6:$B$127,Prix!$K$6:$K$127))-1</f>
        <v>6.9999999999998952E-3</v>
      </c>
      <c r="K39" s="155">
        <f>(1+AG39)/(1+LOOKUP($B39,Prix!$B$6:$B$127,Prix!$K$6:$K$127))-1</f>
        <v>6.9999999999998952E-3</v>
      </c>
      <c r="L39" s="155">
        <f>(1+AH39)/(1+LOOKUP($B39,Prix!$B$6:$B$127,Prix!$K$6:$K$127))-1</f>
        <v>6.9999999999998952E-3</v>
      </c>
      <c r="M39" s="155">
        <f>(1+AI39)/(1+LOOKUP($B39,Prix!$B$6:$B$127,Prix!$K$6:$K$127))-1</f>
        <v>6.9999999999998952E-3</v>
      </c>
      <c r="N39" s="155">
        <f>(1+AJ39)/(1+LOOKUP($B39,Prix!$B$6:$B$127,Prix!$K$6:$K$127))-1</f>
        <v>6.9999999999998952E-3</v>
      </c>
      <c r="O39" s="155">
        <f>(1+AK39)/(1+LOOKUP($B39,Prix!$B$6:$B$127,Prix!$K$6:$K$127))-1</f>
        <v>6.9999999999998952E-3</v>
      </c>
      <c r="P39" s="155">
        <f>(1+AL39)/(1+LOOKUP($B39,Prix!$B$6:$B$127,Prix!$K$6:$K$127))-1</f>
        <v>6.9999999999998952E-3</v>
      </c>
      <c r="Q39" s="155">
        <f>(1+AM39)/(1+LOOKUP($B39,Prix!$B$6:$B$127,Prix!$K$6:$K$127))-1</f>
        <v>6.9999999999998952E-3</v>
      </c>
      <c r="R39" s="155">
        <f>(1+AN39)/(1+LOOKUP($B39,Prix!$B$6:$B$127,Prix!$K$6:$K$127))-1</f>
        <v>6.9999999999998952E-3</v>
      </c>
      <c r="S39" s="277">
        <f>(1+AO39)/(1+LOOKUP($B39,Prix!$B$6:$B$127,Prix!$K$6:$K$127))-1</f>
        <v>6.9999999999998952E-3</v>
      </c>
      <c r="T39" s="277">
        <f>(1+AP39)/(1+LOOKUP($B39,Prix!$B$6:$B$127,Prix!$K$6:$K$127))-1</f>
        <v>6.9999999999998952E-3</v>
      </c>
      <c r="U39" s="277">
        <f>(1+AQ39)/(1+LOOKUP($B39,Prix!$B$6:$B$127,Prix!$K$6:$K$127))-1</f>
        <v>6.9999999999998952E-3</v>
      </c>
      <c r="V39" s="277">
        <f>(1+AR39)/(1+LOOKUP($B39,Prix!$B$6:$B$127,Prix!$K$6:$K$127))-1</f>
        <v>6.7366750952819743E-3</v>
      </c>
      <c r="W39" s="277">
        <f>(1+AS39)/(1+LOOKUP($B39,Prix!$B$6:$B$127,Prix!$K$6:$K$127))-1</f>
        <v>6.8359273774409868E-3</v>
      </c>
      <c r="X39" s="277">
        <f>(1+AT39)/(1+LOOKUP($B39,Prix!$B$6:$B$127,Prix!$K$6:$K$127))-1</f>
        <v>7.0000016236482221E-3</v>
      </c>
      <c r="Y39" s="304">
        <v>2.4622499999999992E-2</v>
      </c>
      <c r="Z39" s="124">
        <v>2.4490988285615689E-2</v>
      </c>
      <c r="AA39" s="124">
        <v>2.4490988285615689E-2</v>
      </c>
      <c r="AB39" s="124">
        <v>2.4622499999999992E-2</v>
      </c>
      <c r="AC39" s="124">
        <v>2.4622499999999992E-2</v>
      </c>
      <c r="AD39" s="124">
        <v>2.4622499999999992E-2</v>
      </c>
      <c r="AE39" s="124">
        <v>2.4622499999999992E-2</v>
      </c>
      <c r="AF39" s="124">
        <v>2.4622499999999992E-2</v>
      </c>
      <c r="AG39" s="124">
        <v>2.4622499999999992E-2</v>
      </c>
      <c r="AH39" s="124">
        <v>2.4622499999999992E-2</v>
      </c>
      <c r="AI39" s="124">
        <v>2.4622499999999992E-2</v>
      </c>
      <c r="AJ39" s="124">
        <v>2.4622499999999992E-2</v>
      </c>
      <c r="AK39" s="124">
        <v>2.4622499999999992E-2</v>
      </c>
      <c r="AL39" s="124">
        <v>2.4622499999999992E-2</v>
      </c>
      <c r="AM39" s="124">
        <v>2.4622499999999992E-2</v>
      </c>
      <c r="AN39" s="124">
        <v>2.4622499999999992E-2</v>
      </c>
      <c r="AO39" s="124">
        <v>2.4622499999999992E-2</v>
      </c>
      <c r="AP39" s="124">
        <v>2.4622499999999992E-2</v>
      </c>
      <c r="AQ39" s="124">
        <v>2.4622499999999992E-2</v>
      </c>
      <c r="AR39" s="124">
        <v>2.4354566909449371E-2</v>
      </c>
      <c r="AS39" s="124">
        <v>2.4455556106546261E-2</v>
      </c>
      <c r="AT39" s="127">
        <v>2.4622501652062034E-2</v>
      </c>
    </row>
    <row r="40" spans="2:46" x14ac:dyDescent="0.25">
      <c r="B40" s="153">
        <f t="shared" si="1"/>
        <v>2053</v>
      </c>
      <c r="C40" s="154">
        <v>6.9999999999999993E-3</v>
      </c>
      <c r="D40" s="155">
        <f>(1+Z40)/(1+LOOKUP($B40,Prix!$B$6:$B$127,Prix!$K$6:$K$127))-1</f>
        <v>6.8707501578531005E-3</v>
      </c>
      <c r="E40" s="155">
        <f>(1+AA40)/(1+LOOKUP($B40,Prix!$B$6:$B$127,Prix!$K$6:$K$127))-1</f>
        <v>6.8707501578531005E-3</v>
      </c>
      <c r="F40" s="155">
        <f>(1+AB40)/(1+LOOKUP($B40,Prix!$B$6:$B$127,Prix!$K$6:$K$127))-1</f>
        <v>6.9999999999998952E-3</v>
      </c>
      <c r="G40" s="155">
        <f>(1+AC40)/(1+LOOKUP($B40,Prix!$B$6:$B$127,Prix!$K$6:$K$127))-1</f>
        <v>6.9999999999998952E-3</v>
      </c>
      <c r="H40" s="155">
        <f>(1+AD40)/(1+LOOKUP($B40,Prix!$B$6:$B$127,Prix!$K$6:$K$127))-1</f>
        <v>6.9999999999998952E-3</v>
      </c>
      <c r="I40" s="155">
        <f>(1+AE40)/(1+LOOKUP($B40,Prix!$B$6:$B$127,Prix!$K$6:$K$127))-1</f>
        <v>6.9999999999998952E-3</v>
      </c>
      <c r="J40" s="155">
        <f>(1+AF40)/(1+LOOKUP($B40,Prix!$B$6:$B$127,Prix!$K$6:$K$127))-1</f>
        <v>6.9999999999998952E-3</v>
      </c>
      <c r="K40" s="155">
        <f>(1+AG40)/(1+LOOKUP($B40,Prix!$B$6:$B$127,Prix!$K$6:$K$127))-1</f>
        <v>6.9999999999998952E-3</v>
      </c>
      <c r="L40" s="155">
        <f>(1+AH40)/(1+LOOKUP($B40,Prix!$B$6:$B$127,Prix!$K$6:$K$127))-1</f>
        <v>6.9999999999998952E-3</v>
      </c>
      <c r="M40" s="155">
        <f>(1+AI40)/(1+LOOKUP($B40,Prix!$B$6:$B$127,Prix!$K$6:$K$127))-1</f>
        <v>6.9999999999998952E-3</v>
      </c>
      <c r="N40" s="155">
        <f>(1+AJ40)/(1+LOOKUP($B40,Prix!$B$6:$B$127,Prix!$K$6:$K$127))-1</f>
        <v>6.9999999999998952E-3</v>
      </c>
      <c r="O40" s="155">
        <f>(1+AK40)/(1+LOOKUP($B40,Prix!$B$6:$B$127,Prix!$K$6:$K$127))-1</f>
        <v>6.9999999999998952E-3</v>
      </c>
      <c r="P40" s="155">
        <f>(1+AL40)/(1+LOOKUP($B40,Prix!$B$6:$B$127,Prix!$K$6:$K$127))-1</f>
        <v>6.9999999999998952E-3</v>
      </c>
      <c r="Q40" s="155">
        <f>(1+AM40)/(1+LOOKUP($B40,Prix!$B$6:$B$127,Prix!$K$6:$K$127))-1</f>
        <v>6.9999999999998952E-3</v>
      </c>
      <c r="R40" s="155">
        <f>(1+AN40)/(1+LOOKUP($B40,Prix!$B$6:$B$127,Prix!$K$6:$K$127))-1</f>
        <v>6.9999999999998952E-3</v>
      </c>
      <c r="S40" s="277">
        <f>(1+AO40)/(1+LOOKUP($B40,Prix!$B$6:$B$127,Prix!$K$6:$K$127))-1</f>
        <v>6.9999999999998952E-3</v>
      </c>
      <c r="T40" s="277">
        <f>(1+AP40)/(1+LOOKUP($B40,Prix!$B$6:$B$127,Prix!$K$6:$K$127))-1</f>
        <v>6.9999999999998952E-3</v>
      </c>
      <c r="U40" s="277">
        <f>(1+AQ40)/(1+LOOKUP($B40,Prix!$B$6:$B$127,Prix!$K$6:$K$127))-1</f>
        <v>6.9999999999998952E-3</v>
      </c>
      <c r="V40" s="277">
        <f>(1+AR40)/(1+LOOKUP($B40,Prix!$B$6:$B$127,Prix!$K$6:$K$127))-1</f>
        <v>6.736606219272856E-3</v>
      </c>
      <c r="W40" s="277">
        <f>(1+AS40)/(1+LOOKUP($B40,Prix!$B$6:$B$127,Prix!$K$6:$K$127))-1</f>
        <v>6.8168536564363613E-3</v>
      </c>
      <c r="X40" s="277">
        <f>(1+AT40)/(1+LOOKUP($B40,Prix!$B$6:$B$127,Prix!$K$6:$K$127))-1</f>
        <v>7.0000014347828543E-3</v>
      </c>
      <c r="Y40" s="304">
        <v>2.4622499999999992E-2</v>
      </c>
      <c r="Z40" s="124">
        <v>2.4490988285615689E-2</v>
      </c>
      <c r="AA40" s="124">
        <v>2.4490988285615689E-2</v>
      </c>
      <c r="AB40" s="124">
        <v>2.4622499999999992E-2</v>
      </c>
      <c r="AC40" s="124">
        <v>2.4622499999999992E-2</v>
      </c>
      <c r="AD40" s="124">
        <v>2.4622499999999992E-2</v>
      </c>
      <c r="AE40" s="124">
        <v>2.4622499999999992E-2</v>
      </c>
      <c r="AF40" s="124">
        <v>2.4622499999999992E-2</v>
      </c>
      <c r="AG40" s="124">
        <v>2.4622499999999992E-2</v>
      </c>
      <c r="AH40" s="124">
        <v>2.4622499999999992E-2</v>
      </c>
      <c r="AI40" s="124">
        <v>2.4622499999999992E-2</v>
      </c>
      <c r="AJ40" s="124">
        <v>2.4622499999999992E-2</v>
      </c>
      <c r="AK40" s="124">
        <v>2.4622499999999992E-2</v>
      </c>
      <c r="AL40" s="124">
        <v>2.4622499999999992E-2</v>
      </c>
      <c r="AM40" s="124">
        <v>2.4622499999999992E-2</v>
      </c>
      <c r="AN40" s="124">
        <v>2.4622499999999992E-2</v>
      </c>
      <c r="AO40" s="124">
        <v>2.4622499999999992E-2</v>
      </c>
      <c r="AP40" s="124">
        <v>2.4622499999999992E-2</v>
      </c>
      <c r="AQ40" s="124">
        <v>2.4622499999999992E-2</v>
      </c>
      <c r="AR40" s="124">
        <v>2.4354496828110195E-2</v>
      </c>
      <c r="AS40" s="124">
        <v>2.443614859542409E-2</v>
      </c>
      <c r="AT40" s="127">
        <v>2.4622501459891533E-2</v>
      </c>
    </row>
    <row r="41" spans="2:46" x14ac:dyDescent="0.25">
      <c r="B41" s="153">
        <f t="shared" si="1"/>
        <v>2054</v>
      </c>
      <c r="C41" s="154">
        <v>6.9999999999999993E-3</v>
      </c>
      <c r="D41" s="155">
        <f>(1+Z41)/(1+LOOKUP($B41,Prix!$B$6:$B$127,Prix!$K$6:$K$127))-1</f>
        <v>6.8707501578531005E-3</v>
      </c>
      <c r="E41" s="155">
        <f>(1+AA41)/(1+LOOKUP($B41,Prix!$B$6:$B$127,Prix!$K$6:$K$127))-1</f>
        <v>6.8707501578531005E-3</v>
      </c>
      <c r="F41" s="155">
        <f>(1+AB41)/(1+LOOKUP($B41,Prix!$B$6:$B$127,Prix!$K$6:$K$127))-1</f>
        <v>6.9999999999998952E-3</v>
      </c>
      <c r="G41" s="155">
        <f>(1+AC41)/(1+LOOKUP($B41,Prix!$B$6:$B$127,Prix!$K$6:$K$127))-1</f>
        <v>6.9999999999998952E-3</v>
      </c>
      <c r="H41" s="155">
        <f>(1+AD41)/(1+LOOKUP($B41,Prix!$B$6:$B$127,Prix!$K$6:$K$127))-1</f>
        <v>6.9999999999998952E-3</v>
      </c>
      <c r="I41" s="155">
        <f>(1+AE41)/(1+LOOKUP($B41,Prix!$B$6:$B$127,Prix!$K$6:$K$127))-1</f>
        <v>6.9999999999998952E-3</v>
      </c>
      <c r="J41" s="155">
        <f>(1+AF41)/(1+LOOKUP($B41,Prix!$B$6:$B$127,Prix!$K$6:$K$127))-1</f>
        <v>6.9999999999998952E-3</v>
      </c>
      <c r="K41" s="155">
        <f>(1+AG41)/(1+LOOKUP($B41,Prix!$B$6:$B$127,Prix!$K$6:$K$127))-1</f>
        <v>6.9999999999998952E-3</v>
      </c>
      <c r="L41" s="155">
        <f>(1+AH41)/(1+LOOKUP($B41,Prix!$B$6:$B$127,Prix!$K$6:$K$127))-1</f>
        <v>6.9999999999998952E-3</v>
      </c>
      <c r="M41" s="155">
        <f>(1+AI41)/(1+LOOKUP($B41,Prix!$B$6:$B$127,Prix!$K$6:$K$127))-1</f>
        <v>6.9999999999998952E-3</v>
      </c>
      <c r="N41" s="155">
        <f>(1+AJ41)/(1+LOOKUP($B41,Prix!$B$6:$B$127,Prix!$K$6:$K$127))-1</f>
        <v>6.9999999999998952E-3</v>
      </c>
      <c r="O41" s="155">
        <f>(1+AK41)/(1+LOOKUP($B41,Prix!$B$6:$B$127,Prix!$K$6:$K$127))-1</f>
        <v>6.9999999999998952E-3</v>
      </c>
      <c r="P41" s="155">
        <f>(1+AL41)/(1+LOOKUP($B41,Prix!$B$6:$B$127,Prix!$K$6:$K$127))-1</f>
        <v>6.9999999999998952E-3</v>
      </c>
      <c r="Q41" s="155">
        <f>(1+AM41)/(1+LOOKUP($B41,Prix!$B$6:$B$127,Prix!$K$6:$K$127))-1</f>
        <v>6.9999999999998952E-3</v>
      </c>
      <c r="R41" s="155">
        <f>(1+AN41)/(1+LOOKUP($B41,Prix!$B$6:$B$127,Prix!$K$6:$K$127))-1</f>
        <v>6.9999999999998952E-3</v>
      </c>
      <c r="S41" s="277">
        <f>(1+AO41)/(1+LOOKUP($B41,Prix!$B$6:$B$127,Prix!$K$6:$K$127))-1</f>
        <v>6.9999999999998952E-3</v>
      </c>
      <c r="T41" s="277">
        <f>(1+AP41)/(1+LOOKUP($B41,Prix!$B$6:$B$127,Prix!$K$6:$K$127))-1</f>
        <v>6.9999999999998952E-3</v>
      </c>
      <c r="U41" s="277">
        <f>(1+AQ41)/(1+LOOKUP($B41,Prix!$B$6:$B$127,Prix!$K$6:$K$127))-1</f>
        <v>6.9999999999998952E-3</v>
      </c>
      <c r="V41" s="277">
        <f>(1+AR41)/(1+LOOKUP($B41,Prix!$B$6:$B$127,Prix!$K$6:$K$127))-1</f>
        <v>6.7365373072214574E-3</v>
      </c>
      <c r="W41" s="277">
        <f>(1+AS41)/(1+LOOKUP($B41,Prix!$B$6:$B$127,Prix!$K$6:$K$127))-1</f>
        <v>6.7932911774779559E-3</v>
      </c>
      <c r="X41" s="277">
        <f>(1+AT41)/(1+LOOKUP($B41,Prix!$B$6:$B$127,Prix!$K$6:$K$127))-1</f>
        <v>7.0000011492050707E-3</v>
      </c>
      <c r="Y41" s="304">
        <v>2.4622499999999992E-2</v>
      </c>
      <c r="Z41" s="124">
        <v>2.4490988285615689E-2</v>
      </c>
      <c r="AA41" s="124">
        <v>2.4490988285615689E-2</v>
      </c>
      <c r="AB41" s="124">
        <v>2.4622499999999992E-2</v>
      </c>
      <c r="AC41" s="124">
        <v>2.4622499999999992E-2</v>
      </c>
      <c r="AD41" s="124">
        <v>2.4622499999999992E-2</v>
      </c>
      <c r="AE41" s="124">
        <v>2.4622499999999992E-2</v>
      </c>
      <c r="AF41" s="124">
        <v>2.4622499999999992E-2</v>
      </c>
      <c r="AG41" s="124">
        <v>2.4622499999999992E-2</v>
      </c>
      <c r="AH41" s="124">
        <v>2.4622499999999992E-2</v>
      </c>
      <c r="AI41" s="124">
        <v>2.4622499999999992E-2</v>
      </c>
      <c r="AJ41" s="124">
        <v>2.4622499999999992E-2</v>
      </c>
      <c r="AK41" s="124">
        <v>2.4622499999999992E-2</v>
      </c>
      <c r="AL41" s="124">
        <v>2.4622499999999992E-2</v>
      </c>
      <c r="AM41" s="124">
        <v>2.4622499999999992E-2</v>
      </c>
      <c r="AN41" s="124">
        <v>2.4622499999999992E-2</v>
      </c>
      <c r="AO41" s="124">
        <v>2.4622499999999992E-2</v>
      </c>
      <c r="AP41" s="124">
        <v>2.4622499999999992E-2</v>
      </c>
      <c r="AQ41" s="124">
        <v>2.4622499999999992E-2</v>
      </c>
      <c r="AR41" s="124">
        <v>2.4354426710097909E-2</v>
      </c>
      <c r="AS41" s="124">
        <v>2.4412173773083801E-2</v>
      </c>
      <c r="AT41" s="127">
        <v>2.4622501169316191E-2</v>
      </c>
    </row>
    <row r="42" spans="2:46" x14ac:dyDescent="0.25">
      <c r="B42" s="153">
        <f t="shared" si="1"/>
        <v>2055</v>
      </c>
      <c r="C42" s="154">
        <v>6.9999999999999993E-3</v>
      </c>
      <c r="D42" s="155">
        <f>(1+Z42)/(1+LOOKUP($B42,Prix!$B$6:$B$127,Prix!$K$6:$K$127))-1</f>
        <v>6.8707501578531005E-3</v>
      </c>
      <c r="E42" s="155">
        <f>(1+AA42)/(1+LOOKUP($B42,Prix!$B$6:$B$127,Prix!$K$6:$K$127))-1</f>
        <v>6.8707501578531005E-3</v>
      </c>
      <c r="F42" s="155">
        <f>(1+AB42)/(1+LOOKUP($B42,Prix!$B$6:$B$127,Prix!$K$6:$K$127))-1</f>
        <v>6.9999999999998952E-3</v>
      </c>
      <c r="G42" s="155">
        <f>(1+AC42)/(1+LOOKUP($B42,Prix!$B$6:$B$127,Prix!$K$6:$K$127))-1</f>
        <v>6.9999999999998952E-3</v>
      </c>
      <c r="H42" s="155">
        <f>(1+AD42)/(1+LOOKUP($B42,Prix!$B$6:$B$127,Prix!$K$6:$K$127))-1</f>
        <v>6.9999999999998952E-3</v>
      </c>
      <c r="I42" s="155">
        <f>(1+AE42)/(1+LOOKUP($B42,Prix!$B$6:$B$127,Prix!$K$6:$K$127))-1</f>
        <v>6.9999999999998952E-3</v>
      </c>
      <c r="J42" s="155">
        <f>(1+AF42)/(1+LOOKUP($B42,Prix!$B$6:$B$127,Prix!$K$6:$K$127))-1</f>
        <v>6.9999999999998952E-3</v>
      </c>
      <c r="K42" s="155">
        <f>(1+AG42)/(1+LOOKUP($B42,Prix!$B$6:$B$127,Prix!$K$6:$K$127))-1</f>
        <v>6.9999999999998952E-3</v>
      </c>
      <c r="L42" s="155">
        <f>(1+AH42)/(1+LOOKUP($B42,Prix!$B$6:$B$127,Prix!$K$6:$K$127))-1</f>
        <v>6.9999999999998952E-3</v>
      </c>
      <c r="M42" s="155">
        <f>(1+AI42)/(1+LOOKUP($B42,Prix!$B$6:$B$127,Prix!$K$6:$K$127))-1</f>
        <v>6.9999999999998952E-3</v>
      </c>
      <c r="N42" s="155">
        <f>(1+AJ42)/(1+LOOKUP($B42,Prix!$B$6:$B$127,Prix!$K$6:$K$127))-1</f>
        <v>6.9999999999998952E-3</v>
      </c>
      <c r="O42" s="155">
        <f>(1+AK42)/(1+LOOKUP($B42,Prix!$B$6:$B$127,Prix!$K$6:$K$127))-1</f>
        <v>6.9999999999998952E-3</v>
      </c>
      <c r="P42" s="155">
        <f>(1+AL42)/(1+LOOKUP($B42,Prix!$B$6:$B$127,Prix!$K$6:$K$127))-1</f>
        <v>6.9999999999998952E-3</v>
      </c>
      <c r="Q42" s="155">
        <f>(1+AM42)/(1+LOOKUP($B42,Prix!$B$6:$B$127,Prix!$K$6:$K$127))-1</f>
        <v>6.9999999999998952E-3</v>
      </c>
      <c r="R42" s="155">
        <f>(1+AN42)/(1+LOOKUP($B42,Prix!$B$6:$B$127,Prix!$K$6:$K$127))-1</f>
        <v>6.9999999999998952E-3</v>
      </c>
      <c r="S42" s="277">
        <f>(1+AO42)/(1+LOOKUP($B42,Prix!$B$6:$B$127,Prix!$K$6:$K$127))-1</f>
        <v>6.9999999999998952E-3</v>
      </c>
      <c r="T42" s="277">
        <f>(1+AP42)/(1+LOOKUP($B42,Prix!$B$6:$B$127,Prix!$K$6:$K$127))-1</f>
        <v>6.9999999999998952E-3</v>
      </c>
      <c r="U42" s="277">
        <f>(1+AQ42)/(1+LOOKUP($B42,Prix!$B$6:$B$127,Prix!$K$6:$K$127))-1</f>
        <v>6.9999999999998952E-3</v>
      </c>
      <c r="V42" s="277">
        <f>(1+AR42)/(1+LOOKUP($B42,Prix!$B$6:$B$127,Prix!$K$6:$K$127))-1</f>
        <v>6.7364683591029095E-3</v>
      </c>
      <c r="W42" s="277">
        <f>(1+AS42)/(1+LOOKUP($B42,Prix!$B$6:$B$127,Prix!$K$6:$K$127))-1</f>
        <v>6.7677440804516653E-3</v>
      </c>
      <c r="X42" s="277">
        <f>(1+AT42)/(1+LOOKUP($B42,Prix!$B$6:$B$127,Prix!$K$6:$K$127))-1</f>
        <v>7.0000007667501141E-3</v>
      </c>
      <c r="Y42" s="304">
        <v>2.4622499999999992E-2</v>
      </c>
      <c r="Z42" s="124">
        <v>2.4490988285615689E-2</v>
      </c>
      <c r="AA42" s="124">
        <v>2.4490988285615689E-2</v>
      </c>
      <c r="AB42" s="124">
        <v>2.4622499999999992E-2</v>
      </c>
      <c r="AC42" s="124">
        <v>2.4622499999999992E-2</v>
      </c>
      <c r="AD42" s="124">
        <v>2.4622499999999992E-2</v>
      </c>
      <c r="AE42" s="124">
        <v>2.4622499999999992E-2</v>
      </c>
      <c r="AF42" s="124">
        <v>2.4622499999999992E-2</v>
      </c>
      <c r="AG42" s="124">
        <v>2.4622499999999992E-2</v>
      </c>
      <c r="AH42" s="124">
        <v>2.4622499999999992E-2</v>
      </c>
      <c r="AI42" s="124">
        <v>2.4622499999999992E-2</v>
      </c>
      <c r="AJ42" s="124">
        <v>2.4622499999999992E-2</v>
      </c>
      <c r="AK42" s="124">
        <v>2.4622499999999992E-2</v>
      </c>
      <c r="AL42" s="124">
        <v>2.4622499999999992E-2</v>
      </c>
      <c r="AM42" s="124">
        <v>2.4622499999999992E-2</v>
      </c>
      <c r="AN42" s="124">
        <v>2.4622499999999992E-2</v>
      </c>
      <c r="AO42" s="124">
        <v>2.4622499999999992E-2</v>
      </c>
      <c r="AP42" s="124">
        <v>2.4622499999999992E-2</v>
      </c>
      <c r="AQ42" s="124">
        <v>2.4622499999999992E-2</v>
      </c>
      <c r="AR42" s="124">
        <v>2.4354356555387202E-2</v>
      </c>
      <c r="AS42" s="124">
        <v>2.4386179601859626E-2</v>
      </c>
      <c r="AT42" s="127">
        <v>2.4622500780168366E-2</v>
      </c>
    </row>
    <row r="43" spans="2:46" x14ac:dyDescent="0.25">
      <c r="B43" s="153">
        <f t="shared" si="1"/>
        <v>2056</v>
      </c>
      <c r="C43" s="154">
        <v>6.9999999999999993E-3</v>
      </c>
      <c r="D43" s="155">
        <f>(1+Z43)/(1+LOOKUP($B43,Prix!$B$6:$B$127,Prix!$K$6:$K$127))-1</f>
        <v>6.8707501578531005E-3</v>
      </c>
      <c r="E43" s="155">
        <f>(1+AA43)/(1+LOOKUP($B43,Prix!$B$6:$B$127,Prix!$K$6:$K$127))-1</f>
        <v>6.8707501578531005E-3</v>
      </c>
      <c r="F43" s="155">
        <f>(1+AB43)/(1+LOOKUP($B43,Prix!$B$6:$B$127,Prix!$K$6:$K$127))-1</f>
        <v>6.9999999999998952E-3</v>
      </c>
      <c r="G43" s="155">
        <f>(1+AC43)/(1+LOOKUP($B43,Prix!$B$6:$B$127,Prix!$K$6:$K$127))-1</f>
        <v>6.9999999999998952E-3</v>
      </c>
      <c r="H43" s="155">
        <f>(1+AD43)/(1+LOOKUP($B43,Prix!$B$6:$B$127,Prix!$K$6:$K$127))-1</f>
        <v>6.9999999999998952E-3</v>
      </c>
      <c r="I43" s="155">
        <f>(1+AE43)/(1+LOOKUP($B43,Prix!$B$6:$B$127,Prix!$K$6:$K$127))-1</f>
        <v>6.9999999999998952E-3</v>
      </c>
      <c r="J43" s="155">
        <f>(1+AF43)/(1+LOOKUP($B43,Prix!$B$6:$B$127,Prix!$K$6:$K$127))-1</f>
        <v>6.9999999999998952E-3</v>
      </c>
      <c r="K43" s="155">
        <f>(1+AG43)/(1+LOOKUP($B43,Prix!$B$6:$B$127,Prix!$K$6:$K$127))-1</f>
        <v>6.9999999999998952E-3</v>
      </c>
      <c r="L43" s="155">
        <f>(1+AH43)/(1+LOOKUP($B43,Prix!$B$6:$B$127,Prix!$K$6:$K$127))-1</f>
        <v>6.9999999999998952E-3</v>
      </c>
      <c r="M43" s="155">
        <f>(1+AI43)/(1+LOOKUP($B43,Prix!$B$6:$B$127,Prix!$K$6:$K$127))-1</f>
        <v>6.9999999999998952E-3</v>
      </c>
      <c r="N43" s="155">
        <f>(1+AJ43)/(1+LOOKUP($B43,Prix!$B$6:$B$127,Prix!$K$6:$K$127))-1</f>
        <v>6.9999999999998952E-3</v>
      </c>
      <c r="O43" s="155">
        <f>(1+AK43)/(1+LOOKUP($B43,Prix!$B$6:$B$127,Prix!$K$6:$K$127))-1</f>
        <v>6.9999999999998952E-3</v>
      </c>
      <c r="P43" s="155">
        <f>(1+AL43)/(1+LOOKUP($B43,Prix!$B$6:$B$127,Prix!$K$6:$K$127))-1</f>
        <v>6.9999999999998952E-3</v>
      </c>
      <c r="Q43" s="155">
        <f>(1+AM43)/(1+LOOKUP($B43,Prix!$B$6:$B$127,Prix!$K$6:$K$127))-1</f>
        <v>6.9999999999998952E-3</v>
      </c>
      <c r="R43" s="155">
        <f>(1+AN43)/(1+LOOKUP($B43,Prix!$B$6:$B$127,Prix!$K$6:$K$127))-1</f>
        <v>6.9999999999998952E-3</v>
      </c>
      <c r="S43" s="277">
        <f>(1+AO43)/(1+LOOKUP($B43,Prix!$B$6:$B$127,Prix!$K$6:$K$127))-1</f>
        <v>6.9999999999998952E-3</v>
      </c>
      <c r="T43" s="277">
        <f>(1+AP43)/(1+LOOKUP($B43,Prix!$B$6:$B$127,Prix!$K$6:$K$127))-1</f>
        <v>6.9999999999998952E-3</v>
      </c>
      <c r="U43" s="277">
        <f>(1+AQ43)/(1+LOOKUP($B43,Prix!$B$6:$B$127,Prix!$K$6:$K$127))-1</f>
        <v>6.9999999999998952E-3</v>
      </c>
      <c r="V43" s="277">
        <f>(1+AR43)/(1+LOOKUP($B43,Prix!$B$6:$B$127,Prix!$K$6:$K$127))-1</f>
        <v>6.7363993748870143E-3</v>
      </c>
      <c r="W43" s="277">
        <f>(1+AS43)/(1+LOOKUP($B43,Prix!$B$6:$B$127,Prix!$K$6:$K$127))-1</f>
        <v>6.753083940812088E-3</v>
      </c>
      <c r="X43" s="277">
        <f>(1+AT43)/(1+LOOKUP($B43,Prix!$B$6:$B$127,Prix!$K$6:$K$127))-1</f>
        <v>7.0000010554425174E-3</v>
      </c>
      <c r="Y43" s="304">
        <v>2.4622499999999992E-2</v>
      </c>
      <c r="Z43" s="124">
        <v>2.4490988285615689E-2</v>
      </c>
      <c r="AA43" s="124">
        <v>2.4490988285615689E-2</v>
      </c>
      <c r="AB43" s="124">
        <v>2.4622499999999992E-2</v>
      </c>
      <c r="AC43" s="124">
        <v>2.4622499999999992E-2</v>
      </c>
      <c r="AD43" s="124">
        <v>2.4622499999999992E-2</v>
      </c>
      <c r="AE43" s="124">
        <v>2.4622499999999992E-2</v>
      </c>
      <c r="AF43" s="124">
        <v>2.4622499999999992E-2</v>
      </c>
      <c r="AG43" s="124">
        <v>2.4622499999999992E-2</v>
      </c>
      <c r="AH43" s="124">
        <v>2.4622499999999992E-2</v>
      </c>
      <c r="AI43" s="124">
        <v>2.4622499999999992E-2</v>
      </c>
      <c r="AJ43" s="124">
        <v>2.4622499999999992E-2</v>
      </c>
      <c r="AK43" s="124">
        <v>2.4622499999999992E-2</v>
      </c>
      <c r="AL43" s="124">
        <v>2.4622499999999992E-2</v>
      </c>
      <c r="AM43" s="124">
        <v>2.4622499999999992E-2</v>
      </c>
      <c r="AN43" s="124">
        <v>2.4622499999999992E-2</v>
      </c>
      <c r="AO43" s="124">
        <v>2.4622499999999992E-2</v>
      </c>
      <c r="AP43" s="124">
        <v>2.4622499999999992E-2</v>
      </c>
      <c r="AQ43" s="124">
        <v>2.4622499999999992E-2</v>
      </c>
      <c r="AR43" s="124">
        <v>2.4354286363947653E-2</v>
      </c>
      <c r="AS43" s="124">
        <v>2.4371262909776314E-2</v>
      </c>
      <c r="AT43" s="127">
        <v>2.4622501073912728E-2</v>
      </c>
    </row>
    <row r="44" spans="2:46" x14ac:dyDescent="0.25">
      <c r="B44" s="153">
        <f t="shared" si="1"/>
        <v>2057</v>
      </c>
      <c r="C44" s="154">
        <v>6.9999999999999993E-3</v>
      </c>
      <c r="D44" s="155">
        <f>(1+Z44)/(1+LOOKUP($B44,Prix!$B$6:$B$127,Prix!$K$6:$K$127))-1</f>
        <v>6.8707501578531005E-3</v>
      </c>
      <c r="E44" s="155">
        <f>(1+AA44)/(1+LOOKUP($B44,Prix!$B$6:$B$127,Prix!$K$6:$K$127))-1</f>
        <v>6.8707501578531005E-3</v>
      </c>
      <c r="F44" s="155">
        <f>(1+AB44)/(1+LOOKUP($B44,Prix!$B$6:$B$127,Prix!$K$6:$K$127))-1</f>
        <v>6.9999999999998952E-3</v>
      </c>
      <c r="G44" s="155">
        <f>(1+AC44)/(1+LOOKUP($B44,Prix!$B$6:$B$127,Prix!$K$6:$K$127))-1</f>
        <v>6.9999999999998952E-3</v>
      </c>
      <c r="H44" s="155">
        <f>(1+AD44)/(1+LOOKUP($B44,Prix!$B$6:$B$127,Prix!$K$6:$K$127))-1</f>
        <v>6.9999999999998952E-3</v>
      </c>
      <c r="I44" s="155">
        <f>(1+AE44)/(1+LOOKUP($B44,Prix!$B$6:$B$127,Prix!$K$6:$K$127))-1</f>
        <v>6.9999999999998952E-3</v>
      </c>
      <c r="J44" s="155">
        <f>(1+AF44)/(1+LOOKUP($B44,Prix!$B$6:$B$127,Prix!$K$6:$K$127))-1</f>
        <v>6.9999999999998952E-3</v>
      </c>
      <c r="K44" s="155">
        <f>(1+AG44)/(1+LOOKUP($B44,Prix!$B$6:$B$127,Prix!$K$6:$K$127))-1</f>
        <v>6.9999999999998952E-3</v>
      </c>
      <c r="L44" s="155">
        <f>(1+AH44)/(1+LOOKUP($B44,Prix!$B$6:$B$127,Prix!$K$6:$K$127))-1</f>
        <v>6.9999999999998952E-3</v>
      </c>
      <c r="M44" s="155">
        <f>(1+AI44)/(1+LOOKUP($B44,Prix!$B$6:$B$127,Prix!$K$6:$K$127))-1</f>
        <v>6.9999999999998952E-3</v>
      </c>
      <c r="N44" s="155">
        <f>(1+AJ44)/(1+LOOKUP($B44,Prix!$B$6:$B$127,Prix!$K$6:$K$127))-1</f>
        <v>6.9999999999998952E-3</v>
      </c>
      <c r="O44" s="155">
        <f>(1+AK44)/(1+LOOKUP($B44,Prix!$B$6:$B$127,Prix!$K$6:$K$127))-1</f>
        <v>6.9999999999998952E-3</v>
      </c>
      <c r="P44" s="155">
        <f>(1+AL44)/(1+LOOKUP($B44,Prix!$B$6:$B$127,Prix!$K$6:$K$127))-1</f>
        <v>6.9999999999998952E-3</v>
      </c>
      <c r="Q44" s="155">
        <f>(1+AM44)/(1+LOOKUP($B44,Prix!$B$6:$B$127,Prix!$K$6:$K$127))-1</f>
        <v>6.9999999999998952E-3</v>
      </c>
      <c r="R44" s="155">
        <f>(1+AN44)/(1+LOOKUP($B44,Prix!$B$6:$B$127,Prix!$K$6:$K$127))-1</f>
        <v>6.9999999999998952E-3</v>
      </c>
      <c r="S44" s="277">
        <f>(1+AO44)/(1+LOOKUP($B44,Prix!$B$6:$B$127,Prix!$K$6:$K$127))-1</f>
        <v>6.9999999999998952E-3</v>
      </c>
      <c r="T44" s="277">
        <f>(1+AP44)/(1+LOOKUP($B44,Prix!$B$6:$B$127,Prix!$K$6:$K$127))-1</f>
        <v>6.9999999999998952E-3</v>
      </c>
      <c r="U44" s="277">
        <f>(1+AQ44)/(1+LOOKUP($B44,Prix!$B$6:$B$127,Prix!$K$6:$K$127))-1</f>
        <v>6.9999999999998952E-3</v>
      </c>
      <c r="V44" s="277">
        <f>(1+AR44)/(1+LOOKUP($B44,Prix!$B$6:$B$127,Prix!$K$6:$K$127))-1</f>
        <v>6.7363303545460163E-3</v>
      </c>
      <c r="W44" s="277">
        <f>(1+AS44)/(1+LOOKUP($B44,Prix!$B$6:$B$127,Prix!$K$6:$K$127))-1</f>
        <v>6.7241998644196332E-3</v>
      </c>
      <c r="X44" s="277">
        <f>(1+AT44)/(1+LOOKUP($B44,Prix!$B$6:$B$127,Prix!$K$6:$K$127))-1</f>
        <v>7.0000007682091692E-3</v>
      </c>
      <c r="Y44" s="304">
        <v>2.4622499999999992E-2</v>
      </c>
      <c r="Z44" s="124">
        <v>2.4490988285615689E-2</v>
      </c>
      <c r="AA44" s="124">
        <v>2.4490988285615689E-2</v>
      </c>
      <c r="AB44" s="124">
        <v>2.4622499999999992E-2</v>
      </c>
      <c r="AC44" s="124">
        <v>2.4622499999999992E-2</v>
      </c>
      <c r="AD44" s="124">
        <v>2.4622499999999992E-2</v>
      </c>
      <c r="AE44" s="124">
        <v>2.4622499999999992E-2</v>
      </c>
      <c r="AF44" s="124">
        <v>2.4622499999999992E-2</v>
      </c>
      <c r="AG44" s="124">
        <v>2.4622499999999992E-2</v>
      </c>
      <c r="AH44" s="124">
        <v>2.4622499999999992E-2</v>
      </c>
      <c r="AI44" s="124">
        <v>2.4622499999999992E-2</v>
      </c>
      <c r="AJ44" s="124">
        <v>2.4622499999999992E-2</v>
      </c>
      <c r="AK44" s="124">
        <v>2.4622499999999992E-2</v>
      </c>
      <c r="AL44" s="124">
        <v>2.4622499999999992E-2</v>
      </c>
      <c r="AM44" s="124">
        <v>2.4622499999999992E-2</v>
      </c>
      <c r="AN44" s="124">
        <v>2.4622499999999992E-2</v>
      </c>
      <c r="AO44" s="124">
        <v>2.4622499999999992E-2</v>
      </c>
      <c r="AP44" s="124">
        <v>2.4622499999999992E-2</v>
      </c>
      <c r="AQ44" s="124">
        <v>2.4622499999999992E-2</v>
      </c>
      <c r="AR44" s="124">
        <v>2.4354216135750617E-2</v>
      </c>
      <c r="AS44" s="124">
        <v>2.4341873362047073E-2</v>
      </c>
      <c r="AT44" s="127">
        <v>2.4622500781652956E-2</v>
      </c>
    </row>
    <row r="45" spans="2:46" x14ac:dyDescent="0.25">
      <c r="B45" s="153">
        <f t="shared" si="1"/>
        <v>2058</v>
      </c>
      <c r="C45" s="154">
        <v>6.9999999999999993E-3</v>
      </c>
      <c r="D45" s="155">
        <f>(1+Z45)/(1+LOOKUP($B45,Prix!$B$6:$B$127,Prix!$K$6:$K$127))-1</f>
        <v>6.8707501578531005E-3</v>
      </c>
      <c r="E45" s="155">
        <f>(1+AA45)/(1+LOOKUP($B45,Prix!$B$6:$B$127,Prix!$K$6:$K$127))-1</f>
        <v>6.8707501578531005E-3</v>
      </c>
      <c r="F45" s="155">
        <f>(1+AB45)/(1+LOOKUP($B45,Prix!$B$6:$B$127,Prix!$K$6:$K$127))-1</f>
        <v>6.9999999999998952E-3</v>
      </c>
      <c r="G45" s="155">
        <f>(1+AC45)/(1+LOOKUP($B45,Prix!$B$6:$B$127,Prix!$K$6:$K$127))-1</f>
        <v>6.9999999999998952E-3</v>
      </c>
      <c r="H45" s="155">
        <f>(1+AD45)/(1+LOOKUP($B45,Prix!$B$6:$B$127,Prix!$K$6:$K$127))-1</f>
        <v>6.9999999999998952E-3</v>
      </c>
      <c r="I45" s="155">
        <f>(1+AE45)/(1+LOOKUP($B45,Prix!$B$6:$B$127,Prix!$K$6:$K$127))-1</f>
        <v>6.9999999999998952E-3</v>
      </c>
      <c r="J45" s="155">
        <f>(1+AF45)/(1+LOOKUP($B45,Prix!$B$6:$B$127,Prix!$K$6:$K$127))-1</f>
        <v>6.9999999999998952E-3</v>
      </c>
      <c r="K45" s="155">
        <f>(1+AG45)/(1+LOOKUP($B45,Prix!$B$6:$B$127,Prix!$K$6:$K$127))-1</f>
        <v>6.9999999999998952E-3</v>
      </c>
      <c r="L45" s="155">
        <f>(1+AH45)/(1+LOOKUP($B45,Prix!$B$6:$B$127,Prix!$K$6:$K$127))-1</f>
        <v>6.9999999999998952E-3</v>
      </c>
      <c r="M45" s="155">
        <f>(1+AI45)/(1+LOOKUP($B45,Prix!$B$6:$B$127,Prix!$K$6:$K$127))-1</f>
        <v>6.9999999999998952E-3</v>
      </c>
      <c r="N45" s="155">
        <f>(1+AJ45)/(1+LOOKUP($B45,Prix!$B$6:$B$127,Prix!$K$6:$K$127))-1</f>
        <v>6.9999999999998952E-3</v>
      </c>
      <c r="O45" s="155">
        <f>(1+AK45)/(1+LOOKUP($B45,Prix!$B$6:$B$127,Prix!$K$6:$K$127))-1</f>
        <v>6.9999999999998952E-3</v>
      </c>
      <c r="P45" s="155">
        <f>(1+AL45)/(1+LOOKUP($B45,Prix!$B$6:$B$127,Prix!$K$6:$K$127))-1</f>
        <v>6.9999999999998952E-3</v>
      </c>
      <c r="Q45" s="155">
        <f>(1+AM45)/(1+LOOKUP($B45,Prix!$B$6:$B$127,Prix!$K$6:$K$127))-1</f>
        <v>6.9999999999998952E-3</v>
      </c>
      <c r="R45" s="155">
        <f>(1+AN45)/(1+LOOKUP($B45,Prix!$B$6:$B$127,Prix!$K$6:$K$127))-1</f>
        <v>6.9999999999998952E-3</v>
      </c>
      <c r="S45" s="277">
        <f>(1+AO45)/(1+LOOKUP($B45,Prix!$B$6:$B$127,Prix!$K$6:$K$127))-1</f>
        <v>6.9999999999998952E-3</v>
      </c>
      <c r="T45" s="277">
        <f>(1+AP45)/(1+LOOKUP($B45,Prix!$B$6:$B$127,Prix!$K$6:$K$127))-1</f>
        <v>6.9999999999998952E-3</v>
      </c>
      <c r="U45" s="277">
        <f>(1+AQ45)/(1+LOOKUP($B45,Prix!$B$6:$B$127,Prix!$K$6:$K$127))-1</f>
        <v>6.9999999999998952E-3</v>
      </c>
      <c r="V45" s="277">
        <f>(1+AR45)/(1+LOOKUP($B45,Prix!$B$6:$B$127,Prix!$K$6:$K$127))-1</f>
        <v>6.7362612980514935E-3</v>
      </c>
      <c r="W45" s="277">
        <f>(1+AS45)/(1+LOOKUP($B45,Prix!$B$6:$B$127,Prix!$K$6:$K$127))-1</f>
        <v>6.7064455991918681E-3</v>
      </c>
      <c r="X45" s="277">
        <f>(1+AT45)/(1+LOOKUP($B45,Prix!$B$6:$B$127,Prix!$K$6:$K$127))-1</f>
        <v>7.0000005765025186E-3</v>
      </c>
      <c r="Y45" s="304">
        <v>2.4622499999999992E-2</v>
      </c>
      <c r="Z45" s="124">
        <v>2.4490988285615689E-2</v>
      </c>
      <c r="AA45" s="124">
        <v>2.4490988285615689E-2</v>
      </c>
      <c r="AB45" s="124">
        <v>2.4622499999999992E-2</v>
      </c>
      <c r="AC45" s="124">
        <v>2.4622499999999992E-2</v>
      </c>
      <c r="AD45" s="124">
        <v>2.4622499999999992E-2</v>
      </c>
      <c r="AE45" s="124">
        <v>2.4622499999999992E-2</v>
      </c>
      <c r="AF45" s="124">
        <v>2.4622499999999992E-2</v>
      </c>
      <c r="AG45" s="124">
        <v>2.4622499999999992E-2</v>
      </c>
      <c r="AH45" s="124">
        <v>2.4622499999999992E-2</v>
      </c>
      <c r="AI45" s="124">
        <v>2.4622499999999992E-2</v>
      </c>
      <c r="AJ45" s="124">
        <v>2.4622499999999992E-2</v>
      </c>
      <c r="AK45" s="124">
        <v>2.4622499999999992E-2</v>
      </c>
      <c r="AL45" s="124">
        <v>2.4622499999999992E-2</v>
      </c>
      <c r="AM45" s="124">
        <v>2.4622499999999992E-2</v>
      </c>
      <c r="AN45" s="124">
        <v>2.4622499999999992E-2</v>
      </c>
      <c r="AO45" s="124">
        <v>2.4622499999999992E-2</v>
      </c>
      <c r="AP45" s="124">
        <v>2.4622499999999992E-2</v>
      </c>
      <c r="AQ45" s="124">
        <v>2.4622499999999992E-2</v>
      </c>
      <c r="AR45" s="124">
        <v>2.4354145870767452E-2</v>
      </c>
      <c r="AS45" s="124">
        <v>2.4323808397177737E-2</v>
      </c>
      <c r="AT45" s="127">
        <v>2.4622500586591434E-2</v>
      </c>
    </row>
    <row r="46" spans="2:46" x14ac:dyDescent="0.25">
      <c r="B46" s="153">
        <f t="shared" si="1"/>
        <v>2059</v>
      </c>
      <c r="C46" s="154">
        <v>6.9999999999999993E-3</v>
      </c>
      <c r="D46" s="155">
        <f>(1+Z46)/(1+LOOKUP($B46,Prix!$B$6:$B$127,Prix!$K$6:$K$127))-1</f>
        <v>6.8707501578531005E-3</v>
      </c>
      <c r="E46" s="155">
        <f>(1+AA46)/(1+LOOKUP($B46,Prix!$B$6:$B$127,Prix!$K$6:$K$127))-1</f>
        <v>6.8707501578531005E-3</v>
      </c>
      <c r="F46" s="155">
        <f>(1+AB46)/(1+LOOKUP($B46,Prix!$B$6:$B$127,Prix!$K$6:$K$127))-1</f>
        <v>6.9999999999998952E-3</v>
      </c>
      <c r="G46" s="155">
        <f>(1+AC46)/(1+LOOKUP($B46,Prix!$B$6:$B$127,Prix!$K$6:$K$127))-1</f>
        <v>6.9999999999998952E-3</v>
      </c>
      <c r="H46" s="155">
        <f>(1+AD46)/(1+LOOKUP($B46,Prix!$B$6:$B$127,Prix!$K$6:$K$127))-1</f>
        <v>6.9999999999998952E-3</v>
      </c>
      <c r="I46" s="155">
        <f>(1+AE46)/(1+LOOKUP($B46,Prix!$B$6:$B$127,Prix!$K$6:$K$127))-1</f>
        <v>6.9999999999998952E-3</v>
      </c>
      <c r="J46" s="155">
        <f>(1+AF46)/(1+LOOKUP($B46,Prix!$B$6:$B$127,Prix!$K$6:$K$127))-1</f>
        <v>6.9999999999998952E-3</v>
      </c>
      <c r="K46" s="155">
        <f>(1+AG46)/(1+LOOKUP($B46,Prix!$B$6:$B$127,Prix!$K$6:$K$127))-1</f>
        <v>6.9999999999998952E-3</v>
      </c>
      <c r="L46" s="155">
        <f>(1+AH46)/(1+LOOKUP($B46,Prix!$B$6:$B$127,Prix!$K$6:$K$127))-1</f>
        <v>6.9999999999998952E-3</v>
      </c>
      <c r="M46" s="155">
        <f>(1+AI46)/(1+LOOKUP($B46,Prix!$B$6:$B$127,Prix!$K$6:$K$127))-1</f>
        <v>6.9999999999998952E-3</v>
      </c>
      <c r="N46" s="155">
        <f>(1+AJ46)/(1+LOOKUP($B46,Prix!$B$6:$B$127,Prix!$K$6:$K$127))-1</f>
        <v>6.9999999999998952E-3</v>
      </c>
      <c r="O46" s="155">
        <f>(1+AK46)/(1+LOOKUP($B46,Prix!$B$6:$B$127,Prix!$K$6:$K$127))-1</f>
        <v>6.9999999999998952E-3</v>
      </c>
      <c r="P46" s="155">
        <f>(1+AL46)/(1+LOOKUP($B46,Prix!$B$6:$B$127,Prix!$K$6:$K$127))-1</f>
        <v>6.9999999999998952E-3</v>
      </c>
      <c r="Q46" s="155">
        <f>(1+AM46)/(1+LOOKUP($B46,Prix!$B$6:$B$127,Prix!$K$6:$K$127))-1</f>
        <v>6.9999999999998952E-3</v>
      </c>
      <c r="R46" s="155">
        <f>(1+AN46)/(1+LOOKUP($B46,Prix!$B$6:$B$127,Prix!$K$6:$K$127))-1</f>
        <v>6.9999999999998952E-3</v>
      </c>
      <c r="S46" s="277">
        <f>(1+AO46)/(1+LOOKUP($B46,Prix!$B$6:$B$127,Prix!$K$6:$K$127))-1</f>
        <v>6.9999999999998952E-3</v>
      </c>
      <c r="T46" s="277">
        <f>(1+AP46)/(1+LOOKUP($B46,Prix!$B$6:$B$127,Prix!$K$6:$K$127))-1</f>
        <v>6.9999999999998952E-3</v>
      </c>
      <c r="U46" s="277">
        <f>(1+AQ46)/(1+LOOKUP($B46,Prix!$B$6:$B$127,Prix!$K$6:$K$127))-1</f>
        <v>6.9999999999998952E-3</v>
      </c>
      <c r="V46" s="277">
        <f>(1+AR46)/(1+LOOKUP($B46,Prix!$B$6:$B$127,Prix!$K$6:$K$127))-1</f>
        <v>6.7361922053752465E-3</v>
      </c>
      <c r="W46" s="277">
        <f>(1+AS46)/(1+LOOKUP($B46,Prix!$B$6:$B$127,Prix!$K$6:$K$127))-1</f>
        <v>6.6896723225282617E-3</v>
      </c>
      <c r="X46" s="277">
        <f>(1+AT46)/(1+LOOKUP($B46,Prix!$B$6:$B$127,Prix!$K$6:$K$127))-1</f>
        <v>6.9995197709131762E-3</v>
      </c>
      <c r="Y46" s="304">
        <v>2.4622499999999992E-2</v>
      </c>
      <c r="Z46" s="124">
        <v>2.4490988285615689E-2</v>
      </c>
      <c r="AA46" s="124">
        <v>2.4490988285615689E-2</v>
      </c>
      <c r="AB46" s="124">
        <v>2.4622499999999992E-2</v>
      </c>
      <c r="AC46" s="124">
        <v>2.4622499999999992E-2</v>
      </c>
      <c r="AD46" s="124">
        <v>2.4622499999999992E-2</v>
      </c>
      <c r="AE46" s="124">
        <v>2.4622499999999992E-2</v>
      </c>
      <c r="AF46" s="124">
        <v>2.4622499999999992E-2</v>
      </c>
      <c r="AG46" s="124">
        <v>2.4622499999999992E-2</v>
      </c>
      <c r="AH46" s="124">
        <v>2.4622499999999992E-2</v>
      </c>
      <c r="AI46" s="124">
        <v>2.4622499999999992E-2</v>
      </c>
      <c r="AJ46" s="124">
        <v>2.4622499999999992E-2</v>
      </c>
      <c r="AK46" s="124">
        <v>2.4622499999999992E-2</v>
      </c>
      <c r="AL46" s="124">
        <v>2.4622499999999992E-2</v>
      </c>
      <c r="AM46" s="124">
        <v>2.4622499999999992E-2</v>
      </c>
      <c r="AN46" s="124">
        <v>2.4622499999999992E-2</v>
      </c>
      <c r="AO46" s="124">
        <v>2.4622499999999992E-2</v>
      </c>
      <c r="AP46" s="124">
        <v>2.4622499999999992E-2</v>
      </c>
      <c r="AQ46" s="124">
        <v>2.4622499999999992E-2</v>
      </c>
      <c r="AR46" s="124">
        <v>2.4354075568969291E-2</v>
      </c>
      <c r="AS46" s="124">
        <v>2.4306741588172587E-2</v>
      </c>
      <c r="AT46" s="127">
        <v>2.4622011366904228E-2</v>
      </c>
    </row>
    <row r="47" spans="2:46" x14ac:dyDescent="0.25">
      <c r="B47" s="153">
        <f t="shared" si="1"/>
        <v>2060</v>
      </c>
      <c r="C47" s="154">
        <v>6.9999999999999993E-3</v>
      </c>
      <c r="D47" s="155">
        <f>(1+Z47)/(1+LOOKUP($B47,Prix!$B$6:$B$127,Prix!$K$6:$K$127))-1</f>
        <v>6.8707501578531005E-3</v>
      </c>
      <c r="E47" s="155">
        <f>(1+AA47)/(1+LOOKUP($B47,Prix!$B$6:$B$127,Prix!$K$6:$K$127))-1</f>
        <v>6.8707501578531005E-3</v>
      </c>
      <c r="F47" s="155">
        <f>(1+AB47)/(1+LOOKUP($B47,Prix!$B$6:$B$127,Prix!$K$6:$K$127))-1</f>
        <v>6.9999999999998952E-3</v>
      </c>
      <c r="G47" s="155">
        <f>(1+AC47)/(1+LOOKUP($B47,Prix!$B$6:$B$127,Prix!$K$6:$K$127))-1</f>
        <v>6.9999999999998952E-3</v>
      </c>
      <c r="H47" s="155">
        <f>(1+AD47)/(1+LOOKUP($B47,Prix!$B$6:$B$127,Prix!$K$6:$K$127))-1</f>
        <v>6.9999999999998952E-3</v>
      </c>
      <c r="I47" s="155">
        <f>(1+AE47)/(1+LOOKUP($B47,Prix!$B$6:$B$127,Prix!$K$6:$K$127))-1</f>
        <v>6.9999999999998952E-3</v>
      </c>
      <c r="J47" s="155">
        <f>(1+AF47)/(1+LOOKUP($B47,Prix!$B$6:$B$127,Prix!$K$6:$K$127))-1</f>
        <v>6.9999999999998952E-3</v>
      </c>
      <c r="K47" s="155">
        <f>(1+AG47)/(1+LOOKUP($B47,Prix!$B$6:$B$127,Prix!$K$6:$K$127))-1</f>
        <v>6.9999999999998952E-3</v>
      </c>
      <c r="L47" s="155">
        <f>(1+AH47)/(1+LOOKUP($B47,Prix!$B$6:$B$127,Prix!$K$6:$K$127))-1</f>
        <v>6.9999999999998952E-3</v>
      </c>
      <c r="M47" s="155">
        <f>(1+AI47)/(1+LOOKUP($B47,Prix!$B$6:$B$127,Prix!$K$6:$K$127))-1</f>
        <v>6.9999999999998952E-3</v>
      </c>
      <c r="N47" s="155">
        <f>(1+AJ47)/(1+LOOKUP($B47,Prix!$B$6:$B$127,Prix!$K$6:$K$127))-1</f>
        <v>6.9999999999998952E-3</v>
      </c>
      <c r="O47" s="155">
        <f>(1+AK47)/(1+LOOKUP($B47,Prix!$B$6:$B$127,Prix!$K$6:$K$127))-1</f>
        <v>6.9999999999998952E-3</v>
      </c>
      <c r="P47" s="155">
        <f>(1+AL47)/(1+LOOKUP($B47,Prix!$B$6:$B$127,Prix!$K$6:$K$127))-1</f>
        <v>6.9999999999998952E-3</v>
      </c>
      <c r="Q47" s="155">
        <f>(1+AM47)/(1+LOOKUP($B47,Prix!$B$6:$B$127,Prix!$K$6:$K$127))-1</f>
        <v>6.9999999999998952E-3</v>
      </c>
      <c r="R47" s="155">
        <f>(1+AN47)/(1+LOOKUP($B47,Prix!$B$6:$B$127,Prix!$K$6:$K$127))-1</f>
        <v>6.9999999999998952E-3</v>
      </c>
      <c r="S47" s="277">
        <f>(1+AO47)/(1+LOOKUP($B47,Prix!$B$6:$B$127,Prix!$K$6:$K$127))-1</f>
        <v>6.9999999999998952E-3</v>
      </c>
      <c r="T47" s="277">
        <f>(1+AP47)/(1+LOOKUP($B47,Prix!$B$6:$B$127,Prix!$K$6:$K$127))-1</f>
        <v>6.9999999999998952E-3</v>
      </c>
      <c r="U47" s="277">
        <f>(1+AQ47)/(1+LOOKUP($B47,Prix!$B$6:$B$127,Prix!$K$6:$K$127))-1</f>
        <v>6.9999999999998952E-3</v>
      </c>
      <c r="V47" s="277">
        <f>(1+AR47)/(1+LOOKUP($B47,Prix!$B$6:$B$127,Prix!$K$6:$K$127))-1</f>
        <v>6.7361230764879654E-3</v>
      </c>
      <c r="W47" s="277">
        <f>(1+AS47)/(1+LOOKUP($B47,Prix!$B$6:$B$127,Prix!$K$6:$K$127))-1</f>
        <v>6.6788085818927367E-3</v>
      </c>
      <c r="X47" s="277">
        <f>(1+AT47)/(1+LOOKUP($B47,Prix!$B$6:$B$127,Prix!$K$6:$K$127))-1</f>
        <v>7.0000002404280171E-3</v>
      </c>
      <c r="Y47" s="304">
        <v>2.4622499999999992E-2</v>
      </c>
      <c r="Z47" s="124">
        <v>2.4490988285615689E-2</v>
      </c>
      <c r="AA47" s="124">
        <v>2.4490988285615689E-2</v>
      </c>
      <c r="AB47" s="124">
        <v>2.4622499999999992E-2</v>
      </c>
      <c r="AC47" s="124">
        <v>2.4622499999999992E-2</v>
      </c>
      <c r="AD47" s="124">
        <v>2.4622499999999992E-2</v>
      </c>
      <c r="AE47" s="124">
        <v>2.4622499999999992E-2</v>
      </c>
      <c r="AF47" s="124">
        <v>2.4622499999999992E-2</v>
      </c>
      <c r="AG47" s="124">
        <v>2.4622499999999992E-2</v>
      </c>
      <c r="AH47" s="124">
        <v>2.4622499999999992E-2</v>
      </c>
      <c r="AI47" s="124">
        <v>2.4622499999999992E-2</v>
      </c>
      <c r="AJ47" s="124">
        <v>2.4622499999999992E-2</v>
      </c>
      <c r="AK47" s="124">
        <v>2.4622499999999992E-2</v>
      </c>
      <c r="AL47" s="124">
        <v>2.4622499999999992E-2</v>
      </c>
      <c r="AM47" s="124">
        <v>2.4622499999999992E-2</v>
      </c>
      <c r="AN47" s="124">
        <v>2.4622499999999992E-2</v>
      </c>
      <c r="AO47" s="124">
        <v>2.4622499999999992E-2</v>
      </c>
      <c r="AP47" s="124">
        <v>2.4622499999999992E-2</v>
      </c>
      <c r="AQ47" s="124">
        <v>2.4622499999999992E-2</v>
      </c>
      <c r="AR47" s="124">
        <v>2.4354005230326603E-2</v>
      </c>
      <c r="AS47" s="124">
        <v>2.429568773207591E-2</v>
      </c>
      <c r="AT47" s="127">
        <v>2.4622500244635637E-2</v>
      </c>
    </row>
    <row r="48" spans="2:46" x14ac:dyDescent="0.25">
      <c r="B48" s="153">
        <f t="shared" si="1"/>
        <v>2061</v>
      </c>
      <c r="C48" s="154">
        <v>6.9999999999999993E-3</v>
      </c>
      <c r="D48" s="155">
        <f>(1+Z48)/(1+LOOKUP($B48,Prix!$B$6:$B$127,Prix!$K$6:$K$127))-1</f>
        <v>6.8707501578531005E-3</v>
      </c>
      <c r="E48" s="155">
        <f>(1+AA48)/(1+LOOKUP($B48,Prix!$B$6:$B$127,Prix!$K$6:$K$127))-1</f>
        <v>6.8707501578531005E-3</v>
      </c>
      <c r="F48" s="155">
        <f>(1+AB48)/(1+LOOKUP($B48,Prix!$B$6:$B$127,Prix!$K$6:$K$127))-1</f>
        <v>6.9999999999998952E-3</v>
      </c>
      <c r="G48" s="155">
        <f>(1+AC48)/(1+LOOKUP($B48,Prix!$B$6:$B$127,Prix!$K$6:$K$127))-1</f>
        <v>6.9999999999998952E-3</v>
      </c>
      <c r="H48" s="155">
        <f>(1+AD48)/(1+LOOKUP($B48,Prix!$B$6:$B$127,Prix!$K$6:$K$127))-1</f>
        <v>6.9999999999998952E-3</v>
      </c>
      <c r="I48" s="155">
        <f>(1+AE48)/(1+LOOKUP($B48,Prix!$B$6:$B$127,Prix!$K$6:$K$127))-1</f>
        <v>6.9999999999998952E-3</v>
      </c>
      <c r="J48" s="155">
        <f>(1+AF48)/(1+LOOKUP($B48,Prix!$B$6:$B$127,Prix!$K$6:$K$127))-1</f>
        <v>6.9999999999998952E-3</v>
      </c>
      <c r="K48" s="155">
        <f>(1+AG48)/(1+LOOKUP($B48,Prix!$B$6:$B$127,Prix!$K$6:$K$127))-1</f>
        <v>6.9999999999998952E-3</v>
      </c>
      <c r="L48" s="155">
        <f>(1+AH48)/(1+LOOKUP($B48,Prix!$B$6:$B$127,Prix!$K$6:$K$127))-1</f>
        <v>6.9999999999998952E-3</v>
      </c>
      <c r="M48" s="155">
        <f>(1+AI48)/(1+LOOKUP($B48,Prix!$B$6:$B$127,Prix!$K$6:$K$127))-1</f>
        <v>6.9999999999998952E-3</v>
      </c>
      <c r="N48" s="155">
        <f>(1+AJ48)/(1+LOOKUP($B48,Prix!$B$6:$B$127,Prix!$K$6:$K$127))-1</f>
        <v>6.9999999999998952E-3</v>
      </c>
      <c r="O48" s="155">
        <f>(1+AK48)/(1+LOOKUP($B48,Prix!$B$6:$B$127,Prix!$K$6:$K$127))-1</f>
        <v>6.9999999999998952E-3</v>
      </c>
      <c r="P48" s="155">
        <f>(1+AL48)/(1+LOOKUP($B48,Prix!$B$6:$B$127,Prix!$K$6:$K$127))-1</f>
        <v>6.9999999999998952E-3</v>
      </c>
      <c r="Q48" s="155">
        <f>(1+AM48)/(1+LOOKUP($B48,Prix!$B$6:$B$127,Prix!$K$6:$K$127))-1</f>
        <v>6.9999999999998952E-3</v>
      </c>
      <c r="R48" s="155">
        <f>(1+AN48)/(1+LOOKUP($B48,Prix!$B$6:$B$127,Prix!$K$6:$K$127))-1</f>
        <v>6.9999999999998952E-3</v>
      </c>
      <c r="S48" s="277">
        <f>(1+AO48)/(1+LOOKUP($B48,Prix!$B$6:$B$127,Prix!$K$6:$K$127))-1</f>
        <v>6.9999999999998952E-3</v>
      </c>
      <c r="T48" s="277">
        <f>(1+AP48)/(1+LOOKUP($B48,Prix!$B$6:$B$127,Prix!$K$6:$K$127))-1</f>
        <v>6.9999999999998952E-3</v>
      </c>
      <c r="U48" s="277">
        <f>(1+AQ48)/(1+LOOKUP($B48,Prix!$B$6:$B$127,Prix!$K$6:$K$127))-1</f>
        <v>6.9999999999998952E-3</v>
      </c>
      <c r="V48" s="277">
        <f>(1+AR48)/(1+LOOKUP($B48,Prix!$B$6:$B$127,Prix!$K$6:$K$127))-1</f>
        <v>6.7360539113614504E-3</v>
      </c>
      <c r="W48" s="277">
        <f>(1+AS48)/(1+LOOKUP($B48,Prix!$B$6:$B$127,Prix!$K$6:$K$127))-1</f>
        <v>6.6704233266434709E-3</v>
      </c>
      <c r="X48" s="277">
        <f>(1+AT48)/(1+LOOKUP($B48,Prix!$B$6:$B$127,Prix!$K$6:$K$127))-1</f>
        <v>7.0000002886869694E-3</v>
      </c>
      <c r="Y48" s="304">
        <v>2.4622499999999992E-2</v>
      </c>
      <c r="Z48" s="124">
        <v>2.4490988285615689E-2</v>
      </c>
      <c r="AA48" s="124">
        <v>2.4490988285615689E-2</v>
      </c>
      <c r="AB48" s="124">
        <v>2.4622499999999992E-2</v>
      </c>
      <c r="AC48" s="124">
        <v>2.4622499999999992E-2</v>
      </c>
      <c r="AD48" s="124">
        <v>2.4622499999999992E-2</v>
      </c>
      <c r="AE48" s="124">
        <v>2.4622499999999992E-2</v>
      </c>
      <c r="AF48" s="124">
        <v>2.4622499999999992E-2</v>
      </c>
      <c r="AG48" s="124">
        <v>2.4622499999999992E-2</v>
      </c>
      <c r="AH48" s="124">
        <v>2.4622499999999992E-2</v>
      </c>
      <c r="AI48" s="124">
        <v>2.4622499999999992E-2</v>
      </c>
      <c r="AJ48" s="124">
        <v>2.4622499999999992E-2</v>
      </c>
      <c r="AK48" s="124">
        <v>2.4622499999999992E-2</v>
      </c>
      <c r="AL48" s="124">
        <v>2.4622499999999992E-2</v>
      </c>
      <c r="AM48" s="124">
        <v>2.4622499999999992E-2</v>
      </c>
      <c r="AN48" s="124">
        <v>2.4622499999999992E-2</v>
      </c>
      <c r="AO48" s="124">
        <v>2.4622499999999992E-2</v>
      </c>
      <c r="AP48" s="124">
        <v>2.4622499999999992E-2</v>
      </c>
      <c r="AQ48" s="124">
        <v>2.4622499999999992E-2</v>
      </c>
      <c r="AR48" s="124">
        <v>2.43539348548103E-2</v>
      </c>
      <c r="AS48" s="124">
        <v>2.4287155734859844E-2</v>
      </c>
      <c r="AT48" s="127">
        <v>2.4622500293739025E-2</v>
      </c>
    </row>
    <row r="49" spans="2:46" x14ac:dyDescent="0.25">
      <c r="B49" s="153">
        <f t="shared" si="1"/>
        <v>2062</v>
      </c>
      <c r="C49" s="154">
        <v>6.9999999999999993E-3</v>
      </c>
      <c r="D49" s="155">
        <f>(1+Z49)/(1+LOOKUP($B49,Prix!$B$6:$B$127,Prix!$K$6:$K$127))-1</f>
        <v>6.8707501578531005E-3</v>
      </c>
      <c r="E49" s="155">
        <f>(1+AA49)/(1+LOOKUP($B49,Prix!$B$6:$B$127,Prix!$K$6:$K$127))-1</f>
        <v>6.8707501578531005E-3</v>
      </c>
      <c r="F49" s="155">
        <f>(1+AB49)/(1+LOOKUP($B49,Prix!$B$6:$B$127,Prix!$K$6:$K$127))-1</f>
        <v>6.9999999999998952E-3</v>
      </c>
      <c r="G49" s="155">
        <f>(1+AC49)/(1+LOOKUP($B49,Prix!$B$6:$B$127,Prix!$K$6:$K$127))-1</f>
        <v>6.9999999999998952E-3</v>
      </c>
      <c r="H49" s="155">
        <f>(1+AD49)/(1+LOOKUP($B49,Prix!$B$6:$B$127,Prix!$K$6:$K$127))-1</f>
        <v>6.9999999999998952E-3</v>
      </c>
      <c r="I49" s="155">
        <f>(1+AE49)/(1+LOOKUP($B49,Prix!$B$6:$B$127,Prix!$K$6:$K$127))-1</f>
        <v>6.9999999999998952E-3</v>
      </c>
      <c r="J49" s="155">
        <f>(1+AF49)/(1+LOOKUP($B49,Prix!$B$6:$B$127,Prix!$K$6:$K$127))-1</f>
        <v>6.9999999999998952E-3</v>
      </c>
      <c r="K49" s="155">
        <f>(1+AG49)/(1+LOOKUP($B49,Prix!$B$6:$B$127,Prix!$K$6:$K$127))-1</f>
        <v>6.9999999999998952E-3</v>
      </c>
      <c r="L49" s="155">
        <f>(1+AH49)/(1+LOOKUP($B49,Prix!$B$6:$B$127,Prix!$K$6:$K$127))-1</f>
        <v>6.9999999999998952E-3</v>
      </c>
      <c r="M49" s="155">
        <f>(1+AI49)/(1+LOOKUP($B49,Prix!$B$6:$B$127,Prix!$K$6:$K$127))-1</f>
        <v>6.9999999999998952E-3</v>
      </c>
      <c r="N49" s="155">
        <f>(1+AJ49)/(1+LOOKUP($B49,Prix!$B$6:$B$127,Prix!$K$6:$K$127))-1</f>
        <v>6.9999999999998952E-3</v>
      </c>
      <c r="O49" s="155">
        <f>(1+AK49)/(1+LOOKUP($B49,Prix!$B$6:$B$127,Prix!$K$6:$K$127))-1</f>
        <v>6.9999999999998952E-3</v>
      </c>
      <c r="P49" s="155">
        <f>(1+AL49)/(1+LOOKUP($B49,Prix!$B$6:$B$127,Prix!$K$6:$K$127))-1</f>
        <v>6.9999999999998952E-3</v>
      </c>
      <c r="Q49" s="155">
        <f>(1+AM49)/(1+LOOKUP($B49,Prix!$B$6:$B$127,Prix!$K$6:$K$127))-1</f>
        <v>6.9999999999998952E-3</v>
      </c>
      <c r="R49" s="155">
        <f>(1+AN49)/(1+LOOKUP($B49,Prix!$B$6:$B$127,Prix!$K$6:$K$127))-1</f>
        <v>6.9999999999998952E-3</v>
      </c>
      <c r="S49" s="277">
        <f>(1+AO49)/(1+LOOKUP($B49,Prix!$B$6:$B$127,Prix!$K$6:$K$127))-1</f>
        <v>6.9999999999998952E-3</v>
      </c>
      <c r="T49" s="277">
        <f>(1+AP49)/(1+LOOKUP($B49,Prix!$B$6:$B$127,Prix!$K$6:$K$127))-1</f>
        <v>6.9999999999998952E-3</v>
      </c>
      <c r="U49" s="277">
        <f>(1+AQ49)/(1+LOOKUP($B49,Prix!$B$6:$B$127,Prix!$K$6:$K$127))-1</f>
        <v>6.9999999999998952E-3</v>
      </c>
      <c r="V49" s="277">
        <f>(1+AR49)/(1+LOOKUP($B49,Prix!$B$6:$B$127,Prix!$K$6:$K$127))-1</f>
        <v>6.9999999999996732E-3</v>
      </c>
      <c r="W49" s="277">
        <f>(1+AS49)/(1+LOOKUP($B49,Prix!$B$6:$B$127,Prix!$K$6:$K$127))-1</f>
        <v>6.9901270754506584E-3</v>
      </c>
      <c r="X49" s="277">
        <f>(1+AT49)/(1+LOOKUP($B49,Prix!$B$6:$B$127,Prix!$K$6:$K$127))-1</f>
        <v>7.0000002888606083E-3</v>
      </c>
      <c r="Y49" s="304">
        <v>2.4622499999999992E-2</v>
      </c>
      <c r="Z49" s="124">
        <v>2.4490988285615689E-2</v>
      </c>
      <c r="AA49" s="124">
        <v>2.4490988285615689E-2</v>
      </c>
      <c r="AB49" s="124">
        <v>2.4622499999999992E-2</v>
      </c>
      <c r="AC49" s="124">
        <v>2.4622499999999992E-2</v>
      </c>
      <c r="AD49" s="124">
        <v>2.4622499999999992E-2</v>
      </c>
      <c r="AE49" s="124">
        <v>2.4622499999999992E-2</v>
      </c>
      <c r="AF49" s="124">
        <v>2.4622499999999992E-2</v>
      </c>
      <c r="AG49" s="124">
        <v>2.4622499999999992E-2</v>
      </c>
      <c r="AH49" s="124">
        <v>2.4622499999999992E-2</v>
      </c>
      <c r="AI49" s="124">
        <v>2.4622499999999992E-2</v>
      </c>
      <c r="AJ49" s="124">
        <v>2.4622499999999992E-2</v>
      </c>
      <c r="AK49" s="124">
        <v>2.4622499999999992E-2</v>
      </c>
      <c r="AL49" s="124">
        <v>2.4622499999999992E-2</v>
      </c>
      <c r="AM49" s="124">
        <v>2.4622499999999992E-2</v>
      </c>
      <c r="AN49" s="124">
        <v>2.4622499999999992E-2</v>
      </c>
      <c r="AO49" s="124">
        <v>2.4622499999999992E-2</v>
      </c>
      <c r="AP49" s="124">
        <v>2.4622499999999992E-2</v>
      </c>
      <c r="AQ49" s="124">
        <v>2.4622499999999992E-2</v>
      </c>
      <c r="AR49" s="124">
        <v>2.462249999999977E-2</v>
      </c>
      <c r="AS49" s="124">
        <v>2.4612454299271169E-2</v>
      </c>
      <c r="AT49" s="127">
        <v>2.4622500293915772E-2</v>
      </c>
    </row>
    <row r="50" spans="2:46" x14ac:dyDescent="0.25">
      <c r="B50" s="153">
        <f t="shared" si="1"/>
        <v>2063</v>
      </c>
      <c r="C50" s="154">
        <v>6.9999999999999993E-3</v>
      </c>
      <c r="D50" s="155">
        <f>(1+Z50)/(1+LOOKUP($B50,Prix!$B$6:$B$127,Prix!$K$6:$K$127))-1</f>
        <v>6.8707501578531005E-3</v>
      </c>
      <c r="E50" s="155">
        <f>(1+AA50)/(1+LOOKUP($B50,Prix!$B$6:$B$127,Prix!$K$6:$K$127))-1</f>
        <v>6.8707501578531005E-3</v>
      </c>
      <c r="F50" s="155">
        <f>(1+AB50)/(1+LOOKUP($B50,Prix!$B$6:$B$127,Prix!$K$6:$K$127))-1</f>
        <v>6.9999999999998952E-3</v>
      </c>
      <c r="G50" s="155">
        <f>(1+AC50)/(1+LOOKUP($B50,Prix!$B$6:$B$127,Prix!$K$6:$K$127))-1</f>
        <v>6.9999999999998952E-3</v>
      </c>
      <c r="H50" s="155">
        <f>(1+AD50)/(1+LOOKUP($B50,Prix!$B$6:$B$127,Prix!$K$6:$K$127))-1</f>
        <v>6.9999999999998952E-3</v>
      </c>
      <c r="I50" s="155">
        <f>(1+AE50)/(1+LOOKUP($B50,Prix!$B$6:$B$127,Prix!$K$6:$K$127))-1</f>
        <v>6.9999999999998952E-3</v>
      </c>
      <c r="J50" s="155">
        <f>(1+AF50)/(1+LOOKUP($B50,Prix!$B$6:$B$127,Prix!$K$6:$K$127))-1</f>
        <v>6.9999999999998952E-3</v>
      </c>
      <c r="K50" s="155">
        <f>(1+AG50)/(1+LOOKUP($B50,Prix!$B$6:$B$127,Prix!$K$6:$K$127))-1</f>
        <v>6.9999999999998952E-3</v>
      </c>
      <c r="L50" s="155">
        <f>(1+AH50)/(1+LOOKUP($B50,Prix!$B$6:$B$127,Prix!$K$6:$K$127))-1</f>
        <v>6.9999999999998952E-3</v>
      </c>
      <c r="M50" s="155">
        <f>(1+AI50)/(1+LOOKUP($B50,Prix!$B$6:$B$127,Prix!$K$6:$K$127))-1</f>
        <v>6.9999999999998952E-3</v>
      </c>
      <c r="N50" s="155">
        <f>(1+AJ50)/(1+LOOKUP($B50,Prix!$B$6:$B$127,Prix!$K$6:$K$127))-1</f>
        <v>6.9999999999998952E-3</v>
      </c>
      <c r="O50" s="155">
        <f>(1+AK50)/(1+LOOKUP($B50,Prix!$B$6:$B$127,Prix!$K$6:$K$127))-1</f>
        <v>6.9999999999998952E-3</v>
      </c>
      <c r="P50" s="155">
        <f>(1+AL50)/(1+LOOKUP($B50,Prix!$B$6:$B$127,Prix!$K$6:$K$127))-1</f>
        <v>6.9999999999998952E-3</v>
      </c>
      <c r="Q50" s="155">
        <f>(1+AM50)/(1+LOOKUP($B50,Prix!$B$6:$B$127,Prix!$K$6:$K$127))-1</f>
        <v>6.9999999999998952E-3</v>
      </c>
      <c r="R50" s="155">
        <f>(1+AN50)/(1+LOOKUP($B50,Prix!$B$6:$B$127,Prix!$K$6:$K$127))-1</f>
        <v>6.9999999999998952E-3</v>
      </c>
      <c r="S50" s="277">
        <f>(1+AO50)/(1+LOOKUP($B50,Prix!$B$6:$B$127,Prix!$K$6:$K$127))-1</f>
        <v>6.9999999999998952E-3</v>
      </c>
      <c r="T50" s="277">
        <f>(1+AP50)/(1+LOOKUP($B50,Prix!$B$6:$B$127,Prix!$K$6:$K$127))-1</f>
        <v>6.9999999999998952E-3</v>
      </c>
      <c r="U50" s="277">
        <f>(1+AQ50)/(1+LOOKUP($B50,Prix!$B$6:$B$127,Prix!$K$6:$K$127))-1</f>
        <v>6.9999999999998952E-3</v>
      </c>
      <c r="V50" s="277">
        <f>(1+AR50)/(1+LOOKUP($B50,Prix!$B$6:$B$127,Prix!$K$6:$K$127))-1</f>
        <v>7.0000000000005613E-3</v>
      </c>
      <c r="W50" s="277">
        <f>(1+AS50)/(1+LOOKUP($B50,Prix!$B$6:$B$127,Prix!$K$6:$K$127))-1</f>
        <v>6.984275843247012E-3</v>
      </c>
      <c r="X50" s="277">
        <f>(1+AT50)/(1+LOOKUP($B50,Prix!$B$6:$B$127,Prix!$K$6:$K$127))-1</f>
        <v>7.0000002408374673E-3</v>
      </c>
      <c r="Y50" s="304">
        <v>2.4622499999999992E-2</v>
      </c>
      <c r="Z50" s="124">
        <v>2.4490988285615689E-2</v>
      </c>
      <c r="AA50" s="124">
        <v>2.4490988285615689E-2</v>
      </c>
      <c r="AB50" s="124">
        <v>2.4622499999999992E-2</v>
      </c>
      <c r="AC50" s="124">
        <v>2.4622499999999992E-2</v>
      </c>
      <c r="AD50" s="124">
        <v>2.4622499999999992E-2</v>
      </c>
      <c r="AE50" s="124">
        <v>2.4622499999999992E-2</v>
      </c>
      <c r="AF50" s="124">
        <v>2.4622499999999992E-2</v>
      </c>
      <c r="AG50" s="124">
        <v>2.4622499999999992E-2</v>
      </c>
      <c r="AH50" s="124">
        <v>2.4622499999999992E-2</v>
      </c>
      <c r="AI50" s="124">
        <v>2.4622499999999992E-2</v>
      </c>
      <c r="AJ50" s="124">
        <v>2.4622499999999992E-2</v>
      </c>
      <c r="AK50" s="124">
        <v>2.4622499999999992E-2</v>
      </c>
      <c r="AL50" s="124">
        <v>2.4622499999999992E-2</v>
      </c>
      <c r="AM50" s="124">
        <v>2.4622499999999992E-2</v>
      </c>
      <c r="AN50" s="124">
        <v>2.4622499999999992E-2</v>
      </c>
      <c r="AO50" s="124">
        <v>2.4622499999999992E-2</v>
      </c>
      <c r="AP50" s="124">
        <v>2.4622499999999992E-2</v>
      </c>
      <c r="AQ50" s="124">
        <v>2.4622499999999992E-2</v>
      </c>
      <c r="AR50" s="124">
        <v>2.4622500000000658E-2</v>
      </c>
      <c r="AS50" s="124">
        <v>2.460650067050385E-2</v>
      </c>
      <c r="AT50" s="127">
        <v>2.4622500245052192E-2</v>
      </c>
    </row>
    <row r="51" spans="2:46" x14ac:dyDescent="0.25">
      <c r="B51" s="153">
        <f t="shared" si="1"/>
        <v>2064</v>
      </c>
      <c r="C51" s="154">
        <v>6.9999999999999993E-3</v>
      </c>
      <c r="D51" s="155">
        <f>(1+Z51)/(1+LOOKUP($B51,Prix!$B$6:$B$127,Prix!$K$6:$K$127))-1</f>
        <v>6.8707501578531005E-3</v>
      </c>
      <c r="E51" s="155">
        <f>(1+AA51)/(1+LOOKUP($B51,Prix!$B$6:$B$127,Prix!$K$6:$K$127))-1</f>
        <v>6.8707501578531005E-3</v>
      </c>
      <c r="F51" s="155">
        <f>(1+AB51)/(1+LOOKUP($B51,Prix!$B$6:$B$127,Prix!$K$6:$K$127))-1</f>
        <v>6.9999999999998952E-3</v>
      </c>
      <c r="G51" s="155">
        <f>(1+AC51)/(1+LOOKUP($B51,Prix!$B$6:$B$127,Prix!$K$6:$K$127))-1</f>
        <v>6.9999999999998952E-3</v>
      </c>
      <c r="H51" s="155">
        <f>(1+AD51)/(1+LOOKUP($B51,Prix!$B$6:$B$127,Prix!$K$6:$K$127))-1</f>
        <v>6.9999999999998952E-3</v>
      </c>
      <c r="I51" s="155">
        <f>(1+AE51)/(1+LOOKUP($B51,Prix!$B$6:$B$127,Prix!$K$6:$K$127))-1</f>
        <v>6.9999999999998952E-3</v>
      </c>
      <c r="J51" s="155">
        <f>(1+AF51)/(1+LOOKUP($B51,Prix!$B$6:$B$127,Prix!$K$6:$K$127))-1</f>
        <v>6.9999999999998952E-3</v>
      </c>
      <c r="K51" s="155">
        <f>(1+AG51)/(1+LOOKUP($B51,Prix!$B$6:$B$127,Prix!$K$6:$K$127))-1</f>
        <v>6.9999999999998952E-3</v>
      </c>
      <c r="L51" s="155">
        <f>(1+AH51)/(1+LOOKUP($B51,Prix!$B$6:$B$127,Prix!$K$6:$K$127))-1</f>
        <v>6.9999999999998952E-3</v>
      </c>
      <c r="M51" s="155">
        <f>(1+AI51)/(1+LOOKUP($B51,Prix!$B$6:$B$127,Prix!$K$6:$K$127))-1</f>
        <v>6.9999999999998952E-3</v>
      </c>
      <c r="N51" s="155">
        <f>(1+AJ51)/(1+LOOKUP($B51,Prix!$B$6:$B$127,Prix!$K$6:$K$127))-1</f>
        <v>6.9999999999998952E-3</v>
      </c>
      <c r="O51" s="155">
        <f>(1+AK51)/(1+LOOKUP($B51,Prix!$B$6:$B$127,Prix!$K$6:$K$127))-1</f>
        <v>6.9999999999998952E-3</v>
      </c>
      <c r="P51" s="155">
        <f>(1+AL51)/(1+LOOKUP($B51,Prix!$B$6:$B$127,Prix!$K$6:$K$127))-1</f>
        <v>6.9999999999998952E-3</v>
      </c>
      <c r="Q51" s="155">
        <f>(1+AM51)/(1+LOOKUP($B51,Prix!$B$6:$B$127,Prix!$K$6:$K$127))-1</f>
        <v>6.9999999999998952E-3</v>
      </c>
      <c r="R51" s="155">
        <f>(1+AN51)/(1+LOOKUP($B51,Prix!$B$6:$B$127,Prix!$K$6:$K$127))-1</f>
        <v>6.9999999999998952E-3</v>
      </c>
      <c r="S51" s="277">
        <f>(1+AO51)/(1+LOOKUP($B51,Prix!$B$6:$B$127,Prix!$K$6:$K$127))-1</f>
        <v>6.9999999999998952E-3</v>
      </c>
      <c r="T51" s="277">
        <f>(1+AP51)/(1+LOOKUP($B51,Prix!$B$6:$B$127,Prix!$K$6:$K$127))-1</f>
        <v>6.9999999999998952E-3</v>
      </c>
      <c r="U51" s="277">
        <f>(1+AQ51)/(1+LOOKUP($B51,Prix!$B$6:$B$127,Prix!$K$6:$K$127))-1</f>
        <v>6.9999999999998952E-3</v>
      </c>
      <c r="V51" s="277">
        <f>(1+AR51)/(1+LOOKUP($B51,Prix!$B$6:$B$127,Prix!$K$6:$K$127))-1</f>
        <v>6.9999999999998952E-3</v>
      </c>
      <c r="W51" s="277">
        <f>(1+AS51)/(1+LOOKUP($B51,Prix!$B$6:$B$127,Prix!$K$6:$K$127))-1</f>
        <v>6.9836313767430713E-3</v>
      </c>
      <c r="X51" s="277">
        <f>(1+AT51)/(1+LOOKUP($B51,Prix!$B$6:$B$127,Prix!$K$6:$K$127))-1</f>
        <v>6.9995183225681767E-3</v>
      </c>
      <c r="Y51" s="304">
        <v>2.4622499999999992E-2</v>
      </c>
      <c r="Z51" s="124">
        <v>2.4490988285615689E-2</v>
      </c>
      <c r="AA51" s="124">
        <v>2.4490988285615689E-2</v>
      </c>
      <c r="AB51" s="124">
        <v>2.4622499999999992E-2</v>
      </c>
      <c r="AC51" s="124">
        <v>2.4622499999999992E-2</v>
      </c>
      <c r="AD51" s="124">
        <v>2.4622499999999992E-2</v>
      </c>
      <c r="AE51" s="124">
        <v>2.4622499999999992E-2</v>
      </c>
      <c r="AF51" s="124">
        <v>2.4622499999999992E-2</v>
      </c>
      <c r="AG51" s="124">
        <v>2.4622499999999992E-2</v>
      </c>
      <c r="AH51" s="124">
        <v>2.4622499999999992E-2</v>
      </c>
      <c r="AI51" s="124">
        <v>2.4622499999999992E-2</v>
      </c>
      <c r="AJ51" s="124">
        <v>2.4622499999999992E-2</v>
      </c>
      <c r="AK51" s="124">
        <v>2.4622499999999992E-2</v>
      </c>
      <c r="AL51" s="124">
        <v>2.4622499999999992E-2</v>
      </c>
      <c r="AM51" s="124">
        <v>2.4622499999999992E-2</v>
      </c>
      <c r="AN51" s="124">
        <v>2.4622499999999992E-2</v>
      </c>
      <c r="AO51" s="124">
        <v>2.4622499999999992E-2</v>
      </c>
      <c r="AP51" s="124">
        <v>2.4622499999999992E-2</v>
      </c>
      <c r="AQ51" s="124">
        <v>2.4622499999999992E-2</v>
      </c>
      <c r="AR51" s="124">
        <v>2.4622499999999992E-2</v>
      </c>
      <c r="AS51" s="124">
        <v>2.4605844925836173E-2</v>
      </c>
      <c r="AT51" s="127">
        <v>2.4622009893213281E-2</v>
      </c>
    </row>
    <row r="52" spans="2:46" x14ac:dyDescent="0.25">
      <c r="B52" s="153">
        <f t="shared" si="1"/>
        <v>2065</v>
      </c>
      <c r="C52" s="154">
        <v>6.9999999999999993E-3</v>
      </c>
      <c r="D52" s="155">
        <f>(1+Z52)/(1+LOOKUP($B52,Prix!$B$6:$B$127,Prix!$K$6:$K$127))-1</f>
        <v>6.8707501578531005E-3</v>
      </c>
      <c r="E52" s="155">
        <f>(1+AA52)/(1+LOOKUP($B52,Prix!$B$6:$B$127,Prix!$K$6:$K$127))-1</f>
        <v>6.8707501578531005E-3</v>
      </c>
      <c r="F52" s="155">
        <f>(1+AB52)/(1+LOOKUP($B52,Prix!$B$6:$B$127,Prix!$K$6:$K$127))-1</f>
        <v>6.9999999999998952E-3</v>
      </c>
      <c r="G52" s="155">
        <f>(1+AC52)/(1+LOOKUP($B52,Prix!$B$6:$B$127,Prix!$K$6:$K$127))-1</f>
        <v>6.9999999999998952E-3</v>
      </c>
      <c r="H52" s="155">
        <f>(1+AD52)/(1+LOOKUP($B52,Prix!$B$6:$B$127,Prix!$K$6:$K$127))-1</f>
        <v>6.9999999999998952E-3</v>
      </c>
      <c r="I52" s="155">
        <f>(1+AE52)/(1+LOOKUP($B52,Prix!$B$6:$B$127,Prix!$K$6:$K$127))-1</f>
        <v>6.9999999999998952E-3</v>
      </c>
      <c r="J52" s="155">
        <f>(1+AF52)/(1+LOOKUP($B52,Prix!$B$6:$B$127,Prix!$K$6:$K$127))-1</f>
        <v>6.9999999999998952E-3</v>
      </c>
      <c r="K52" s="155">
        <f>(1+AG52)/(1+LOOKUP($B52,Prix!$B$6:$B$127,Prix!$K$6:$K$127))-1</f>
        <v>6.9999999999998952E-3</v>
      </c>
      <c r="L52" s="155">
        <f>(1+AH52)/(1+LOOKUP($B52,Prix!$B$6:$B$127,Prix!$K$6:$K$127))-1</f>
        <v>6.9999999999998952E-3</v>
      </c>
      <c r="M52" s="155">
        <f>(1+AI52)/(1+LOOKUP($B52,Prix!$B$6:$B$127,Prix!$K$6:$K$127))-1</f>
        <v>6.9999999999998952E-3</v>
      </c>
      <c r="N52" s="155">
        <f>(1+AJ52)/(1+LOOKUP($B52,Prix!$B$6:$B$127,Prix!$K$6:$K$127))-1</f>
        <v>6.9999999999998952E-3</v>
      </c>
      <c r="O52" s="155">
        <f>(1+AK52)/(1+LOOKUP($B52,Prix!$B$6:$B$127,Prix!$K$6:$K$127))-1</f>
        <v>6.9999999999998952E-3</v>
      </c>
      <c r="P52" s="155">
        <f>(1+AL52)/(1+LOOKUP($B52,Prix!$B$6:$B$127,Prix!$K$6:$K$127))-1</f>
        <v>6.9999999999998952E-3</v>
      </c>
      <c r="Q52" s="155">
        <f>(1+AM52)/(1+LOOKUP($B52,Prix!$B$6:$B$127,Prix!$K$6:$K$127))-1</f>
        <v>6.9999999999998952E-3</v>
      </c>
      <c r="R52" s="155">
        <f>(1+AN52)/(1+LOOKUP($B52,Prix!$B$6:$B$127,Prix!$K$6:$K$127))-1</f>
        <v>6.9999999999998952E-3</v>
      </c>
      <c r="S52" s="277">
        <f>(1+AO52)/(1+LOOKUP($B52,Prix!$B$6:$B$127,Prix!$K$6:$K$127))-1</f>
        <v>6.9999999999998952E-3</v>
      </c>
      <c r="T52" s="277">
        <f>(1+AP52)/(1+LOOKUP($B52,Prix!$B$6:$B$127,Prix!$K$6:$K$127))-1</f>
        <v>6.9999999999998952E-3</v>
      </c>
      <c r="U52" s="277">
        <f>(1+AQ52)/(1+LOOKUP($B52,Prix!$B$6:$B$127,Prix!$K$6:$K$127))-1</f>
        <v>6.9999999999998952E-3</v>
      </c>
      <c r="V52" s="277">
        <f>(1+AR52)/(1+LOOKUP($B52,Prix!$B$6:$B$127,Prix!$K$6:$K$127))-1</f>
        <v>6.9999999999998952E-3</v>
      </c>
      <c r="W52" s="277">
        <f>(1+AS52)/(1+LOOKUP($B52,Prix!$B$6:$B$127,Prix!$K$6:$K$127))-1</f>
        <v>6.986443906895401E-3</v>
      </c>
      <c r="X52" s="277">
        <f>(1+AT52)/(1+LOOKUP($B52,Prix!$B$6:$B$127,Prix!$K$6:$K$127))-1</f>
        <v>6.9999999999996732E-3</v>
      </c>
      <c r="Y52" s="304">
        <v>2.4622499999999992E-2</v>
      </c>
      <c r="Z52" s="124">
        <v>2.4490988285615689E-2</v>
      </c>
      <c r="AA52" s="124">
        <v>2.4490988285615689E-2</v>
      </c>
      <c r="AB52" s="124">
        <v>2.4622499999999992E-2</v>
      </c>
      <c r="AC52" s="124">
        <v>2.4622499999999992E-2</v>
      </c>
      <c r="AD52" s="124">
        <v>2.4622499999999992E-2</v>
      </c>
      <c r="AE52" s="124">
        <v>2.4622499999999992E-2</v>
      </c>
      <c r="AF52" s="124">
        <v>2.4622499999999992E-2</v>
      </c>
      <c r="AG52" s="124">
        <v>2.4622499999999992E-2</v>
      </c>
      <c r="AH52" s="124">
        <v>2.4622499999999992E-2</v>
      </c>
      <c r="AI52" s="124">
        <v>2.4622499999999992E-2</v>
      </c>
      <c r="AJ52" s="124">
        <v>2.4622499999999992E-2</v>
      </c>
      <c r="AK52" s="124">
        <v>2.4622499999999992E-2</v>
      </c>
      <c r="AL52" s="124">
        <v>2.4622499999999992E-2</v>
      </c>
      <c r="AM52" s="124">
        <v>2.4622499999999992E-2</v>
      </c>
      <c r="AN52" s="124">
        <v>2.4622499999999992E-2</v>
      </c>
      <c r="AO52" s="124">
        <v>2.4622499999999992E-2</v>
      </c>
      <c r="AP52" s="124">
        <v>2.4622499999999992E-2</v>
      </c>
      <c r="AQ52" s="124">
        <v>2.4622499999999992E-2</v>
      </c>
      <c r="AR52" s="124">
        <v>2.4622499999999992E-2</v>
      </c>
      <c r="AS52" s="124">
        <v>2.4608706675266045E-2</v>
      </c>
      <c r="AT52" s="127">
        <v>2.462249999999977E-2</v>
      </c>
    </row>
    <row r="53" spans="2:46" x14ac:dyDescent="0.25">
      <c r="B53" s="153">
        <f t="shared" si="1"/>
        <v>2066</v>
      </c>
      <c r="C53" s="154">
        <v>6.9999999999999993E-3</v>
      </c>
      <c r="D53" s="155">
        <f>(1+Z53)/(1+LOOKUP($B53,Prix!$B$6:$B$127,Prix!$K$6:$K$127))-1</f>
        <v>6.8707501578531005E-3</v>
      </c>
      <c r="E53" s="155">
        <f>(1+AA53)/(1+LOOKUP($B53,Prix!$B$6:$B$127,Prix!$K$6:$K$127))-1</f>
        <v>6.8707501578531005E-3</v>
      </c>
      <c r="F53" s="155">
        <f>(1+AB53)/(1+LOOKUP($B53,Prix!$B$6:$B$127,Prix!$K$6:$K$127))-1</f>
        <v>6.9999999999998952E-3</v>
      </c>
      <c r="G53" s="155">
        <f>(1+AC53)/(1+LOOKUP($B53,Prix!$B$6:$B$127,Prix!$K$6:$K$127))-1</f>
        <v>6.9999999999998952E-3</v>
      </c>
      <c r="H53" s="155">
        <f>(1+AD53)/(1+LOOKUP($B53,Prix!$B$6:$B$127,Prix!$K$6:$K$127))-1</f>
        <v>6.9999999999998952E-3</v>
      </c>
      <c r="I53" s="155">
        <f>(1+AE53)/(1+LOOKUP($B53,Prix!$B$6:$B$127,Prix!$K$6:$K$127))-1</f>
        <v>6.9999999999998952E-3</v>
      </c>
      <c r="J53" s="155">
        <f>(1+AF53)/(1+LOOKUP($B53,Prix!$B$6:$B$127,Prix!$K$6:$K$127))-1</f>
        <v>6.9999999999998952E-3</v>
      </c>
      <c r="K53" s="155">
        <f>(1+AG53)/(1+LOOKUP($B53,Prix!$B$6:$B$127,Prix!$K$6:$K$127))-1</f>
        <v>6.9999999999998952E-3</v>
      </c>
      <c r="L53" s="155">
        <f>(1+AH53)/(1+LOOKUP($B53,Prix!$B$6:$B$127,Prix!$K$6:$K$127))-1</f>
        <v>6.9999999999998952E-3</v>
      </c>
      <c r="M53" s="155">
        <f>(1+AI53)/(1+LOOKUP($B53,Prix!$B$6:$B$127,Prix!$K$6:$K$127))-1</f>
        <v>6.9999999999998952E-3</v>
      </c>
      <c r="N53" s="155">
        <f>(1+AJ53)/(1+LOOKUP($B53,Prix!$B$6:$B$127,Prix!$K$6:$K$127))-1</f>
        <v>6.9999999999998952E-3</v>
      </c>
      <c r="O53" s="155">
        <f>(1+AK53)/(1+LOOKUP($B53,Prix!$B$6:$B$127,Prix!$K$6:$K$127))-1</f>
        <v>6.9999999999998952E-3</v>
      </c>
      <c r="P53" s="155">
        <f>(1+AL53)/(1+LOOKUP($B53,Prix!$B$6:$B$127,Prix!$K$6:$K$127))-1</f>
        <v>6.9999999999998952E-3</v>
      </c>
      <c r="Q53" s="155">
        <f>(1+AM53)/(1+LOOKUP($B53,Prix!$B$6:$B$127,Prix!$K$6:$K$127))-1</f>
        <v>6.9999999999998952E-3</v>
      </c>
      <c r="R53" s="155">
        <f>(1+AN53)/(1+LOOKUP($B53,Prix!$B$6:$B$127,Prix!$K$6:$K$127))-1</f>
        <v>6.9999999999998952E-3</v>
      </c>
      <c r="S53" s="277">
        <f>(1+AO53)/(1+LOOKUP($B53,Prix!$B$6:$B$127,Prix!$K$6:$K$127))-1</f>
        <v>6.9999999999998952E-3</v>
      </c>
      <c r="T53" s="277">
        <f>(1+AP53)/(1+LOOKUP($B53,Prix!$B$6:$B$127,Prix!$K$6:$K$127))-1</f>
        <v>6.9999999999998952E-3</v>
      </c>
      <c r="U53" s="277">
        <f>(1+AQ53)/(1+LOOKUP($B53,Prix!$B$6:$B$127,Prix!$K$6:$K$127))-1</f>
        <v>6.9999999999998952E-3</v>
      </c>
      <c r="V53" s="277">
        <f>(1+AR53)/(1+LOOKUP($B53,Prix!$B$6:$B$127,Prix!$K$6:$K$127))-1</f>
        <v>6.9999999999998952E-3</v>
      </c>
      <c r="W53" s="277">
        <f>(1+AS53)/(1+LOOKUP($B53,Prix!$B$6:$B$127,Prix!$K$6:$K$127))-1</f>
        <v>6.9861586646267071E-3</v>
      </c>
      <c r="X53" s="277">
        <f>(1+AT53)/(1+LOOKUP($B53,Prix!$B$6:$B$127,Prix!$K$6:$K$127))-1</f>
        <v>6.9999999999998952E-3</v>
      </c>
      <c r="Y53" s="304">
        <v>2.4622499999999992E-2</v>
      </c>
      <c r="Z53" s="124">
        <v>2.4490988285615689E-2</v>
      </c>
      <c r="AA53" s="124">
        <v>2.4490988285615689E-2</v>
      </c>
      <c r="AB53" s="124">
        <v>2.4622499999999992E-2</v>
      </c>
      <c r="AC53" s="124">
        <v>2.4622499999999992E-2</v>
      </c>
      <c r="AD53" s="124">
        <v>2.4622499999999992E-2</v>
      </c>
      <c r="AE53" s="124">
        <v>2.4622499999999992E-2</v>
      </c>
      <c r="AF53" s="124">
        <v>2.4622499999999992E-2</v>
      </c>
      <c r="AG53" s="124">
        <v>2.4622499999999992E-2</v>
      </c>
      <c r="AH53" s="124">
        <v>2.4622499999999992E-2</v>
      </c>
      <c r="AI53" s="124">
        <v>2.4622499999999992E-2</v>
      </c>
      <c r="AJ53" s="124">
        <v>2.4622499999999992E-2</v>
      </c>
      <c r="AK53" s="124">
        <v>2.4622499999999992E-2</v>
      </c>
      <c r="AL53" s="124">
        <v>2.4622499999999992E-2</v>
      </c>
      <c r="AM53" s="124">
        <v>2.4622499999999992E-2</v>
      </c>
      <c r="AN53" s="124">
        <v>2.4622499999999992E-2</v>
      </c>
      <c r="AO53" s="124">
        <v>2.4622499999999992E-2</v>
      </c>
      <c r="AP53" s="124">
        <v>2.4622499999999992E-2</v>
      </c>
      <c r="AQ53" s="124">
        <v>2.4622499999999992E-2</v>
      </c>
      <c r="AR53" s="124">
        <v>2.4622499999999992E-2</v>
      </c>
      <c r="AS53" s="124">
        <v>2.4608416441257663E-2</v>
      </c>
      <c r="AT53" s="127">
        <v>2.4622499999999992E-2</v>
      </c>
    </row>
    <row r="54" spans="2:46" x14ac:dyDescent="0.25">
      <c r="B54" s="153">
        <f t="shared" si="1"/>
        <v>2067</v>
      </c>
      <c r="C54" s="154">
        <v>6.9999999999999993E-3</v>
      </c>
      <c r="D54" s="155">
        <f>(1+Z54)/(1+LOOKUP($B54,Prix!$B$6:$B$127,Prix!$K$6:$K$127))-1</f>
        <v>6.8707501578531005E-3</v>
      </c>
      <c r="E54" s="155">
        <f>(1+AA54)/(1+LOOKUP($B54,Prix!$B$6:$B$127,Prix!$K$6:$K$127))-1</f>
        <v>6.8707501578531005E-3</v>
      </c>
      <c r="F54" s="155">
        <f>(1+AB54)/(1+LOOKUP($B54,Prix!$B$6:$B$127,Prix!$K$6:$K$127))-1</f>
        <v>6.9999999999998952E-3</v>
      </c>
      <c r="G54" s="155">
        <f>(1+AC54)/(1+LOOKUP($B54,Prix!$B$6:$B$127,Prix!$K$6:$K$127))-1</f>
        <v>6.9999999999998952E-3</v>
      </c>
      <c r="H54" s="155">
        <f>(1+AD54)/(1+LOOKUP($B54,Prix!$B$6:$B$127,Prix!$K$6:$K$127))-1</f>
        <v>6.9999999999998952E-3</v>
      </c>
      <c r="I54" s="155">
        <f>(1+AE54)/(1+LOOKUP($B54,Prix!$B$6:$B$127,Prix!$K$6:$K$127))-1</f>
        <v>6.9999999999998952E-3</v>
      </c>
      <c r="J54" s="155">
        <f>(1+AF54)/(1+LOOKUP($B54,Prix!$B$6:$B$127,Prix!$K$6:$K$127))-1</f>
        <v>6.9999999999998952E-3</v>
      </c>
      <c r="K54" s="155">
        <f>(1+AG54)/(1+LOOKUP($B54,Prix!$B$6:$B$127,Prix!$K$6:$K$127))-1</f>
        <v>6.9999999999998952E-3</v>
      </c>
      <c r="L54" s="155">
        <f>(1+AH54)/(1+LOOKUP($B54,Prix!$B$6:$B$127,Prix!$K$6:$K$127))-1</f>
        <v>6.9999999999998952E-3</v>
      </c>
      <c r="M54" s="155">
        <f>(1+AI54)/(1+LOOKUP($B54,Prix!$B$6:$B$127,Prix!$K$6:$K$127))-1</f>
        <v>6.9999999999998952E-3</v>
      </c>
      <c r="N54" s="155">
        <f>(1+AJ54)/(1+LOOKUP($B54,Prix!$B$6:$B$127,Prix!$K$6:$K$127))-1</f>
        <v>6.9999999999998952E-3</v>
      </c>
      <c r="O54" s="155">
        <f>(1+AK54)/(1+LOOKUP($B54,Prix!$B$6:$B$127,Prix!$K$6:$K$127))-1</f>
        <v>6.9999999999998952E-3</v>
      </c>
      <c r="P54" s="155">
        <f>(1+AL54)/(1+LOOKUP($B54,Prix!$B$6:$B$127,Prix!$K$6:$K$127))-1</f>
        <v>6.9999999999998952E-3</v>
      </c>
      <c r="Q54" s="155">
        <f>(1+AM54)/(1+LOOKUP($B54,Prix!$B$6:$B$127,Prix!$K$6:$K$127))-1</f>
        <v>6.9999999999998952E-3</v>
      </c>
      <c r="R54" s="155">
        <f>(1+AN54)/(1+LOOKUP($B54,Prix!$B$6:$B$127,Prix!$K$6:$K$127))-1</f>
        <v>6.9999999999998952E-3</v>
      </c>
      <c r="S54" s="277">
        <f>(1+AO54)/(1+LOOKUP($B54,Prix!$B$6:$B$127,Prix!$K$6:$K$127))-1</f>
        <v>6.9999999999998952E-3</v>
      </c>
      <c r="T54" s="277">
        <f>(1+AP54)/(1+LOOKUP($B54,Prix!$B$6:$B$127,Prix!$K$6:$K$127))-1</f>
        <v>6.9999999999998952E-3</v>
      </c>
      <c r="U54" s="277">
        <f>(1+AQ54)/(1+LOOKUP($B54,Prix!$B$6:$B$127,Prix!$K$6:$K$127))-1</f>
        <v>6.9999999999998952E-3</v>
      </c>
      <c r="V54" s="277">
        <f>(1+AR54)/(1+LOOKUP($B54,Prix!$B$6:$B$127,Prix!$K$6:$K$127))-1</f>
        <v>6.9999999999994511E-3</v>
      </c>
      <c r="W54" s="277">
        <f>(1+AS54)/(1+LOOKUP($B54,Prix!$B$6:$B$127,Prix!$K$6:$K$127))-1</f>
        <v>6.9834968429729471E-3</v>
      </c>
      <c r="X54" s="277">
        <f>(1+AT54)/(1+LOOKUP($B54,Prix!$B$6:$B$127,Prix!$K$6:$K$127))-1</f>
        <v>7.0000000000001172E-3</v>
      </c>
      <c r="Y54" s="304">
        <v>2.4622499999999992E-2</v>
      </c>
      <c r="Z54" s="124">
        <v>2.4490988285615689E-2</v>
      </c>
      <c r="AA54" s="124">
        <v>2.4490988285615689E-2</v>
      </c>
      <c r="AB54" s="124">
        <v>2.4622499999999992E-2</v>
      </c>
      <c r="AC54" s="124">
        <v>2.4622499999999992E-2</v>
      </c>
      <c r="AD54" s="124">
        <v>2.4622499999999992E-2</v>
      </c>
      <c r="AE54" s="124">
        <v>2.4622499999999992E-2</v>
      </c>
      <c r="AF54" s="124">
        <v>2.4622499999999992E-2</v>
      </c>
      <c r="AG54" s="124">
        <v>2.4622499999999992E-2</v>
      </c>
      <c r="AH54" s="124">
        <v>2.4622499999999992E-2</v>
      </c>
      <c r="AI54" s="124">
        <v>2.4622499999999992E-2</v>
      </c>
      <c r="AJ54" s="124">
        <v>2.4622499999999992E-2</v>
      </c>
      <c r="AK54" s="124">
        <v>2.4622499999999992E-2</v>
      </c>
      <c r="AL54" s="124">
        <v>2.4622499999999992E-2</v>
      </c>
      <c r="AM54" s="124">
        <v>2.4622499999999992E-2</v>
      </c>
      <c r="AN54" s="124">
        <v>2.4622499999999992E-2</v>
      </c>
      <c r="AO54" s="124">
        <v>2.4622499999999992E-2</v>
      </c>
      <c r="AP54" s="124">
        <v>2.4622499999999992E-2</v>
      </c>
      <c r="AQ54" s="124">
        <v>2.4622499999999992E-2</v>
      </c>
      <c r="AR54" s="124">
        <v>2.4622499999999548E-2</v>
      </c>
      <c r="AS54" s="124">
        <v>2.4605708037725105E-2</v>
      </c>
      <c r="AT54" s="127">
        <v>2.4622500000000214E-2</v>
      </c>
    </row>
    <row r="55" spans="2:46" x14ac:dyDescent="0.25">
      <c r="B55" s="153">
        <f t="shared" si="1"/>
        <v>2068</v>
      </c>
      <c r="C55" s="154">
        <v>6.9999999999999993E-3</v>
      </c>
      <c r="D55" s="155">
        <f>(1+Z55)/(1+LOOKUP($B55,Prix!$B$6:$B$127,Prix!$K$6:$K$127))-1</f>
        <v>6.8707501578531005E-3</v>
      </c>
      <c r="E55" s="155">
        <f>(1+AA55)/(1+LOOKUP($B55,Prix!$B$6:$B$127,Prix!$K$6:$K$127))-1</f>
        <v>6.8707501578531005E-3</v>
      </c>
      <c r="F55" s="155">
        <f>(1+AB55)/(1+LOOKUP($B55,Prix!$B$6:$B$127,Prix!$K$6:$K$127))-1</f>
        <v>6.9999999999998952E-3</v>
      </c>
      <c r="G55" s="155">
        <f>(1+AC55)/(1+LOOKUP($B55,Prix!$B$6:$B$127,Prix!$K$6:$K$127))-1</f>
        <v>6.9999999999998952E-3</v>
      </c>
      <c r="H55" s="155">
        <f>(1+AD55)/(1+LOOKUP($B55,Prix!$B$6:$B$127,Prix!$K$6:$K$127))-1</f>
        <v>6.9999999999998952E-3</v>
      </c>
      <c r="I55" s="155">
        <f>(1+AE55)/(1+LOOKUP($B55,Prix!$B$6:$B$127,Prix!$K$6:$K$127))-1</f>
        <v>6.9999999999998952E-3</v>
      </c>
      <c r="J55" s="155">
        <f>(1+AF55)/(1+LOOKUP($B55,Prix!$B$6:$B$127,Prix!$K$6:$K$127))-1</f>
        <v>6.9999999999998952E-3</v>
      </c>
      <c r="K55" s="155">
        <f>(1+AG55)/(1+LOOKUP($B55,Prix!$B$6:$B$127,Prix!$K$6:$K$127))-1</f>
        <v>6.9999999999998952E-3</v>
      </c>
      <c r="L55" s="155">
        <f>(1+AH55)/(1+LOOKUP($B55,Prix!$B$6:$B$127,Prix!$K$6:$K$127))-1</f>
        <v>6.9999999999998952E-3</v>
      </c>
      <c r="M55" s="155">
        <f>(1+AI55)/(1+LOOKUP($B55,Prix!$B$6:$B$127,Prix!$K$6:$K$127))-1</f>
        <v>6.9999999999998952E-3</v>
      </c>
      <c r="N55" s="155">
        <f>(1+AJ55)/(1+LOOKUP($B55,Prix!$B$6:$B$127,Prix!$K$6:$K$127))-1</f>
        <v>6.9999999999998952E-3</v>
      </c>
      <c r="O55" s="155">
        <f>(1+AK55)/(1+LOOKUP($B55,Prix!$B$6:$B$127,Prix!$K$6:$K$127))-1</f>
        <v>6.9999999999998952E-3</v>
      </c>
      <c r="P55" s="155">
        <f>(1+AL55)/(1+LOOKUP($B55,Prix!$B$6:$B$127,Prix!$K$6:$K$127))-1</f>
        <v>6.9999999999998952E-3</v>
      </c>
      <c r="Q55" s="155">
        <f>(1+AM55)/(1+LOOKUP($B55,Prix!$B$6:$B$127,Prix!$K$6:$K$127))-1</f>
        <v>6.9999999999998952E-3</v>
      </c>
      <c r="R55" s="155">
        <f>(1+AN55)/(1+LOOKUP($B55,Prix!$B$6:$B$127,Prix!$K$6:$K$127))-1</f>
        <v>6.9999999999998952E-3</v>
      </c>
      <c r="S55" s="277">
        <f>(1+AO55)/(1+LOOKUP($B55,Prix!$B$6:$B$127,Prix!$K$6:$K$127))-1</f>
        <v>6.9999999999998952E-3</v>
      </c>
      <c r="T55" s="277">
        <f>(1+AP55)/(1+LOOKUP($B55,Prix!$B$6:$B$127,Prix!$K$6:$K$127))-1</f>
        <v>6.9999999999998952E-3</v>
      </c>
      <c r="U55" s="277">
        <f>(1+AQ55)/(1+LOOKUP($B55,Prix!$B$6:$B$127,Prix!$K$6:$K$127))-1</f>
        <v>6.9999999999998952E-3</v>
      </c>
      <c r="V55" s="277">
        <f>(1+AR55)/(1+LOOKUP($B55,Prix!$B$6:$B$127,Prix!$K$6:$K$127))-1</f>
        <v>6.9999999999996732E-3</v>
      </c>
      <c r="W55" s="277">
        <f>(1+AS55)/(1+LOOKUP($B55,Prix!$B$6:$B$127,Prix!$K$6:$K$127))-1</f>
        <v>6.9863171214703534E-3</v>
      </c>
      <c r="X55" s="277">
        <f>(1+AT55)/(1+LOOKUP($B55,Prix!$B$6:$B$127,Prix!$K$6:$K$127))-1</f>
        <v>6.9999999999998952E-3</v>
      </c>
      <c r="Y55" s="304">
        <v>2.4622499999999992E-2</v>
      </c>
      <c r="Z55" s="124">
        <v>2.4490988285615689E-2</v>
      </c>
      <c r="AA55" s="124">
        <v>2.4490988285615689E-2</v>
      </c>
      <c r="AB55" s="124">
        <v>2.4622499999999992E-2</v>
      </c>
      <c r="AC55" s="124">
        <v>2.4622499999999992E-2</v>
      </c>
      <c r="AD55" s="124">
        <v>2.4622499999999992E-2</v>
      </c>
      <c r="AE55" s="124">
        <v>2.4622499999999992E-2</v>
      </c>
      <c r="AF55" s="124">
        <v>2.4622499999999992E-2</v>
      </c>
      <c r="AG55" s="124">
        <v>2.4622499999999992E-2</v>
      </c>
      <c r="AH55" s="124">
        <v>2.4622499999999992E-2</v>
      </c>
      <c r="AI55" s="124">
        <v>2.4622499999999992E-2</v>
      </c>
      <c r="AJ55" s="124">
        <v>2.4622499999999992E-2</v>
      </c>
      <c r="AK55" s="124">
        <v>2.4622499999999992E-2</v>
      </c>
      <c r="AL55" s="124">
        <v>2.4622499999999992E-2</v>
      </c>
      <c r="AM55" s="124">
        <v>2.4622499999999992E-2</v>
      </c>
      <c r="AN55" s="124">
        <v>2.4622499999999992E-2</v>
      </c>
      <c r="AO55" s="124">
        <v>2.4622499999999992E-2</v>
      </c>
      <c r="AP55" s="124">
        <v>2.4622499999999992E-2</v>
      </c>
      <c r="AQ55" s="124">
        <v>2.4622499999999992E-2</v>
      </c>
      <c r="AR55" s="124">
        <v>2.462249999999977E-2</v>
      </c>
      <c r="AS55" s="124">
        <v>2.4608577671096254E-2</v>
      </c>
      <c r="AT55" s="127">
        <v>2.4622499999999992E-2</v>
      </c>
    </row>
    <row r="56" spans="2:46" x14ac:dyDescent="0.25">
      <c r="B56" s="153">
        <f t="shared" si="1"/>
        <v>2069</v>
      </c>
      <c r="C56" s="154">
        <v>6.9999999999999993E-3</v>
      </c>
      <c r="D56" s="155">
        <f>(1+Z56)/(1+LOOKUP($B56,Prix!$B$6:$B$127,Prix!$K$6:$K$127))-1</f>
        <v>6.8707501578531005E-3</v>
      </c>
      <c r="E56" s="155">
        <f>(1+AA56)/(1+LOOKUP($B56,Prix!$B$6:$B$127,Prix!$K$6:$K$127))-1</f>
        <v>6.8707501578531005E-3</v>
      </c>
      <c r="F56" s="155">
        <f>(1+AB56)/(1+LOOKUP($B56,Prix!$B$6:$B$127,Prix!$K$6:$K$127))-1</f>
        <v>6.9999999999998952E-3</v>
      </c>
      <c r="G56" s="155">
        <f>(1+AC56)/(1+LOOKUP($B56,Prix!$B$6:$B$127,Prix!$K$6:$K$127))-1</f>
        <v>6.9999999999998952E-3</v>
      </c>
      <c r="H56" s="155">
        <f>(1+AD56)/(1+LOOKUP($B56,Prix!$B$6:$B$127,Prix!$K$6:$K$127))-1</f>
        <v>6.9999999999998952E-3</v>
      </c>
      <c r="I56" s="155">
        <f>(1+AE56)/(1+LOOKUP($B56,Prix!$B$6:$B$127,Prix!$K$6:$K$127))-1</f>
        <v>6.9999999999998952E-3</v>
      </c>
      <c r="J56" s="155">
        <f>(1+AF56)/(1+LOOKUP($B56,Prix!$B$6:$B$127,Prix!$K$6:$K$127))-1</f>
        <v>6.9999999999998952E-3</v>
      </c>
      <c r="K56" s="155">
        <f>(1+AG56)/(1+LOOKUP($B56,Prix!$B$6:$B$127,Prix!$K$6:$K$127))-1</f>
        <v>6.9999999999998952E-3</v>
      </c>
      <c r="L56" s="155">
        <f>(1+AH56)/(1+LOOKUP($B56,Prix!$B$6:$B$127,Prix!$K$6:$K$127))-1</f>
        <v>6.9999999999998952E-3</v>
      </c>
      <c r="M56" s="155">
        <f>(1+AI56)/(1+LOOKUP($B56,Prix!$B$6:$B$127,Prix!$K$6:$K$127))-1</f>
        <v>6.9999999999998952E-3</v>
      </c>
      <c r="N56" s="155">
        <f>(1+AJ56)/(1+LOOKUP($B56,Prix!$B$6:$B$127,Prix!$K$6:$K$127))-1</f>
        <v>6.9999999999998952E-3</v>
      </c>
      <c r="O56" s="155">
        <f>(1+AK56)/(1+LOOKUP($B56,Prix!$B$6:$B$127,Prix!$K$6:$K$127))-1</f>
        <v>6.9999999999998952E-3</v>
      </c>
      <c r="P56" s="155">
        <f>(1+AL56)/(1+LOOKUP($B56,Prix!$B$6:$B$127,Prix!$K$6:$K$127))-1</f>
        <v>6.9999999999998952E-3</v>
      </c>
      <c r="Q56" s="155">
        <f>(1+AM56)/(1+LOOKUP($B56,Prix!$B$6:$B$127,Prix!$K$6:$K$127))-1</f>
        <v>6.9999999999998952E-3</v>
      </c>
      <c r="R56" s="155">
        <f>(1+AN56)/(1+LOOKUP($B56,Prix!$B$6:$B$127,Prix!$K$6:$K$127))-1</f>
        <v>6.9999999999998952E-3</v>
      </c>
      <c r="S56" s="277">
        <f>(1+AO56)/(1+LOOKUP($B56,Prix!$B$6:$B$127,Prix!$K$6:$K$127))-1</f>
        <v>6.9999999999998952E-3</v>
      </c>
      <c r="T56" s="277">
        <f>(1+AP56)/(1+LOOKUP($B56,Prix!$B$6:$B$127,Prix!$K$6:$K$127))-1</f>
        <v>6.9999999999998952E-3</v>
      </c>
      <c r="U56" s="277">
        <f>(1+AQ56)/(1+LOOKUP($B56,Prix!$B$6:$B$127,Prix!$K$6:$K$127))-1</f>
        <v>6.9999999999998952E-3</v>
      </c>
      <c r="V56" s="277">
        <f>(1+AR56)/(1+LOOKUP($B56,Prix!$B$6:$B$127,Prix!$K$6:$K$127))-1</f>
        <v>6.9999999999998952E-3</v>
      </c>
      <c r="W56" s="277">
        <f>(1+AS56)/(1+LOOKUP($B56,Prix!$B$6:$B$127,Prix!$K$6:$K$127))-1</f>
        <v>6.986705781406366E-3</v>
      </c>
      <c r="X56" s="277">
        <f>(1+AT56)/(1+LOOKUP($B56,Prix!$B$6:$B$127,Prix!$K$6:$K$127))-1</f>
        <v>6.9999999999998952E-3</v>
      </c>
      <c r="Y56" s="304">
        <v>2.4622499999999992E-2</v>
      </c>
      <c r="Z56" s="124">
        <v>2.4490988285615689E-2</v>
      </c>
      <c r="AA56" s="124">
        <v>2.4490988285615689E-2</v>
      </c>
      <c r="AB56" s="124">
        <v>2.4622499999999992E-2</v>
      </c>
      <c r="AC56" s="124">
        <v>2.4622499999999992E-2</v>
      </c>
      <c r="AD56" s="124">
        <v>2.4622499999999992E-2</v>
      </c>
      <c r="AE56" s="124">
        <v>2.4622499999999992E-2</v>
      </c>
      <c r="AF56" s="124">
        <v>2.4622499999999992E-2</v>
      </c>
      <c r="AG56" s="124">
        <v>2.4622499999999992E-2</v>
      </c>
      <c r="AH56" s="124">
        <v>2.4622499999999992E-2</v>
      </c>
      <c r="AI56" s="124">
        <v>2.4622499999999992E-2</v>
      </c>
      <c r="AJ56" s="124">
        <v>2.4622499999999992E-2</v>
      </c>
      <c r="AK56" s="124">
        <v>2.4622499999999992E-2</v>
      </c>
      <c r="AL56" s="124">
        <v>2.4622499999999992E-2</v>
      </c>
      <c r="AM56" s="124">
        <v>2.4622499999999992E-2</v>
      </c>
      <c r="AN56" s="124">
        <v>2.4622499999999992E-2</v>
      </c>
      <c r="AO56" s="124">
        <v>2.4622499999999992E-2</v>
      </c>
      <c r="AP56" s="124">
        <v>2.4622499999999992E-2</v>
      </c>
      <c r="AQ56" s="124">
        <v>2.4622499999999992E-2</v>
      </c>
      <c r="AR56" s="124">
        <v>2.4622499999999992E-2</v>
      </c>
      <c r="AS56" s="124">
        <v>2.4608973132581147E-2</v>
      </c>
      <c r="AT56" s="127">
        <v>2.4622499999999992E-2</v>
      </c>
    </row>
    <row r="57" spans="2:46" ht="15.75" thickBot="1" x14ac:dyDescent="0.3">
      <c r="B57" s="156">
        <f t="shared" si="1"/>
        <v>2070</v>
      </c>
      <c r="C57" s="157">
        <v>6.9999999999999993E-3</v>
      </c>
      <c r="D57" s="158">
        <f>(1+Z57)/(1+LOOKUP($B57,Prix!$B$6:$B$127,Prix!$K$6:$K$127))-1</f>
        <v>6.8707501578531005E-3</v>
      </c>
      <c r="E57" s="158">
        <f>(1+AA57)/(1+LOOKUP($B57,Prix!$B$6:$B$127,Prix!$K$6:$K$127))-1</f>
        <v>6.8707501578531005E-3</v>
      </c>
      <c r="F57" s="158">
        <f>(1+AB57)/(1+LOOKUP($B57,Prix!$B$6:$B$127,Prix!$K$6:$K$127))-1</f>
        <v>6.9999999999998952E-3</v>
      </c>
      <c r="G57" s="158">
        <f>(1+AC57)/(1+LOOKUP($B57,Prix!$B$6:$B$127,Prix!$K$6:$K$127))-1</f>
        <v>6.9999999999998952E-3</v>
      </c>
      <c r="H57" s="158">
        <f>(1+AD57)/(1+LOOKUP($B57,Prix!$B$6:$B$127,Prix!$K$6:$K$127))-1</f>
        <v>6.9999999999998952E-3</v>
      </c>
      <c r="I57" s="158">
        <f>(1+AE57)/(1+LOOKUP($B57,Prix!$B$6:$B$127,Prix!$K$6:$K$127))-1</f>
        <v>6.9999999999998952E-3</v>
      </c>
      <c r="J57" s="158">
        <f>(1+AF57)/(1+LOOKUP($B57,Prix!$B$6:$B$127,Prix!$K$6:$K$127))-1</f>
        <v>6.9999999999998952E-3</v>
      </c>
      <c r="K57" s="158">
        <f>(1+AG57)/(1+LOOKUP($B57,Prix!$B$6:$B$127,Prix!$K$6:$K$127))-1</f>
        <v>6.9999999999998952E-3</v>
      </c>
      <c r="L57" s="158">
        <f>(1+AH57)/(1+LOOKUP($B57,Prix!$B$6:$B$127,Prix!$K$6:$K$127))-1</f>
        <v>6.9999999999998952E-3</v>
      </c>
      <c r="M57" s="158">
        <f>(1+AI57)/(1+LOOKUP($B57,Prix!$B$6:$B$127,Prix!$K$6:$K$127))-1</f>
        <v>6.9999999999998952E-3</v>
      </c>
      <c r="N57" s="158">
        <f>(1+AJ57)/(1+LOOKUP($B57,Prix!$B$6:$B$127,Prix!$K$6:$K$127))-1</f>
        <v>6.9999999999998952E-3</v>
      </c>
      <c r="O57" s="158">
        <f>(1+AK57)/(1+LOOKUP($B57,Prix!$B$6:$B$127,Prix!$K$6:$K$127))-1</f>
        <v>6.9999999999998952E-3</v>
      </c>
      <c r="P57" s="158">
        <f>(1+AL57)/(1+LOOKUP($B57,Prix!$B$6:$B$127,Prix!$K$6:$K$127))-1</f>
        <v>6.9999999999998952E-3</v>
      </c>
      <c r="Q57" s="158">
        <f>(1+AM57)/(1+LOOKUP($B57,Prix!$B$6:$B$127,Prix!$K$6:$K$127))-1</f>
        <v>6.9999999999998952E-3</v>
      </c>
      <c r="R57" s="158">
        <f>(1+AN57)/(1+LOOKUP($B57,Prix!$B$6:$B$127,Prix!$K$6:$K$127))-1</f>
        <v>6.9999999999998952E-3</v>
      </c>
      <c r="S57" s="278">
        <f>(1+AO57)/(1+LOOKUP($B57,Prix!$B$6:$B$127,Prix!$K$6:$K$127))-1</f>
        <v>6.9999999999998952E-3</v>
      </c>
      <c r="T57" s="278">
        <f>(1+AP57)/(1+LOOKUP($B57,Prix!$B$6:$B$127,Prix!$K$6:$K$127))-1</f>
        <v>6.9999999999998952E-3</v>
      </c>
      <c r="U57" s="278">
        <f>(1+AQ57)/(1+LOOKUP($B57,Prix!$B$6:$B$127,Prix!$K$6:$K$127))-1</f>
        <v>6.9999999999998952E-3</v>
      </c>
      <c r="V57" s="278">
        <f>(1+AR57)/(1+LOOKUP($B57,Prix!$B$6:$B$127,Prix!$K$6:$K$127))-1</f>
        <v>7.0000000000001172E-3</v>
      </c>
      <c r="W57" s="278">
        <f>(1+AS57)/(1+LOOKUP($B57,Prix!$B$6:$B$127,Prix!$K$6:$K$127))-1</f>
        <v>6.9902083576443008E-3</v>
      </c>
      <c r="X57" s="278">
        <f>(1+AT57)/(1+LOOKUP($B57,Prix!$B$6:$B$127,Prix!$K$6:$K$127))-1</f>
        <v>6.9999999999998952E-3</v>
      </c>
      <c r="Y57" s="305">
        <v>2.4622499999999992E-2</v>
      </c>
      <c r="Z57" s="132">
        <v>2.4490988285615689E-2</v>
      </c>
      <c r="AA57" s="132">
        <v>2.4490988285615689E-2</v>
      </c>
      <c r="AB57" s="132">
        <v>2.4622499999999992E-2</v>
      </c>
      <c r="AC57" s="132">
        <v>2.4622499999999992E-2</v>
      </c>
      <c r="AD57" s="132">
        <v>2.4622499999999992E-2</v>
      </c>
      <c r="AE57" s="132">
        <v>2.4622499999999992E-2</v>
      </c>
      <c r="AF57" s="132">
        <v>2.4622499999999992E-2</v>
      </c>
      <c r="AG57" s="132">
        <v>2.4622499999999992E-2</v>
      </c>
      <c r="AH57" s="132">
        <v>2.4622499999999992E-2</v>
      </c>
      <c r="AI57" s="132">
        <v>2.4622499999999992E-2</v>
      </c>
      <c r="AJ57" s="132">
        <v>2.4622499999999992E-2</v>
      </c>
      <c r="AK57" s="132">
        <v>2.4622499999999992E-2</v>
      </c>
      <c r="AL57" s="132">
        <v>2.4622499999999992E-2</v>
      </c>
      <c r="AM57" s="132">
        <v>2.4622499999999992E-2</v>
      </c>
      <c r="AN57" s="132">
        <v>2.4622499999999992E-2</v>
      </c>
      <c r="AO57" s="132">
        <v>2.4622499999999992E-2</v>
      </c>
      <c r="AP57" s="132">
        <v>2.4622499999999992E-2</v>
      </c>
      <c r="AQ57" s="132">
        <v>2.4622499999999992E-2</v>
      </c>
      <c r="AR57" s="132">
        <v>2.4622500000000214E-2</v>
      </c>
      <c r="AS57" s="132">
        <v>2.4612537003903201E-2</v>
      </c>
      <c r="AT57" s="134">
        <v>2.4622499999999992E-2</v>
      </c>
    </row>
  </sheetData>
  <mergeCells count="3">
    <mergeCell ref="B4:B5"/>
    <mergeCell ref="C4:X4"/>
    <mergeCell ref="Y4:AT4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T57"/>
  <sheetViews>
    <sheetView topLeftCell="A33" zoomScaleNormal="100" workbookViewId="0">
      <selection activeCell="M11" sqref="M11"/>
    </sheetView>
  </sheetViews>
  <sheetFormatPr baseColWidth="10" defaultColWidth="10.85546875" defaultRowHeight="15" x14ac:dyDescent="0.25"/>
  <cols>
    <col min="1" max="1" width="2.42578125" style="1" customWidth="1"/>
    <col min="2" max="2" width="7.7109375" style="1" customWidth="1"/>
    <col min="3" max="3" width="10.85546875" style="2"/>
    <col min="4" max="4" width="11.7109375" style="3" customWidth="1"/>
    <col min="5" max="25" width="10.85546875" style="3"/>
    <col min="26" max="16384" width="10.85546875" style="1"/>
  </cols>
  <sheetData>
    <row r="1" spans="2:46" ht="23.25" x14ac:dyDescent="0.35">
      <c r="B1" s="58" t="s">
        <v>1</v>
      </c>
    </row>
    <row r="3" spans="2:46" ht="15.75" thickBot="1" x14ac:dyDescent="0.3">
      <c r="B3" s="218" t="s">
        <v>99</v>
      </c>
      <c r="C3" s="4"/>
      <c r="D3" s="5"/>
      <c r="E3" s="5"/>
      <c r="F3" s="5"/>
      <c r="G3" s="5"/>
      <c r="H3" s="5"/>
      <c r="I3" s="5"/>
      <c r="J3" s="226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</row>
    <row r="4" spans="2:46" ht="27.75" customHeight="1" x14ac:dyDescent="0.2">
      <c r="B4" s="359" t="s">
        <v>0</v>
      </c>
      <c r="C4" s="361" t="s">
        <v>4</v>
      </c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3" t="s">
        <v>3</v>
      </c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4"/>
    </row>
    <row r="5" spans="2:46" s="6" customFormat="1" ht="44.25" customHeight="1" thickBot="1" x14ac:dyDescent="0.25">
      <c r="B5" s="360"/>
      <c r="C5" s="7" t="s">
        <v>2</v>
      </c>
      <c r="D5" s="8" t="str">
        <f>Z5</f>
        <v>CNAV</v>
      </c>
      <c r="E5" s="8" t="str">
        <f t="shared" ref="E5:X5" si="0">AA5</f>
        <v>MSA_SA</v>
      </c>
      <c r="F5" s="8" t="str">
        <f t="shared" si="0"/>
        <v>FPE civils et militaires</v>
      </c>
      <c r="G5" s="8" t="str">
        <f t="shared" si="0"/>
        <v>FSPOEIE</v>
      </c>
      <c r="H5" s="8" t="str">
        <f t="shared" si="0"/>
        <v>CNRACL</v>
      </c>
      <c r="I5" s="8" t="str">
        <f t="shared" si="0"/>
        <v>CANSSM</v>
      </c>
      <c r="J5" s="8" t="str">
        <f t="shared" si="0"/>
        <v>SNCF</v>
      </c>
      <c r="K5" s="8" t="str">
        <f t="shared" si="0"/>
        <v>RATP</v>
      </c>
      <c r="L5" s="8" t="str">
        <f t="shared" si="0"/>
        <v>ENIM</v>
      </c>
      <c r="M5" s="8" t="str">
        <f t="shared" si="0"/>
        <v>CNIEG</v>
      </c>
      <c r="N5" s="8" t="str">
        <f t="shared" si="0"/>
        <v>CRPCEN</v>
      </c>
      <c r="O5" s="8" t="str">
        <f t="shared" si="0"/>
        <v>BDF</v>
      </c>
      <c r="P5" s="8" t="str">
        <f t="shared" si="0"/>
        <v>MSA_EXA</v>
      </c>
      <c r="Q5" s="8" t="str">
        <f t="shared" si="0"/>
        <v>Régime général des non salariés</v>
      </c>
      <c r="R5" s="8" t="str">
        <f t="shared" si="0"/>
        <v>Auto-entrepreneurs SSI</v>
      </c>
      <c r="S5" s="276" t="str">
        <f t="shared" si="0"/>
        <v>CNAVPL_RB</v>
      </c>
      <c r="T5" s="276" t="str">
        <f t="shared" si="0"/>
        <v>Auto-entrepreneurs CNAVPL</v>
      </c>
      <c r="U5" s="276" t="str">
        <f t="shared" si="0"/>
        <v>CNBF_RB</v>
      </c>
      <c r="V5" s="276" t="str">
        <f t="shared" si="0"/>
        <v>CRPNPAC</v>
      </c>
      <c r="W5" s="276" t="str">
        <f t="shared" si="0"/>
        <v>AGIRC-ARRCO</v>
      </c>
      <c r="X5" s="276" t="str">
        <f t="shared" si="0"/>
        <v>IRCANTEC</v>
      </c>
      <c r="Y5" s="302" t="str">
        <f>C5</f>
        <v>SMPT Ensemble</v>
      </c>
      <c r="Z5" s="8" t="s">
        <v>50</v>
      </c>
      <c r="AA5" s="8" t="s">
        <v>78</v>
      </c>
      <c r="AB5" s="8" t="s">
        <v>61</v>
      </c>
      <c r="AC5" s="8" t="s">
        <v>51</v>
      </c>
      <c r="AD5" s="8" t="s">
        <v>52</v>
      </c>
      <c r="AE5" s="8" t="s">
        <v>53</v>
      </c>
      <c r="AF5" s="8" t="s">
        <v>54</v>
      </c>
      <c r="AG5" s="8" t="s">
        <v>55</v>
      </c>
      <c r="AH5" s="8" t="s">
        <v>56</v>
      </c>
      <c r="AI5" s="8" t="s">
        <v>57</v>
      </c>
      <c r="AJ5" s="8" t="s">
        <v>58</v>
      </c>
      <c r="AK5" s="8" t="s">
        <v>59</v>
      </c>
      <c r="AL5" s="8" t="s">
        <v>79</v>
      </c>
      <c r="AM5" s="8" t="s">
        <v>80</v>
      </c>
      <c r="AN5" s="8" t="s">
        <v>88</v>
      </c>
      <c r="AO5" s="276" t="s">
        <v>81</v>
      </c>
      <c r="AP5" s="276" t="s">
        <v>92</v>
      </c>
      <c r="AQ5" s="276" t="s">
        <v>82</v>
      </c>
      <c r="AR5" s="276" t="s">
        <v>89</v>
      </c>
      <c r="AS5" s="276" t="s">
        <v>91</v>
      </c>
      <c r="AT5" s="9" t="s">
        <v>90</v>
      </c>
    </row>
    <row r="6" spans="2:46" x14ac:dyDescent="0.25">
      <c r="B6" s="153">
        <v>2019</v>
      </c>
      <c r="C6" s="154">
        <v>7.4000000000000003E-3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3"/>
      <c r="S6" s="213"/>
      <c r="T6" s="213"/>
      <c r="U6" s="213"/>
      <c r="V6" s="213"/>
      <c r="W6" s="213"/>
      <c r="X6" s="213"/>
      <c r="Y6" s="303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5"/>
    </row>
    <row r="7" spans="2:46" x14ac:dyDescent="0.25">
      <c r="B7" s="153">
        <f t="shared" ref="B7:B57" si="1">B6+1</f>
        <v>2020</v>
      </c>
      <c r="C7" s="154">
        <v>-3.9100000000000003E-2</v>
      </c>
      <c r="D7" s="155">
        <f>(1+Z7)/(1+LOOKUP($B7,Prix!$B$6:$B$127,Prix!$L$6:$L$127))-1</f>
        <v>-5.0256001145803419E-2</v>
      </c>
      <c r="E7" s="155">
        <f>(1+AA7)/(1+LOOKUP($B7,Prix!$B$6:$B$127,Prix!$L$6:$L$127))-1</f>
        <v>-5.0794438151813059E-2</v>
      </c>
      <c r="F7" s="155">
        <f>(1+AB7)/(1+LOOKUP($B7,Prix!$B$6:$B$127,Prix!$L$6:$L$127))-1</f>
        <v>7.7779240881183931E-3</v>
      </c>
      <c r="G7" s="155">
        <f>(1+AC7)/(1+LOOKUP($B7,Prix!$B$6:$B$127,Prix!$L$6:$L$127))-1</f>
        <v>-1.2751816112722025E-2</v>
      </c>
      <c r="H7" s="155">
        <f>(1+AD7)/(1+LOOKUP($B7,Prix!$B$6:$B$127,Prix!$L$6:$L$127))-1</f>
        <v>1.1024165537308006E-2</v>
      </c>
      <c r="I7" s="155">
        <f>(1+AE7)/(1+LOOKUP($B7,Prix!$B$6:$B$127,Prix!$L$6:$L$127))-1</f>
        <v>-4.6807268426756199E-3</v>
      </c>
      <c r="J7" s="155">
        <f>(1+AF7)/(1+LOOKUP($B7,Prix!$B$6:$B$127,Prix!$L$6:$L$127))-1</f>
        <v>-4.7609048764011508E-2</v>
      </c>
      <c r="K7" s="155">
        <f>(1+AG7)/(1+LOOKUP($B7,Prix!$B$6:$B$127,Prix!$L$6:$L$127))-1</f>
        <v>-6.5090216888889052E-2</v>
      </c>
      <c r="L7" s="155">
        <f>(1+AH7)/(1+LOOKUP($B7,Prix!$B$6:$B$127,Prix!$L$6:$L$127))-1</f>
        <v>-2.8641741858721037E-2</v>
      </c>
      <c r="M7" s="155">
        <f>(1+AI7)/(1+LOOKUP($B7,Prix!$B$6:$B$127,Prix!$L$6:$L$127))-1</f>
        <v>1.8835674597961205E-3</v>
      </c>
      <c r="N7" s="155">
        <f>(1+AJ7)/(1+LOOKUP($B7,Prix!$B$6:$B$127,Prix!$L$6:$L$127))-1</f>
        <v>-9.2576544007686445E-2</v>
      </c>
      <c r="O7" s="155">
        <f>(1+AK7)/(1+LOOKUP($B7,Prix!$B$6:$B$127,Prix!$L$6:$L$127))-1</f>
        <v>-4.6794208553279093E-3</v>
      </c>
      <c r="P7" s="155">
        <f>(1+AL7)/(1+LOOKUP($B7,Prix!$B$6:$B$127,Prix!$L$6:$L$127))-1</f>
        <v>2.817080013712947E-2</v>
      </c>
      <c r="Q7" s="155">
        <f>(1+AM7)/(1+LOOKUP($B7,Prix!$B$6:$B$127,Prix!$L$6:$L$127))-1</f>
        <v>-6.0491369765534153E-2</v>
      </c>
      <c r="R7" s="155">
        <f>(1+AN7)/(1+LOOKUP($B7,Prix!$B$6:$B$127,Prix!$L$6:$L$127))-1</f>
        <v>0.12332648811825186</v>
      </c>
      <c r="S7" s="277">
        <f>(1+AO7)/(1+LOOKUP($B7,Prix!$B$6:$B$127,Prix!$L$6:$L$127))-1</f>
        <v>-4.3189484211402895E-2</v>
      </c>
      <c r="T7" s="277">
        <f>(1+AP7)/(1+LOOKUP($B7,Prix!$B$6:$B$127,Prix!$L$6:$L$127))-1</f>
        <v>6.2749736958582547E-2</v>
      </c>
      <c r="U7" s="277">
        <f>(1+AQ7)/(1+LOOKUP($B7,Prix!$B$6:$B$127,Prix!$L$6:$L$127))-1</f>
        <v>-5.6004380624263272E-2</v>
      </c>
      <c r="V7" s="277">
        <f>(1+AR7)/(1+LOOKUP($B7,Prix!$B$6:$B$127,Prix!$L$6:$L$127))-1</f>
        <v>-4.7741812279195051E-3</v>
      </c>
      <c r="W7" s="277">
        <f>(1+AS7)/(1+LOOKUP($B7,Prix!$B$6:$B$127,Prix!$L$6:$L$127))-1</f>
        <v>-5.0256001145803419E-2</v>
      </c>
      <c r="X7" s="277">
        <f>(1+AT7)/(1+LOOKUP($B7,Prix!$B$6:$B$127,Prix!$L$6:$L$127))-1</f>
        <v>1.8640363769351076E-2</v>
      </c>
      <c r="Y7" s="304">
        <v>-3.4487680000000132E-2</v>
      </c>
      <c r="Z7" s="124">
        <v>-4.5699999999999852E-2</v>
      </c>
      <c r="AA7" s="124">
        <v>-4.6241019933218608E-2</v>
      </c>
      <c r="AB7" s="124">
        <v>1.2612318811749512E-2</v>
      </c>
      <c r="AC7" s="124">
        <v>-8.0159042644667444E-3</v>
      </c>
      <c r="AD7" s="124">
        <v>1.5874132751820813E-2</v>
      </c>
      <c r="AE7" s="124">
        <v>9.3902693721448216E-5</v>
      </c>
      <c r="AF7" s="124">
        <v>-4.3040349966947278E-2</v>
      </c>
      <c r="AG7" s="124">
        <v>-6.0605376712782766E-2</v>
      </c>
      <c r="AH7" s="124">
        <v>-2.3982055309065053E-2</v>
      </c>
      <c r="AI7" s="124">
        <v>6.6896864632490782E-3</v>
      </c>
      <c r="AJ7" s="124">
        <v>-8.8223558034395078E-2</v>
      </c>
      <c r="AK7" s="124">
        <v>9.5214945999400058E-5</v>
      </c>
      <c r="AL7" s="124">
        <v>3.3103021187389281E-2</v>
      </c>
      <c r="AM7" s="124">
        <v>-5.5984468536355969E-2</v>
      </c>
      <c r="AN7" s="124">
        <v>0.12871517893720164</v>
      </c>
      <c r="AO7" s="124">
        <v>-3.8599584394706121E-2</v>
      </c>
      <c r="AP7" s="124">
        <v>6.7847836051735166E-2</v>
      </c>
      <c r="AQ7" s="124">
        <v>-5.1475954934079304E-2</v>
      </c>
      <c r="AR7" s="124">
        <v>0</v>
      </c>
      <c r="AS7" s="124">
        <v>-4.5699999999999852E-2</v>
      </c>
      <c r="AT7" s="127">
        <v>2.3526866521770495E-2</v>
      </c>
    </row>
    <row r="8" spans="2:46" x14ac:dyDescent="0.25">
      <c r="B8" s="153">
        <f t="shared" si="1"/>
        <v>2021</v>
      </c>
      <c r="C8" s="154">
        <v>3.3700000000000001E-2</v>
      </c>
      <c r="D8" s="155">
        <f>(1+Z8)/(1+LOOKUP($B8,Prix!$B$6:$B$127,Prix!$L$6:$L$127))-1</f>
        <v>4.975960544856739E-2</v>
      </c>
      <c r="E8" s="155">
        <f>(1+AA8)/(1+LOOKUP($B8,Prix!$B$6:$B$127,Prix!$L$6:$L$127))-1</f>
        <v>4.9367417625818533E-2</v>
      </c>
      <c r="F8" s="155">
        <f>(1+AB8)/(1+LOOKUP($B8,Prix!$B$6:$B$127,Prix!$L$6:$L$127))-1</f>
        <v>-1.563737887633132E-2</v>
      </c>
      <c r="G8" s="155">
        <f>(1+AC8)/(1+LOOKUP($B8,Prix!$B$6:$B$127,Prix!$L$6:$L$127))-1</f>
        <v>1.2818786625388157E-3</v>
      </c>
      <c r="H8" s="155">
        <f>(1+AD8)/(1+LOOKUP($B8,Prix!$B$6:$B$127,Prix!$L$6:$L$127))-1</f>
        <v>2.7920393749242711E-2</v>
      </c>
      <c r="I8" s="155">
        <f>(1+AE8)/(1+LOOKUP($B8,Prix!$B$6:$B$127,Prix!$L$6:$L$127))-1</f>
        <v>2.6928921518146964E-2</v>
      </c>
      <c r="J8" s="155">
        <f>(1+AF8)/(1+LOOKUP($B8,Prix!$B$6:$B$127,Prix!$L$6:$L$127))-1</f>
        <v>6.7824215025393597E-2</v>
      </c>
      <c r="K8" s="155">
        <f>(1+AG8)/(1+LOOKUP($B8,Prix!$B$6:$B$127,Prix!$L$6:$L$127))-1</f>
        <v>1.3698443349088318E-2</v>
      </c>
      <c r="L8" s="155">
        <f>(1+AH8)/(1+LOOKUP($B8,Prix!$B$6:$B$127,Prix!$L$6:$L$127))-1</f>
        <v>0.14503760715890324</v>
      </c>
      <c r="M8" s="155">
        <f>(1+AI8)/(1+LOOKUP($B8,Prix!$B$6:$B$127,Prix!$L$6:$L$127))-1</f>
        <v>-1.3087372155498267E-2</v>
      </c>
      <c r="N8" s="155">
        <f>(1+AJ8)/(1+LOOKUP($B8,Prix!$B$6:$B$127,Prix!$L$6:$L$127))-1</f>
        <v>2.1613824876618448E-2</v>
      </c>
      <c r="O8" s="155">
        <f>(1+AK8)/(1+LOOKUP($B8,Prix!$B$6:$B$127,Prix!$L$6:$L$127))-1</f>
        <v>-1.7465991926292168E-2</v>
      </c>
      <c r="P8" s="155">
        <f>(1+AL8)/(1+LOOKUP($B8,Prix!$B$6:$B$127,Prix!$L$6:$L$127))-1</f>
        <v>1.9638228405526981E-2</v>
      </c>
      <c r="Q8" s="155">
        <f>(1+AM8)/(1+LOOKUP($B8,Prix!$B$6:$B$127,Prix!$L$6:$L$127))-1</f>
        <v>3.6613076565430669E-2</v>
      </c>
      <c r="R8" s="155">
        <f>(1+AN8)/(1+LOOKUP($B8,Prix!$B$6:$B$127,Prix!$L$6:$L$127))-1</f>
        <v>-0.26617968284012883</v>
      </c>
      <c r="S8" s="277">
        <f>(1+AO8)/(1+LOOKUP($B8,Prix!$B$6:$B$127,Prix!$L$6:$L$127))-1</f>
        <v>2.0126147211298351E-2</v>
      </c>
      <c r="T8" s="277">
        <f>(1+AP8)/(1+LOOKUP($B8,Prix!$B$6:$B$127,Prix!$L$6:$L$127))-1</f>
        <v>-0.10470690727129528</v>
      </c>
      <c r="U8" s="277">
        <f>(1+AQ8)/(1+LOOKUP($B8,Prix!$B$6:$B$127,Prix!$L$6:$L$127))-1</f>
        <v>7.0980808910956483E-2</v>
      </c>
      <c r="V8" s="277">
        <f>(1+AR8)/(1+LOOKUP($B8,Prix!$B$6:$B$127,Prix!$L$6:$L$127))-1</f>
        <v>-1.6157820573038939E-2</v>
      </c>
      <c r="W8" s="277">
        <f>(1+AS8)/(1+LOOKUP($B8,Prix!$B$6:$B$127,Prix!$L$6:$L$127))-1</f>
        <v>4.975960544856739E-2</v>
      </c>
      <c r="X8" s="277">
        <f>(1+AT8)/(1+LOOKUP($B8,Prix!$B$6:$B$127,Prix!$L$6:$L$127))-1</f>
        <v>5.2653187303630666E-4</v>
      </c>
      <c r="Y8" s="304">
        <v>5.0652680000000005E-2</v>
      </c>
      <c r="Z8" s="124">
        <v>6.6999999999999948E-2</v>
      </c>
      <c r="AA8" s="124">
        <v>6.6601371204701332E-2</v>
      </c>
      <c r="AB8" s="124">
        <v>5.28989006154168E-4</v>
      </c>
      <c r="AC8" s="124">
        <v>1.7726114614983857E-2</v>
      </c>
      <c r="AD8" s="124">
        <v>4.4802118921100753E-2</v>
      </c>
      <c r="AE8" s="124">
        <v>4.3794363559693794E-2</v>
      </c>
      <c r="AF8" s="124">
        <v>8.5361287973390043E-2</v>
      </c>
      <c r="AG8" s="124">
        <v>3.0346598820876869E-2</v>
      </c>
      <c r="AH8" s="124">
        <v>0.16384276980870083</v>
      </c>
      <c r="AI8" s="124">
        <v>3.1208749550959425E-3</v>
      </c>
      <c r="AJ8" s="124">
        <v>3.8391976111104897E-2</v>
      </c>
      <c r="AK8" s="124">
        <v>-1.3296556913378055E-3</v>
      </c>
      <c r="AL8" s="124">
        <v>3.6383934056796852E-2</v>
      </c>
      <c r="AM8" s="124">
        <v>5.3637563261625942E-2</v>
      </c>
      <c r="AN8" s="124">
        <v>-0.2541280171711231</v>
      </c>
      <c r="AO8" s="124">
        <v>3.6879866042611509E-2</v>
      </c>
      <c r="AP8" s="124">
        <v>-9.000334459113335E-2</v>
      </c>
      <c r="AQ8" s="124">
        <v>8.8569723179330762E-2</v>
      </c>
      <c r="AR8" s="124">
        <v>0</v>
      </c>
      <c r="AS8" s="124">
        <v>6.6999999999999948E-2</v>
      </c>
      <c r="AT8" s="127">
        <v>1.6958362626608547E-2</v>
      </c>
    </row>
    <row r="9" spans="2:46" x14ac:dyDescent="0.25">
      <c r="B9" s="153">
        <f t="shared" si="1"/>
        <v>2022</v>
      </c>
      <c r="C9" s="154">
        <v>-2.3999999999999998E-3</v>
      </c>
      <c r="D9" s="155">
        <f>(1+Z9)/(1+LOOKUP($B9,Prix!$B$6:$B$127,Prix!$L$6:$L$127))-1</f>
        <v>4.1657185047672129E-5</v>
      </c>
      <c r="E9" s="155">
        <f>(1+AA9)/(1+LOOKUP($B9,Prix!$B$6:$B$127,Prix!$L$6:$L$127))-1</f>
        <v>4.1657185047894174E-5</v>
      </c>
      <c r="F9" s="155">
        <f>(1+AB9)/(1+LOOKUP($B9,Prix!$B$6:$B$127,Prix!$L$6:$L$127))-1</f>
        <v>-2.8350085034723693E-2</v>
      </c>
      <c r="G9" s="155">
        <f>(1+AC9)/(1+LOOKUP($B9,Prix!$B$6:$B$127,Prix!$L$6:$L$127))-1</f>
        <v>-1.4763992695030481E-2</v>
      </c>
      <c r="H9" s="155">
        <f>(1+AD9)/(1+LOOKUP($B9,Prix!$B$6:$B$127,Prix!$L$6:$L$127))-1</f>
        <v>-1.3651354963357343E-2</v>
      </c>
      <c r="I9" s="155">
        <f>(1+AE9)/(1+LOOKUP($B9,Prix!$B$6:$B$127,Prix!$L$6:$L$127))-1</f>
        <v>-5.7538442358610054E-3</v>
      </c>
      <c r="J9" s="155">
        <f>(1+AF9)/(1+LOOKUP($B9,Prix!$B$6:$B$127,Prix!$L$6:$L$127))-1</f>
        <v>-6.0603596661880088E-3</v>
      </c>
      <c r="K9" s="155">
        <f>(1+AG9)/(1+LOOKUP($B9,Prix!$B$6:$B$127,Prix!$L$6:$L$127))-1</f>
        <v>-1.326046579277429E-2</v>
      </c>
      <c r="L9" s="155">
        <f>(1+AH9)/(1+LOOKUP($B9,Prix!$B$6:$B$127,Prix!$L$6:$L$127))-1</f>
        <v>-0.17891267516904319</v>
      </c>
      <c r="M9" s="155">
        <f>(1+AI9)/(1+LOOKUP($B9,Prix!$B$6:$B$127,Prix!$L$6:$L$127))-1</f>
        <v>-5.4868573267839116E-2</v>
      </c>
      <c r="N9" s="155">
        <f>(1+AJ9)/(1+LOOKUP($B9,Prix!$B$6:$B$127,Prix!$L$6:$L$127))-1</f>
        <v>-5.2122800774837663E-2</v>
      </c>
      <c r="O9" s="155">
        <f>(1+AK9)/(1+LOOKUP($B9,Prix!$B$6:$B$127,Prix!$L$6:$L$127))-1</f>
        <v>-4.1971594856590744E-2</v>
      </c>
      <c r="P9" s="155">
        <f>(1+AL9)/(1+LOOKUP($B9,Prix!$B$6:$B$127,Prix!$L$6:$L$127))-1</f>
        <v>-1.2151372703350649E-3</v>
      </c>
      <c r="Q9" s="155">
        <f>(1+AM9)/(1+LOOKUP($B9,Prix!$B$6:$B$127,Prix!$L$6:$L$127))-1</f>
        <v>2.9386396329105668E-2</v>
      </c>
      <c r="R9" s="155">
        <f>(1+AN9)/(1+LOOKUP($B9,Prix!$B$6:$B$127,Prix!$L$6:$L$127))-1</f>
        <v>-5.2307309682195768E-3</v>
      </c>
      <c r="S9" s="277">
        <f>(1+AO9)/(1+LOOKUP($B9,Prix!$B$6:$B$127,Prix!$L$6:$L$127))-1</f>
        <v>-1.6626170752608749E-2</v>
      </c>
      <c r="T9" s="277">
        <f>(1+AP9)/(1+LOOKUP($B9,Prix!$B$6:$B$127,Prix!$L$6:$L$127))-1</f>
        <v>4.4392184724551864E-2</v>
      </c>
      <c r="U9" s="277">
        <f>(1+AQ9)/(1+LOOKUP($B9,Prix!$B$6:$B$127,Prix!$L$6:$L$127))-1</f>
        <v>-1.9036765791356602E-2</v>
      </c>
      <c r="V9" s="277">
        <f>(1+AR9)/(1+LOOKUP($B9,Prix!$B$6:$B$127,Prix!$L$6:$L$127))-1</f>
        <v>-6.9326913708881444E-3</v>
      </c>
      <c r="W9" s="277">
        <f>(1+AS9)/(1+LOOKUP($B9,Prix!$B$6:$B$127,Prix!$L$6:$L$127))-1</f>
        <v>4.1657185047672129E-5</v>
      </c>
      <c r="X9" s="277">
        <f>(1+AT9)/(1+LOOKUP($B9,Prix!$B$6:$B$127,Prix!$L$6:$L$127))-1</f>
        <v>-2.1576571962234836E-2</v>
      </c>
      <c r="Y9" s="304">
        <v>4.9674720000000061E-2</v>
      </c>
      <c r="Z9" s="124">
        <v>5.2274927395934201E-2</v>
      </c>
      <c r="AA9" s="124">
        <v>5.2274927395934423E-2</v>
      </c>
      <c r="AB9" s="124">
        <v>2.2400253407802717E-2</v>
      </c>
      <c r="AC9" s="124">
        <v>3.6695962219160494E-2</v>
      </c>
      <c r="AD9" s="124">
        <v>3.7866714237241306E-2</v>
      </c>
      <c r="AE9" s="124">
        <v>4.6176720593153586E-2</v>
      </c>
      <c r="AF9" s="124">
        <v>4.5854195526446873E-2</v>
      </c>
      <c r="AG9" s="124">
        <v>3.8278019976997202E-2</v>
      </c>
      <c r="AH9" s="124">
        <v>-0.13602638558651514</v>
      </c>
      <c r="AI9" s="124">
        <v>-5.5033244878408549E-3</v>
      </c>
      <c r="AJ9" s="124">
        <v>-2.6141372925276851E-3</v>
      </c>
      <c r="AK9" s="124">
        <v>8.0672772204157805E-3</v>
      </c>
      <c r="AL9" s="124">
        <v>5.0952489190697614E-2</v>
      </c>
      <c r="AM9" s="124">
        <v>8.3152374380677463E-2</v>
      </c>
      <c r="AN9" s="124">
        <v>4.6727156639264633E-2</v>
      </c>
      <c r="AO9" s="124">
        <v>3.4736520563647622E-2</v>
      </c>
      <c r="AP9" s="124">
        <v>9.894193152651054E-2</v>
      </c>
      <c r="AQ9" s="124">
        <v>3.2200017507845402E-2</v>
      </c>
      <c r="AR9" s="124">
        <v>4.4936300982121313E-2</v>
      </c>
      <c r="AS9" s="124">
        <v>5.2274927395934201E-2</v>
      </c>
      <c r="AT9" s="127">
        <v>2.9527554481071583E-2</v>
      </c>
    </row>
    <row r="10" spans="2:46" x14ac:dyDescent="0.25">
      <c r="B10" s="153">
        <f t="shared" si="1"/>
        <v>2023</v>
      </c>
      <c r="C10" s="154">
        <v>-7.9000000000000008E-3</v>
      </c>
      <c r="D10" s="155">
        <f>(1+Z10)/(1+LOOKUP($B10,Prix!$B$6:$B$127,Prix!$L$6:$L$127))-1</f>
        <v>-5.0634843148712472E-3</v>
      </c>
      <c r="E10" s="155">
        <f>(1+AA10)/(1+LOOKUP($B10,Prix!$B$6:$B$127,Prix!$L$6:$L$127))-1</f>
        <v>-5.0634843148712472E-3</v>
      </c>
      <c r="F10" s="155">
        <f>(1+AB10)/(1+LOOKUP($B10,Prix!$B$6:$B$127,Prix!$L$6:$L$127))-1</f>
        <v>-3.7608253659255686E-2</v>
      </c>
      <c r="G10" s="155">
        <f>(1+AC10)/(1+LOOKUP($B10,Prix!$B$6:$B$127,Prix!$L$6:$L$127))-1</f>
        <v>-1.3527838632707567E-3</v>
      </c>
      <c r="H10" s="155">
        <f>(1+AD10)/(1+LOOKUP($B10,Prix!$B$6:$B$127,Prix!$L$6:$L$127))-1</f>
        <v>6.7922371477058263E-3</v>
      </c>
      <c r="I10" s="155">
        <f>(1+AE10)/(1+LOOKUP($B10,Prix!$B$6:$B$127,Prix!$L$6:$L$127))-1</f>
        <v>-9.1015556175758627E-3</v>
      </c>
      <c r="J10" s="155">
        <f>(1+AF10)/(1+LOOKUP($B10,Prix!$B$6:$B$127,Prix!$L$6:$L$127))-1</f>
        <v>5.6133590253582E-3</v>
      </c>
      <c r="K10" s="155">
        <f>(1+AG10)/(1+LOOKUP($B10,Prix!$B$6:$B$127,Prix!$L$6:$L$127))-1</f>
        <v>5.9809892432447498E-3</v>
      </c>
      <c r="L10" s="155">
        <f>(1+AH10)/(1+LOOKUP($B10,Prix!$B$6:$B$127,Prix!$L$6:$L$127))-1</f>
        <v>7.6061467307724673E-2</v>
      </c>
      <c r="M10" s="155">
        <f>(1+AI10)/(1+LOOKUP($B10,Prix!$B$6:$B$127,Prix!$L$6:$L$127))-1</f>
        <v>2.7673641400363547E-2</v>
      </c>
      <c r="N10" s="155">
        <f>(1+AJ10)/(1+LOOKUP($B10,Prix!$B$6:$B$127,Prix!$L$6:$L$127))-1</f>
        <v>-2.8685385692061138E-2</v>
      </c>
      <c r="O10" s="155">
        <f>(1+AK10)/(1+LOOKUP($B10,Prix!$B$6:$B$127,Prix!$L$6:$L$127))-1</f>
        <v>4.1534221011556571E-3</v>
      </c>
      <c r="P10" s="155">
        <f>(1+AL10)/(1+LOOKUP($B10,Prix!$B$6:$B$127,Prix!$L$6:$L$127))-1</f>
        <v>0.12483217645222244</v>
      </c>
      <c r="Q10" s="155">
        <f>(1+AM10)/(1+LOOKUP($B10,Prix!$B$6:$B$127,Prix!$L$6:$L$127))-1</f>
        <v>-7.8826474370725319E-2</v>
      </c>
      <c r="R10" s="155">
        <f>(1+AN10)/(1+LOOKUP($B10,Prix!$B$6:$B$127,Prix!$L$6:$L$127))-1</f>
        <v>-3.5860265265754476E-2</v>
      </c>
      <c r="S10" s="277">
        <f>(1+AO10)/(1+LOOKUP($B10,Prix!$B$6:$B$127,Prix!$L$6:$L$127))-1</f>
        <v>-4.3141861618812172E-2</v>
      </c>
      <c r="T10" s="277">
        <f>(1+AP10)/(1+LOOKUP($B10,Prix!$B$6:$B$127,Prix!$L$6:$L$127))-1</f>
        <v>5.0128236633882439E-2</v>
      </c>
      <c r="U10" s="277">
        <f>(1+AQ10)/(1+LOOKUP($B10,Prix!$B$6:$B$127,Prix!$L$6:$L$127))-1</f>
        <v>-6.9113118657145645E-2</v>
      </c>
      <c r="V10" s="277">
        <f>(1+AR10)/(1+LOOKUP($B10,Prix!$B$6:$B$127,Prix!$L$6:$L$127))-1</f>
        <v>-7.6037989251852567E-3</v>
      </c>
      <c r="W10" s="277">
        <f>(1+AS10)/(1+LOOKUP($B10,Prix!$B$6:$B$127,Prix!$L$6:$L$127))-1</f>
        <v>-5.0634843148712472E-3</v>
      </c>
      <c r="X10" s="277">
        <f>(1+AT10)/(1+LOOKUP($B10,Prix!$B$6:$B$127,Prix!$L$6:$L$127))-1</f>
        <v>4.3248287045205558E-4</v>
      </c>
      <c r="Y10" s="304">
        <v>4.0514479999999908E-2</v>
      </c>
      <c r="Z10" s="124">
        <v>4.3435340572556713E-2</v>
      </c>
      <c r="AA10" s="124">
        <v>4.3435340572556713E-2</v>
      </c>
      <c r="AB10" s="124">
        <v>9.3041553669068744E-3</v>
      </c>
      <c r="AC10" s="124">
        <v>4.7326921521128273E-2</v>
      </c>
      <c r="AD10" s="124">
        <v>5.5868976856896735E-2</v>
      </c>
      <c r="AE10" s="124">
        <v>3.9200430868702396E-2</v>
      </c>
      <c r="AF10" s="124">
        <v>5.4632633556904064E-2</v>
      </c>
      <c r="AG10" s="124">
        <v>5.5018184147879401E-2</v>
      </c>
      <c r="AH10" s="124">
        <v>0.12851478050744047</v>
      </c>
      <c r="AI10" s="124">
        <v>7.776825868494508E-2</v>
      </c>
      <c r="AJ10" s="124">
        <v>1.866197431259331E-2</v>
      </c>
      <c r="AK10" s="124">
        <v>5.3101531061715557E-2</v>
      </c>
      <c r="AL10" s="124">
        <v>0.17966284945846422</v>
      </c>
      <c r="AM10" s="124">
        <v>-3.3923274210598153E-2</v>
      </c>
      <c r="AN10" s="124">
        <v>1.1137350586838846E-2</v>
      </c>
      <c r="AO10" s="124">
        <v>3.5008081031884242E-3</v>
      </c>
      <c r="AP10" s="124">
        <v>0.10131741770718827</v>
      </c>
      <c r="AQ10" s="124">
        <v>-2.3736434681322249E-2</v>
      </c>
      <c r="AR10" s="124">
        <v>4.0771196681175681E-2</v>
      </c>
      <c r="AS10" s="124">
        <v>4.3435340572556713E-2</v>
      </c>
      <c r="AT10" s="127">
        <v>4.9199212238121515E-2</v>
      </c>
    </row>
    <row r="11" spans="2:46" x14ac:dyDescent="0.25">
      <c r="B11" s="153">
        <f t="shared" si="1"/>
        <v>2024</v>
      </c>
      <c r="C11" s="154">
        <v>7.8000000000000005E-3</v>
      </c>
      <c r="D11" s="155">
        <f>(1+Z11)/(1+LOOKUP($B11,Prix!$B$6:$B$127,Prix!$L$6:$L$127))-1</f>
        <v>8.8184777165747352E-3</v>
      </c>
      <c r="E11" s="155">
        <f>(1+AA11)/(1+LOOKUP($B11,Prix!$B$6:$B$127,Prix!$L$6:$L$127))-1</f>
        <v>8.8184777165747352E-3</v>
      </c>
      <c r="F11" s="155">
        <f>(1+AB11)/(1+LOOKUP($B11,Prix!$B$6:$B$127,Prix!$L$6:$L$127))-1</f>
        <v>5.4652773819467981E-3</v>
      </c>
      <c r="G11" s="155">
        <f>(1+AC11)/(1+LOOKUP($B11,Prix!$B$6:$B$127,Prix!$L$6:$L$127))-1</f>
        <v>-7.0275445175738138E-4</v>
      </c>
      <c r="H11" s="155">
        <f>(1+AD11)/(1+LOOKUP($B11,Prix!$B$6:$B$127,Prix!$L$6:$L$127))-1</f>
        <v>7.1767379309237711E-3</v>
      </c>
      <c r="I11" s="155">
        <f>(1+AE11)/(1+LOOKUP($B11,Prix!$B$6:$B$127,Prix!$L$6:$L$127))-1</f>
        <v>2.5702827802939865E-2</v>
      </c>
      <c r="J11" s="155">
        <f>(1+AF11)/(1+LOOKUP($B11,Prix!$B$6:$B$127,Prix!$L$6:$L$127))-1</f>
        <v>4.7264254222603608E-2</v>
      </c>
      <c r="K11" s="155">
        <f>(1+AG11)/(1+LOOKUP($B11,Prix!$B$6:$B$127,Prix!$L$6:$L$127))-1</f>
        <v>8.4524360237623331E-2</v>
      </c>
      <c r="L11" s="155">
        <f>(1+AH11)/(1+LOOKUP($B11,Prix!$B$6:$B$127,Prix!$L$6:$L$127))-1</f>
        <v>4.9313619810862575E-2</v>
      </c>
      <c r="M11" s="155">
        <f>(1+AI11)/(1+LOOKUP($B11,Prix!$B$6:$B$127,Prix!$L$6:$L$127))-1</f>
        <v>2.8626201855311173E-2</v>
      </c>
      <c r="N11" s="155">
        <f>(1+AJ11)/(1+LOOKUP($B11,Prix!$B$6:$B$127,Prix!$L$6:$L$127))-1</f>
        <v>2.6390957679459648E-2</v>
      </c>
      <c r="O11" s="155">
        <f>(1+AK11)/(1+LOOKUP($B11,Prix!$B$6:$B$127,Prix!$L$6:$L$127))-1</f>
        <v>-3.9378845848673238E-3</v>
      </c>
      <c r="P11" s="155">
        <f>(1+AL11)/(1+LOOKUP($B11,Prix!$B$6:$B$127,Prix!$L$6:$L$127))-1</f>
        <v>9.7150956438107894E-3</v>
      </c>
      <c r="Q11" s="155">
        <f>(1+AM11)/(1+LOOKUP($B11,Prix!$B$6:$B$127,Prix!$L$6:$L$127))-1</f>
        <v>9.7150956438107894E-3</v>
      </c>
      <c r="R11" s="155">
        <f>(1+AN11)/(1+LOOKUP($B11,Prix!$B$6:$B$127,Prix!$L$6:$L$127))-1</f>
        <v>9.6027875146051933E-3</v>
      </c>
      <c r="S11" s="277">
        <f>(1+AO11)/(1+LOOKUP($B11,Prix!$B$6:$B$127,Prix!$L$6:$L$127))-1</f>
        <v>9.7150956438107894E-3</v>
      </c>
      <c r="T11" s="277">
        <f>(1+AP11)/(1+LOOKUP($B11,Prix!$B$6:$B$127,Prix!$L$6:$L$127))-1</f>
        <v>9.6027875146051933E-3</v>
      </c>
      <c r="U11" s="277">
        <f>(1+AQ11)/(1+LOOKUP($B11,Prix!$B$6:$B$127,Prix!$L$6:$L$127))-1</f>
        <v>9.7150956438107894E-3</v>
      </c>
      <c r="V11" s="277">
        <f>(1+AR11)/(1+LOOKUP($B11,Prix!$B$6:$B$127,Prix!$L$6:$L$127))-1</f>
        <v>7.3544108310568124E-3</v>
      </c>
      <c r="W11" s="277">
        <f>(1+AS11)/(1+LOOKUP($B11,Prix!$B$6:$B$127,Prix!$L$6:$L$127))-1</f>
        <v>8.8184777165747352E-3</v>
      </c>
      <c r="X11" s="277">
        <f>(1+AT11)/(1+LOOKUP($B11,Prix!$B$6:$B$127,Prix!$L$6:$L$127))-1</f>
        <v>5.9755684855340441E-3</v>
      </c>
      <c r="Y11" s="304">
        <v>2.7956000000000092E-2</v>
      </c>
      <c r="Z11" s="124">
        <v>2.8999999999999915E-2</v>
      </c>
      <c r="AA11" s="124">
        <v>2.8999999999999915E-2</v>
      </c>
      <c r="AB11" s="124">
        <v>2.5579718531581364E-2</v>
      </c>
      <c r="AC11" s="124">
        <v>1.9288294556826679E-2</v>
      </c>
      <c r="AD11" s="124">
        <v>2.7325417033142951E-2</v>
      </c>
      <c r="AE11" s="124">
        <v>4.6222123328068854E-2</v>
      </c>
      <c r="AF11" s="124">
        <v>6.821488840514478E-2</v>
      </c>
      <c r="AG11" s="124">
        <v>0.10622038685342661</v>
      </c>
      <c r="AH11" s="124">
        <v>7.0305251772687205E-2</v>
      </c>
      <c r="AI11" s="124">
        <v>4.9203979793167596E-2</v>
      </c>
      <c r="AJ11" s="124">
        <v>4.6924019316871179E-2</v>
      </c>
      <c r="AK11" s="124">
        <v>1.5988445297022258E-2</v>
      </c>
      <c r="AL11" s="124">
        <v>2.9914554865424492E-2</v>
      </c>
      <c r="AM11" s="124">
        <v>2.9914554865424492E-2</v>
      </c>
      <c r="AN11" s="124">
        <v>2.9800000000000049E-2</v>
      </c>
      <c r="AO11" s="124">
        <v>2.9914554865424492E-2</v>
      </c>
      <c r="AP11" s="124">
        <v>2.9800000000000049E-2</v>
      </c>
      <c r="AQ11" s="124">
        <v>2.9914554865424492E-2</v>
      </c>
      <c r="AR11" s="124">
        <v>2.7506644298776139E-2</v>
      </c>
      <c r="AS11" s="124">
        <v>2.8999999999999915E-2</v>
      </c>
      <c r="AT11" s="127">
        <v>2.6100218063647596E-2</v>
      </c>
    </row>
    <row r="12" spans="2:46" x14ac:dyDescent="0.25">
      <c r="B12" s="153">
        <f t="shared" si="1"/>
        <v>2025</v>
      </c>
      <c r="C12" s="154">
        <v>4.1999999999999997E-3</v>
      </c>
      <c r="D12" s="155">
        <f>(1+Z12)/(1+LOOKUP($B12,Prix!$B$6:$B$127,Prix!$L$6:$L$127))-1</f>
        <v>1.0590863283869378E-2</v>
      </c>
      <c r="E12" s="155">
        <f>(1+AA12)/(1+LOOKUP($B12,Prix!$B$6:$B$127,Prix!$L$6:$L$127))-1</f>
        <v>1.0590863283869378E-2</v>
      </c>
      <c r="F12" s="155">
        <f>(1+AB12)/(1+LOOKUP($B12,Prix!$B$6:$B$127,Prix!$L$6:$L$127))-1</f>
        <v>-1.2333497779970615E-2</v>
      </c>
      <c r="G12" s="155">
        <f>(1+AC12)/(1+LOOKUP($B12,Prix!$B$6:$B$127,Prix!$L$6:$L$127))-1</f>
        <v>-4.1866856315426748E-3</v>
      </c>
      <c r="H12" s="155">
        <f>(1+AD12)/(1+LOOKUP($B12,Prix!$B$6:$B$127,Prix!$L$6:$L$127))-1</f>
        <v>-1.221210333113365E-2</v>
      </c>
      <c r="I12" s="155">
        <f>(1+AE12)/(1+LOOKUP($B12,Prix!$B$6:$B$127,Prix!$L$6:$L$127))-1</f>
        <v>4.2635151777494773E-3</v>
      </c>
      <c r="J12" s="155">
        <f>(1+AF12)/(1+LOOKUP($B12,Prix!$B$6:$B$127,Prix!$L$6:$L$127))-1</f>
        <v>8.0414349278317143E-3</v>
      </c>
      <c r="K12" s="155">
        <f>(1+AG12)/(1+LOOKUP($B12,Prix!$B$6:$B$127,Prix!$L$6:$L$127))-1</f>
        <v>3.3487568935926193E-2</v>
      </c>
      <c r="L12" s="155">
        <f>(1+AH12)/(1+LOOKUP($B12,Prix!$B$6:$B$127,Prix!$L$6:$L$127))-1</f>
        <v>2.3958309757728946E-2</v>
      </c>
      <c r="M12" s="155">
        <f>(1+AI12)/(1+LOOKUP($B12,Prix!$B$6:$B$127,Prix!$L$6:$L$127))-1</f>
        <v>7.0741767552227053E-3</v>
      </c>
      <c r="N12" s="155">
        <f>(1+AJ12)/(1+LOOKUP($B12,Prix!$B$6:$B$127,Prix!$L$6:$L$127))-1</f>
        <v>-9.0809517274053064E-3</v>
      </c>
      <c r="O12" s="155">
        <f>(1+AK12)/(1+LOOKUP($B12,Prix!$B$6:$B$127,Prix!$L$6:$L$127))-1</f>
        <v>2.4484960865704952E-3</v>
      </c>
      <c r="P12" s="155">
        <f>(1+AL12)/(1+LOOKUP($B12,Prix!$B$6:$B$127,Prix!$L$6:$L$127))-1</f>
        <v>1.3594928841779153E-2</v>
      </c>
      <c r="Q12" s="155">
        <f>(1+AM12)/(1+LOOKUP($B12,Prix!$B$6:$B$127,Prix!$L$6:$L$127))-1</f>
        <v>1.3594928841779153E-2</v>
      </c>
      <c r="R12" s="155">
        <f>(1+AN12)/(1+LOOKUP($B12,Prix!$B$6:$B$127,Prix!$L$6:$L$127))-1</f>
        <v>1.3813517513566964E-2</v>
      </c>
      <c r="S12" s="277">
        <f>(1+AO12)/(1+LOOKUP($B12,Prix!$B$6:$B$127,Prix!$L$6:$L$127))-1</f>
        <v>1.3594928841779153E-2</v>
      </c>
      <c r="T12" s="277">
        <f>(1+AP12)/(1+LOOKUP($B12,Prix!$B$6:$B$127,Prix!$L$6:$L$127))-1</f>
        <v>1.3813517513566964E-2</v>
      </c>
      <c r="U12" s="277">
        <f>(1+AQ12)/(1+LOOKUP($B12,Prix!$B$6:$B$127,Prix!$L$6:$L$127))-1</f>
        <v>1.3594928841779153E-2</v>
      </c>
      <c r="V12" s="277">
        <f>(1+AR12)/(1+LOOKUP($B12,Prix!$B$6:$B$127,Prix!$L$6:$L$127))-1</f>
        <v>7.6705936391334717E-3</v>
      </c>
      <c r="W12" s="277">
        <f>(1+AS12)/(1+LOOKUP($B12,Prix!$B$6:$B$127,Prix!$L$6:$L$127))-1</f>
        <v>1.0590863283869378E-2</v>
      </c>
      <c r="X12" s="277">
        <f>(1+AT12)/(1+LOOKUP($B12,Prix!$B$6:$B$127,Prix!$L$6:$L$127))-1</f>
        <v>-2.6045686686793079E-4</v>
      </c>
      <c r="Y12" s="304">
        <v>1.775670000000007E-2</v>
      </c>
      <c r="Z12" s="124">
        <v>2.4233839938201607E-2</v>
      </c>
      <c r="AA12" s="124">
        <v>2.4233839938201607E-2</v>
      </c>
      <c r="AB12" s="124">
        <v>9.9999999999988987E-4</v>
      </c>
      <c r="AC12" s="124">
        <v>9.2567941124315212E-3</v>
      </c>
      <c r="AD12" s="124">
        <v>1.123033273896068E-3</v>
      </c>
      <c r="AE12" s="124">
        <v>1.7821072632649093E-2</v>
      </c>
      <c r="AF12" s="124">
        <v>2.1649994299357544E-2</v>
      </c>
      <c r="AG12" s="124">
        <v>4.7439651116561343E-2</v>
      </c>
      <c r="AH12" s="124">
        <v>3.7781746939458349E-2</v>
      </c>
      <c r="AI12" s="124">
        <v>2.066967814141818E-2</v>
      </c>
      <c r="AJ12" s="124">
        <v>4.2964554242748143E-3</v>
      </c>
      <c r="AK12" s="124">
        <v>1.5981550783739307E-2</v>
      </c>
      <c r="AL12" s="124">
        <v>2.7278460381143343E-2</v>
      </c>
      <c r="AM12" s="124">
        <v>2.7278460381143343E-2</v>
      </c>
      <c r="AN12" s="124">
        <v>2.750000000000008E-2</v>
      </c>
      <c r="AO12" s="124">
        <v>2.7278460381143343E-2</v>
      </c>
      <c r="AP12" s="124">
        <v>2.750000000000008E-2</v>
      </c>
      <c r="AQ12" s="124">
        <v>2.7278460381143343E-2</v>
      </c>
      <c r="AR12" s="124">
        <v>2.1274146653261772E-2</v>
      </c>
      <c r="AS12" s="124">
        <v>2.4233839938201607E-2</v>
      </c>
      <c r="AT12" s="127">
        <v>1.323602696542947E-2</v>
      </c>
    </row>
    <row r="13" spans="2:46" x14ac:dyDescent="0.25">
      <c r="B13" s="153">
        <f t="shared" si="1"/>
        <v>2026</v>
      </c>
      <c r="C13" s="154">
        <v>4.8999999999999998E-3</v>
      </c>
      <c r="D13" s="155">
        <f>(1+Z13)/(1+LOOKUP($B13,Prix!$B$6:$B$127,Prix!$L$6:$L$127))-1</f>
        <v>1.2206859077716459E-2</v>
      </c>
      <c r="E13" s="155">
        <f>(1+AA13)/(1+LOOKUP($B13,Prix!$B$6:$B$127,Prix!$L$6:$L$127))-1</f>
        <v>1.2206859077716459E-2</v>
      </c>
      <c r="F13" s="155">
        <f>(1+AB13)/(1+LOOKUP($B13,Prix!$B$6:$B$127,Prix!$L$6:$L$127))-1</f>
        <v>-1.2917858199388732E-2</v>
      </c>
      <c r="G13" s="155">
        <f>(1+AC13)/(1+LOOKUP($B13,Prix!$B$6:$B$127,Prix!$L$6:$L$127))-1</f>
        <v>-5.8604910580646319E-3</v>
      </c>
      <c r="H13" s="155">
        <f>(1+AD13)/(1+LOOKUP($B13,Prix!$B$6:$B$127,Prix!$L$6:$L$127))-1</f>
        <v>-1.2917858199388732E-2</v>
      </c>
      <c r="I13" s="155">
        <f>(1+AE13)/(1+LOOKUP($B13,Prix!$B$6:$B$127,Prix!$L$6:$L$127))-1</f>
        <v>6.9510656523941172E-3</v>
      </c>
      <c r="J13" s="155">
        <f>(1+AF13)/(1+LOOKUP($B13,Prix!$B$6:$B$127,Prix!$L$6:$L$127))-1</f>
        <v>1.7306086474017546E-2</v>
      </c>
      <c r="K13" s="155">
        <f>(1+AG13)/(1+LOOKUP($B13,Prix!$B$6:$B$127,Prix!$L$6:$L$127))-1</f>
        <v>2.6926730714790459E-2</v>
      </c>
      <c r="L13" s="155">
        <f>(1+AH13)/(1+LOOKUP($B13,Prix!$B$6:$B$127,Prix!$L$6:$L$127))-1</f>
        <v>2.1665873143713599E-2</v>
      </c>
      <c r="M13" s="155">
        <f>(1+AI13)/(1+LOOKUP($B13,Prix!$B$6:$B$127,Prix!$L$6:$L$127))-1</f>
        <v>1.0398494719293438E-2</v>
      </c>
      <c r="N13" s="155">
        <f>(1+AJ13)/(1+LOOKUP($B13,Prix!$B$6:$B$127,Prix!$L$6:$L$127))-1</f>
        <v>-8.6587625124049383E-3</v>
      </c>
      <c r="O13" s="155">
        <f>(1+AK13)/(1+LOOKUP($B13,Prix!$B$6:$B$127,Prix!$L$6:$L$127))-1</f>
        <v>1.8554486058350861E-3</v>
      </c>
      <c r="P13" s="155">
        <f>(1+AL13)/(1+LOOKUP($B13,Prix!$B$6:$B$127,Prix!$L$6:$L$127))-1</f>
        <v>1.2848734800102735E-2</v>
      </c>
      <c r="Q13" s="155">
        <f>(1+AM13)/(1+LOOKUP($B13,Prix!$B$6:$B$127,Prix!$L$6:$L$127))-1</f>
        <v>1.2848734800102735E-2</v>
      </c>
      <c r="R13" s="155">
        <f>(1+AN13)/(1+LOOKUP($B13,Prix!$B$6:$B$127,Prix!$L$6:$L$127))-1</f>
        <v>1.3213687013115205E-2</v>
      </c>
      <c r="S13" s="277">
        <f>(1+AO13)/(1+LOOKUP($B13,Prix!$B$6:$B$127,Prix!$L$6:$L$127))-1</f>
        <v>1.2848734800102735E-2</v>
      </c>
      <c r="T13" s="277">
        <f>(1+AP13)/(1+LOOKUP($B13,Prix!$B$6:$B$127,Prix!$L$6:$L$127))-1</f>
        <v>1.3213687013115205E-2</v>
      </c>
      <c r="U13" s="277">
        <f>(1+AQ13)/(1+LOOKUP($B13,Prix!$B$6:$B$127,Prix!$L$6:$L$127))-1</f>
        <v>1.2848734800102735E-2</v>
      </c>
      <c r="V13" s="277">
        <f>(1+AR13)/(1+LOOKUP($B13,Prix!$B$6:$B$127,Prix!$L$6:$L$127))-1</f>
        <v>9.3248992603691683E-3</v>
      </c>
      <c r="W13" s="277">
        <f>(1+AS13)/(1+LOOKUP($B13,Prix!$B$6:$B$127,Prix!$L$6:$L$127))-1</f>
        <v>1.2206859077716459E-2</v>
      </c>
      <c r="X13" s="277">
        <f>(1+AT13)/(1+LOOKUP($B13,Prix!$B$6:$B$127,Prix!$L$6:$L$127))-1</f>
        <v>-1.7018838166282801E-4</v>
      </c>
      <c r="Y13" s="304">
        <v>1.90690899999999E-2</v>
      </c>
      <c r="Z13" s="124">
        <v>2.6478975790712234E-2</v>
      </c>
      <c r="AA13" s="124">
        <v>2.6478975790712234E-2</v>
      </c>
      <c r="AB13" s="124">
        <v>9.9999999999988987E-4</v>
      </c>
      <c r="AC13" s="124">
        <v>8.1568760180166233E-3</v>
      </c>
      <c r="AD13" s="124">
        <v>9.9999999999988987E-4</v>
      </c>
      <c r="AE13" s="124">
        <v>2.1149075678092988E-2</v>
      </c>
      <c r="AF13" s="124">
        <v>3.1650102293301119E-2</v>
      </c>
      <c r="AG13" s="124">
        <v>4.1406397617868906E-2</v>
      </c>
      <c r="AH13" s="124">
        <v>3.6071361955039905E-2</v>
      </c>
      <c r="AI13" s="124">
        <v>2.4645113494835558E-2</v>
      </c>
      <c r="AJ13" s="124">
        <v>5.3191489361701372E-3</v>
      </c>
      <c r="AK13" s="124">
        <v>1.5981610431177407E-2</v>
      </c>
      <c r="AL13" s="124">
        <v>2.7129901960784242E-2</v>
      </c>
      <c r="AM13" s="124">
        <v>2.7129901960784242E-2</v>
      </c>
      <c r="AN13" s="124">
        <v>2.750000000000008E-2</v>
      </c>
      <c r="AO13" s="124">
        <v>2.7129901960784242E-2</v>
      </c>
      <c r="AP13" s="124">
        <v>2.750000000000008E-2</v>
      </c>
      <c r="AQ13" s="124">
        <v>2.7129901960784242E-2</v>
      </c>
      <c r="AR13" s="124">
        <v>2.3556380339940342E-2</v>
      </c>
      <c r="AS13" s="124">
        <v>2.6478975790712234E-2</v>
      </c>
      <c r="AT13" s="127">
        <v>1.3927411962155745E-2</v>
      </c>
    </row>
    <row r="14" spans="2:46" x14ac:dyDescent="0.25">
      <c r="B14" s="153">
        <f t="shared" si="1"/>
        <v>2027</v>
      </c>
      <c r="C14" s="154">
        <v>5.3E-3</v>
      </c>
      <c r="D14" s="155">
        <f>(1+Z14)/(1+LOOKUP($B14,Prix!$B$6:$B$127,Prix!$L$6:$L$127))-1</f>
        <v>1.0712530712530643E-2</v>
      </c>
      <c r="E14" s="155">
        <f>(1+AA14)/(1+LOOKUP($B14,Prix!$B$6:$B$127,Prix!$L$6:$L$127))-1</f>
        <v>1.0712530712530643E-2</v>
      </c>
      <c r="F14" s="155">
        <f>(1+AB14)/(1+LOOKUP($B14,Prix!$B$6:$B$127,Prix!$L$6:$L$127))-1</f>
        <v>-1.6216216216216384E-2</v>
      </c>
      <c r="G14" s="155">
        <f>(1+AC14)/(1+LOOKUP($B14,Prix!$B$6:$B$127,Prix!$L$6:$L$127))-1</f>
        <v>-7.6611922576572677E-3</v>
      </c>
      <c r="H14" s="155">
        <f>(1+AD14)/(1+LOOKUP($B14,Prix!$B$6:$B$127,Prix!$L$6:$L$127))-1</f>
        <v>-1.6216216216216384E-2</v>
      </c>
      <c r="I14" s="155">
        <f>(1+AE14)/(1+LOOKUP($B14,Prix!$B$6:$B$127,Prix!$L$6:$L$127))-1</f>
        <v>4.4414442633584628E-3</v>
      </c>
      <c r="J14" s="155">
        <f>(1+AF14)/(1+LOOKUP($B14,Prix!$B$6:$B$127,Prix!$L$6:$L$127))-1</f>
        <v>1.3906700098613944E-2</v>
      </c>
      <c r="K14" s="155">
        <f>(1+AG14)/(1+LOOKUP($B14,Prix!$B$6:$B$127,Prix!$L$6:$L$127))-1</f>
        <v>2.2827845816738579E-2</v>
      </c>
      <c r="L14" s="155">
        <f>(1+AH14)/(1+LOOKUP($B14,Prix!$B$6:$B$127,Prix!$L$6:$L$127))-1</f>
        <v>1.6662931637292822E-2</v>
      </c>
      <c r="M14" s="155">
        <f>(1+AI14)/(1+LOOKUP($B14,Prix!$B$6:$B$127,Prix!$L$6:$L$127))-1</f>
        <v>8.2189158534335949E-3</v>
      </c>
      <c r="N14" s="155">
        <f>(1+AJ14)/(1+LOOKUP($B14,Prix!$B$6:$B$127,Prix!$L$6:$L$127))-1</f>
        <v>-1.1960205990056871E-2</v>
      </c>
      <c r="O14" s="155">
        <f>(1+AK14)/(1+LOOKUP($B14,Prix!$B$6:$B$127,Prix!$L$6:$L$127))-1</f>
        <v>-1.489611309221095E-3</v>
      </c>
      <c r="P14" s="155">
        <f>(1+AL14)/(1+LOOKUP($B14,Prix!$B$6:$B$127,Prix!$L$6:$L$127))-1</f>
        <v>9.4642771113357949E-3</v>
      </c>
      <c r="Q14" s="155">
        <f>(1+AM14)/(1+LOOKUP($B14,Prix!$B$6:$B$127,Prix!$L$6:$L$127))-1</f>
        <v>9.4642771113357949E-3</v>
      </c>
      <c r="R14" s="155">
        <f>(1+AN14)/(1+LOOKUP($B14,Prix!$B$6:$B$127,Prix!$L$6:$L$127))-1</f>
        <v>9.8280098280099093E-3</v>
      </c>
      <c r="S14" s="277">
        <f>(1+AO14)/(1+LOOKUP($B14,Prix!$B$6:$B$127,Prix!$L$6:$L$127))-1</f>
        <v>9.4642771113357949E-3</v>
      </c>
      <c r="T14" s="277">
        <f>(1+AP14)/(1+LOOKUP($B14,Prix!$B$6:$B$127,Prix!$L$6:$L$127))-1</f>
        <v>9.8280098280099093E-3</v>
      </c>
      <c r="U14" s="277">
        <f>(1+AQ14)/(1+LOOKUP($B14,Prix!$B$6:$B$127,Prix!$L$6:$L$127))-1</f>
        <v>9.4642771113357949E-3</v>
      </c>
      <c r="V14" s="277">
        <f>(1+AR14)/(1+LOOKUP($B14,Prix!$B$6:$B$127,Prix!$L$6:$L$127))-1</f>
        <v>8.1597605570100651E-3</v>
      </c>
      <c r="W14" s="277">
        <f>(1+AS14)/(1+LOOKUP($B14,Prix!$B$6:$B$127,Prix!$L$6:$L$127))-1</f>
        <v>1.0712530712530643E-2</v>
      </c>
      <c r="X14" s="277">
        <f>(1+AT14)/(1+LOOKUP($B14,Prix!$B$6:$B$127,Prix!$L$6:$L$127))-1</f>
        <v>-1.5661916278464361E-4</v>
      </c>
      <c r="Y14" s="304">
        <v>2.2892750000000239E-2</v>
      </c>
      <c r="Z14" s="124">
        <v>2.8399999999999981E-2</v>
      </c>
      <c r="AA14" s="124">
        <v>2.8399999999999981E-2</v>
      </c>
      <c r="AB14" s="124">
        <v>9.9999999999988987E-4</v>
      </c>
      <c r="AC14" s="124">
        <v>9.7047368778337972E-3</v>
      </c>
      <c r="AD14" s="124">
        <v>9.9999999999988987E-4</v>
      </c>
      <c r="AE14" s="124">
        <v>2.2019169537967231E-2</v>
      </c>
      <c r="AF14" s="124">
        <v>3.1650067350339706E-2</v>
      </c>
      <c r="AG14" s="124">
        <v>4.0727333118531606E-2</v>
      </c>
      <c r="AH14" s="124">
        <v>3.4454532940945581E-2</v>
      </c>
      <c r="AI14" s="124">
        <v>2.5862746880868759E-2</v>
      </c>
      <c r="AJ14" s="124">
        <v>5.3304904051172386E-3</v>
      </c>
      <c r="AK14" s="124">
        <v>1.5984320492867576E-2</v>
      </c>
      <c r="AL14" s="124">
        <v>2.7129901960784242E-2</v>
      </c>
      <c r="AM14" s="124">
        <v>2.7129901960784242E-2</v>
      </c>
      <c r="AN14" s="124">
        <v>2.750000000000008E-2</v>
      </c>
      <c r="AO14" s="124">
        <v>2.7129901960784242E-2</v>
      </c>
      <c r="AP14" s="124">
        <v>2.750000000000008E-2</v>
      </c>
      <c r="AQ14" s="124">
        <v>2.7129901960784242E-2</v>
      </c>
      <c r="AR14" s="124">
        <v>2.5802556366757878E-2</v>
      </c>
      <c r="AS14" s="124">
        <v>2.8399999999999981E-2</v>
      </c>
      <c r="AT14" s="127">
        <v>1.7340640001866747E-2</v>
      </c>
    </row>
    <row r="15" spans="2:46" x14ac:dyDescent="0.25">
      <c r="B15" s="153">
        <f t="shared" si="1"/>
        <v>2028</v>
      </c>
      <c r="C15" s="154">
        <v>6.0000000000000001E-3</v>
      </c>
      <c r="D15" s="155">
        <f>(1+Z15)/(1+LOOKUP($B15,Prix!$B$6:$B$127,Prix!$L$6:$L$127))-1</f>
        <v>1.0599046211697827E-2</v>
      </c>
      <c r="E15" s="155">
        <f>(1+AA15)/(1+LOOKUP($B15,Prix!$B$6:$B$127,Prix!$L$6:$L$127))-1</f>
        <v>1.0599046211697827E-2</v>
      </c>
      <c r="F15" s="155">
        <f>(1+AB15)/(1+LOOKUP($B15,Prix!$B$6:$B$127,Prix!$L$6:$L$127))-1</f>
        <v>-1.1452972972973097E-2</v>
      </c>
      <c r="G15" s="155">
        <f>(1+AC15)/(1+LOOKUP($B15,Prix!$B$6:$B$127,Prix!$L$6:$L$127))-1</f>
        <v>6.0000000000000053E-3</v>
      </c>
      <c r="H15" s="155">
        <f>(1+AD15)/(1+LOOKUP($B15,Prix!$B$6:$B$127,Prix!$L$6:$L$127))-1</f>
        <v>-1.1452972972973097E-2</v>
      </c>
      <c r="I15" s="155">
        <f>(1+AE15)/(1+LOOKUP($B15,Prix!$B$6:$B$127,Prix!$L$6:$L$127))-1</f>
        <v>6.0000000000000053E-3</v>
      </c>
      <c r="J15" s="155">
        <f>(1+AF15)/(1+LOOKUP($B15,Prix!$B$6:$B$127,Prix!$L$6:$L$127))-1</f>
        <v>6.0000000000000053E-3</v>
      </c>
      <c r="K15" s="155">
        <f>(1+AG15)/(1+LOOKUP($B15,Prix!$B$6:$B$127,Prix!$L$6:$L$127))-1</f>
        <v>6.0000000000000053E-3</v>
      </c>
      <c r="L15" s="155">
        <f>(1+AH15)/(1+LOOKUP($B15,Prix!$B$6:$B$127,Prix!$L$6:$L$127))-1</f>
        <v>6.0000000000000053E-3</v>
      </c>
      <c r="M15" s="155">
        <f>(1+AI15)/(1+LOOKUP($B15,Prix!$B$6:$B$127,Prix!$L$6:$L$127))-1</f>
        <v>6.0000000000000053E-3</v>
      </c>
      <c r="N15" s="155">
        <f>(1+AJ15)/(1+LOOKUP($B15,Prix!$B$6:$B$127,Prix!$L$6:$L$127))-1</f>
        <v>6.0000000000000053E-3</v>
      </c>
      <c r="O15" s="155">
        <f>(1+AK15)/(1+LOOKUP($B15,Prix!$B$6:$B$127,Prix!$L$6:$L$127))-1</f>
        <v>6.0000000000000053E-3</v>
      </c>
      <c r="P15" s="155">
        <f>(1+AL15)/(1+LOOKUP($B15,Prix!$B$6:$B$127,Prix!$L$6:$L$127))-1</f>
        <v>6.0000000000000053E-3</v>
      </c>
      <c r="Q15" s="155">
        <f>(1+AM15)/(1+LOOKUP($B15,Prix!$B$6:$B$127,Prix!$L$6:$L$127))-1</f>
        <v>6.0000000000000053E-3</v>
      </c>
      <c r="R15" s="155">
        <f>(1+AN15)/(1+LOOKUP($B15,Prix!$B$6:$B$127,Prix!$L$6:$L$127))-1</f>
        <v>6.0000000000000053E-3</v>
      </c>
      <c r="S15" s="277">
        <f>(1+AO15)/(1+LOOKUP($B15,Prix!$B$6:$B$127,Prix!$L$6:$L$127))-1</f>
        <v>6.0000000000000053E-3</v>
      </c>
      <c r="T15" s="277">
        <f>(1+AP15)/(1+LOOKUP($B15,Prix!$B$6:$B$127,Prix!$L$6:$L$127))-1</f>
        <v>6.0000000000000053E-3</v>
      </c>
      <c r="U15" s="277">
        <f>(1+AQ15)/(1+LOOKUP($B15,Prix!$B$6:$B$127,Prix!$L$6:$L$127))-1</f>
        <v>6.0000000000000053E-3</v>
      </c>
      <c r="V15" s="277">
        <f>(1+AR15)/(1+LOOKUP($B15,Prix!$B$6:$B$127,Prix!$L$6:$L$127))-1</f>
        <v>9.1050564354087093E-3</v>
      </c>
      <c r="W15" s="277">
        <f>(1+AS15)/(1+LOOKUP($B15,Prix!$B$6:$B$127,Prix!$L$6:$L$127))-1</f>
        <v>1.0599046211697827E-2</v>
      </c>
      <c r="X15" s="277">
        <f>(1+AT15)/(1+LOOKUP($B15,Prix!$B$6:$B$127,Prix!$L$6:$L$127))-1</f>
        <v>1.7106892734017887E-3</v>
      </c>
      <c r="Y15" s="304">
        <v>2.3605000000000098E-2</v>
      </c>
      <c r="Z15" s="124">
        <v>2.8284529520402613E-2</v>
      </c>
      <c r="AA15" s="124">
        <v>2.8284529520402613E-2</v>
      </c>
      <c r="AB15" s="124">
        <v>5.8465999999999241E-3</v>
      </c>
      <c r="AC15" s="124">
        <v>2.3605000000000098E-2</v>
      </c>
      <c r="AD15" s="124">
        <v>5.8465999999999241E-3</v>
      </c>
      <c r="AE15" s="124">
        <v>2.3605000000000098E-2</v>
      </c>
      <c r="AF15" s="124">
        <v>2.3605000000000098E-2</v>
      </c>
      <c r="AG15" s="124">
        <v>2.3605000000000098E-2</v>
      </c>
      <c r="AH15" s="124">
        <v>2.3605000000000098E-2</v>
      </c>
      <c r="AI15" s="124">
        <v>2.3605000000000098E-2</v>
      </c>
      <c r="AJ15" s="124">
        <v>2.3605000000000098E-2</v>
      </c>
      <c r="AK15" s="124">
        <v>2.3605000000000098E-2</v>
      </c>
      <c r="AL15" s="124">
        <v>2.3605000000000098E-2</v>
      </c>
      <c r="AM15" s="124">
        <v>2.3605000000000098E-2</v>
      </c>
      <c r="AN15" s="124">
        <v>2.3605000000000098E-2</v>
      </c>
      <c r="AO15" s="124">
        <v>2.3605000000000098E-2</v>
      </c>
      <c r="AP15" s="124">
        <v>2.3605000000000098E-2</v>
      </c>
      <c r="AQ15" s="124">
        <v>2.3605000000000098E-2</v>
      </c>
      <c r="AR15" s="124">
        <v>2.6764394923028512E-2</v>
      </c>
      <c r="AS15" s="124">
        <v>2.8284529520402613E-2</v>
      </c>
      <c r="AT15" s="127">
        <v>1.9240626335686351E-2</v>
      </c>
    </row>
    <row r="16" spans="2:46" x14ac:dyDescent="0.25">
      <c r="B16" s="153">
        <f t="shared" si="1"/>
        <v>2029</v>
      </c>
      <c r="C16" s="154">
        <v>4.5999999999999999E-3</v>
      </c>
      <c r="D16" s="155">
        <f>(1+Z16)/(1+LOOKUP($B16,Prix!$B$6:$B$127,Prix!$L$6:$L$127))-1</f>
        <v>8.3538083538081676E-3</v>
      </c>
      <c r="E16" s="155">
        <f>(1+AA16)/(1+LOOKUP($B16,Prix!$B$6:$B$127,Prix!$L$6:$L$127))-1</f>
        <v>8.3538083538079455E-3</v>
      </c>
      <c r="F16" s="155">
        <f>(1+AB16)/(1+LOOKUP($B16,Prix!$B$6:$B$127,Prix!$L$6:$L$127))-1</f>
        <v>-6.6897297297298097E-3</v>
      </c>
      <c r="G16" s="155">
        <f>(1+AC16)/(1+LOOKUP($B16,Prix!$B$6:$B$127,Prix!$L$6:$L$127))-1</f>
        <v>4.5999999999999375E-3</v>
      </c>
      <c r="H16" s="155">
        <f>(1+AD16)/(1+LOOKUP($B16,Prix!$B$6:$B$127,Prix!$L$6:$L$127))-1</f>
        <v>-6.6897297297298097E-3</v>
      </c>
      <c r="I16" s="155">
        <f>(1+AE16)/(1+LOOKUP($B16,Prix!$B$6:$B$127,Prix!$L$6:$L$127))-1</f>
        <v>4.5999999999999375E-3</v>
      </c>
      <c r="J16" s="155">
        <f>(1+AF16)/(1+LOOKUP($B16,Prix!$B$6:$B$127,Prix!$L$6:$L$127))-1</f>
        <v>4.5999999999999375E-3</v>
      </c>
      <c r="K16" s="155">
        <f>(1+AG16)/(1+LOOKUP($B16,Prix!$B$6:$B$127,Prix!$L$6:$L$127))-1</f>
        <v>4.5999999999999375E-3</v>
      </c>
      <c r="L16" s="155">
        <f>(1+AH16)/(1+LOOKUP($B16,Prix!$B$6:$B$127,Prix!$L$6:$L$127))-1</f>
        <v>4.5999999999999375E-3</v>
      </c>
      <c r="M16" s="155">
        <f>(1+AI16)/(1+LOOKUP($B16,Prix!$B$6:$B$127,Prix!$L$6:$L$127))-1</f>
        <v>4.5999999999999375E-3</v>
      </c>
      <c r="N16" s="155">
        <f>(1+AJ16)/(1+LOOKUP($B16,Prix!$B$6:$B$127,Prix!$L$6:$L$127))-1</f>
        <v>4.5999999999999375E-3</v>
      </c>
      <c r="O16" s="155">
        <f>(1+AK16)/(1+LOOKUP($B16,Prix!$B$6:$B$127,Prix!$L$6:$L$127))-1</f>
        <v>4.5999999999999375E-3</v>
      </c>
      <c r="P16" s="155">
        <f>(1+AL16)/(1+LOOKUP($B16,Prix!$B$6:$B$127,Prix!$L$6:$L$127))-1</f>
        <v>4.5999999999999375E-3</v>
      </c>
      <c r="Q16" s="155">
        <f>(1+AM16)/(1+LOOKUP($B16,Prix!$B$6:$B$127,Prix!$L$6:$L$127))-1</f>
        <v>4.5999999999999375E-3</v>
      </c>
      <c r="R16" s="155">
        <f>(1+AN16)/(1+LOOKUP($B16,Prix!$B$6:$B$127,Prix!$L$6:$L$127))-1</f>
        <v>4.5999999999999375E-3</v>
      </c>
      <c r="S16" s="277">
        <f>(1+AO16)/(1+LOOKUP($B16,Prix!$B$6:$B$127,Prix!$L$6:$L$127))-1</f>
        <v>4.5999999999999375E-3</v>
      </c>
      <c r="T16" s="277">
        <f>(1+AP16)/(1+LOOKUP($B16,Prix!$B$6:$B$127,Prix!$L$6:$L$127))-1</f>
        <v>4.5999999999999375E-3</v>
      </c>
      <c r="U16" s="277">
        <f>(1+AQ16)/(1+LOOKUP($B16,Prix!$B$6:$B$127,Prix!$L$6:$L$127))-1</f>
        <v>4.5999999999999375E-3</v>
      </c>
      <c r="V16" s="277">
        <f>(1+AR16)/(1+LOOKUP($B16,Prix!$B$6:$B$127,Prix!$L$6:$L$127))-1</f>
        <v>7.3719342960225642E-3</v>
      </c>
      <c r="W16" s="277">
        <f>(1+AS16)/(1+LOOKUP($B16,Prix!$B$6:$B$127,Prix!$L$6:$L$127))-1</f>
        <v>7.4836372581807975E-3</v>
      </c>
      <c r="X16" s="277">
        <f>(1+AT16)/(1+LOOKUP($B16,Prix!$B$6:$B$127,Prix!$L$6:$L$127))-1</f>
        <v>3.5343635752624891E-3</v>
      </c>
      <c r="Y16" s="304">
        <v>2.2180499999999936E-2</v>
      </c>
      <c r="Z16" s="124">
        <v>2.5999999999999801E-2</v>
      </c>
      <c r="AA16" s="124">
        <v>2.5999999999999579E-2</v>
      </c>
      <c r="AB16" s="124">
        <v>1.0693199999999958E-2</v>
      </c>
      <c r="AC16" s="124">
        <v>2.2180499999999936E-2</v>
      </c>
      <c r="AD16" s="124">
        <v>1.0693199999999958E-2</v>
      </c>
      <c r="AE16" s="124">
        <v>2.2180499999999936E-2</v>
      </c>
      <c r="AF16" s="124">
        <v>2.2180499999999936E-2</v>
      </c>
      <c r="AG16" s="124">
        <v>2.2180499999999936E-2</v>
      </c>
      <c r="AH16" s="124">
        <v>2.2180499999999936E-2</v>
      </c>
      <c r="AI16" s="124">
        <v>2.2180499999999936E-2</v>
      </c>
      <c r="AJ16" s="124">
        <v>2.2180499999999936E-2</v>
      </c>
      <c r="AK16" s="124">
        <v>2.2180499999999936E-2</v>
      </c>
      <c r="AL16" s="124">
        <v>2.2180499999999936E-2</v>
      </c>
      <c r="AM16" s="124">
        <v>2.2180499999999936E-2</v>
      </c>
      <c r="AN16" s="124">
        <v>2.2180499999999936E-2</v>
      </c>
      <c r="AO16" s="124">
        <v>2.2180499999999936E-2</v>
      </c>
      <c r="AP16" s="124">
        <v>2.2180499999999936E-2</v>
      </c>
      <c r="AQ16" s="124">
        <v>2.2180499999999936E-2</v>
      </c>
      <c r="AR16" s="124">
        <v>2.5000943146203047E-2</v>
      </c>
      <c r="AS16" s="124">
        <v>2.5114600910199014E-2</v>
      </c>
      <c r="AT16" s="127">
        <v>2.109621493782976E-2</v>
      </c>
    </row>
    <row r="17" spans="2:46" x14ac:dyDescent="0.25">
      <c r="B17" s="153">
        <f t="shared" si="1"/>
        <v>2030</v>
      </c>
      <c r="C17" s="154">
        <v>9.1000000000000004E-3</v>
      </c>
      <c r="D17" s="155">
        <f>(1+Z17)/(1+LOOKUP($B17,Prix!$B$6:$B$127,Prix!$L$6:$L$127))-1</f>
        <v>6.3114397704724379E-3</v>
      </c>
      <c r="E17" s="155">
        <f>(1+AA17)/(1+LOOKUP($B17,Prix!$B$6:$B$127,Prix!$L$6:$L$127))-1</f>
        <v>6.3114397704722158E-3</v>
      </c>
      <c r="F17" s="155">
        <f>(1+AB17)/(1+LOOKUP($B17,Prix!$B$6:$B$127,Prix!$L$6:$L$127))-1</f>
        <v>-2.1464864864866318E-3</v>
      </c>
      <c r="G17" s="155">
        <f>(1+AC17)/(1+LOOKUP($B17,Prix!$B$6:$B$127,Prix!$L$6:$L$127))-1</f>
        <v>9.100000000000108E-3</v>
      </c>
      <c r="H17" s="155">
        <f>(1+AD17)/(1+LOOKUP($B17,Prix!$B$6:$B$127,Prix!$L$6:$L$127))-1</f>
        <v>-2.1464864864866318E-3</v>
      </c>
      <c r="I17" s="155">
        <f>(1+AE17)/(1+LOOKUP($B17,Prix!$B$6:$B$127,Prix!$L$6:$L$127))-1</f>
        <v>9.100000000000108E-3</v>
      </c>
      <c r="J17" s="155">
        <f>(1+AF17)/(1+LOOKUP($B17,Prix!$B$6:$B$127,Prix!$L$6:$L$127))-1</f>
        <v>9.100000000000108E-3</v>
      </c>
      <c r="K17" s="155">
        <f>(1+AG17)/(1+LOOKUP($B17,Prix!$B$6:$B$127,Prix!$L$6:$L$127))-1</f>
        <v>9.100000000000108E-3</v>
      </c>
      <c r="L17" s="155">
        <f>(1+AH17)/(1+LOOKUP($B17,Prix!$B$6:$B$127,Prix!$L$6:$L$127))-1</f>
        <v>9.100000000000108E-3</v>
      </c>
      <c r="M17" s="155">
        <f>(1+AI17)/(1+LOOKUP($B17,Prix!$B$6:$B$127,Prix!$L$6:$L$127))-1</f>
        <v>9.100000000000108E-3</v>
      </c>
      <c r="N17" s="155">
        <f>(1+AJ17)/(1+LOOKUP($B17,Prix!$B$6:$B$127,Prix!$L$6:$L$127))-1</f>
        <v>9.100000000000108E-3</v>
      </c>
      <c r="O17" s="155">
        <f>(1+AK17)/(1+LOOKUP($B17,Prix!$B$6:$B$127,Prix!$L$6:$L$127))-1</f>
        <v>9.100000000000108E-3</v>
      </c>
      <c r="P17" s="155">
        <f>(1+AL17)/(1+LOOKUP($B17,Prix!$B$6:$B$127,Prix!$L$6:$L$127))-1</f>
        <v>9.100000000000108E-3</v>
      </c>
      <c r="Q17" s="155">
        <f>(1+AM17)/(1+LOOKUP($B17,Prix!$B$6:$B$127,Prix!$L$6:$L$127))-1</f>
        <v>9.100000000000108E-3</v>
      </c>
      <c r="R17" s="155">
        <f>(1+AN17)/(1+LOOKUP($B17,Prix!$B$6:$B$127,Prix!$L$6:$L$127))-1</f>
        <v>9.100000000000108E-3</v>
      </c>
      <c r="S17" s="277">
        <f>(1+AO17)/(1+LOOKUP($B17,Prix!$B$6:$B$127,Prix!$L$6:$L$127))-1</f>
        <v>9.100000000000108E-3</v>
      </c>
      <c r="T17" s="277">
        <f>(1+AP17)/(1+LOOKUP($B17,Prix!$B$6:$B$127,Prix!$L$6:$L$127))-1</f>
        <v>9.100000000000108E-3</v>
      </c>
      <c r="U17" s="277">
        <f>(1+AQ17)/(1+LOOKUP($B17,Prix!$B$6:$B$127,Prix!$L$6:$L$127))-1</f>
        <v>9.100000000000108E-3</v>
      </c>
      <c r="V17" s="277">
        <f>(1+AR17)/(1+LOOKUP($B17,Prix!$B$6:$B$127,Prix!$L$6:$L$127))-1</f>
        <v>6.4291937350395845E-3</v>
      </c>
      <c r="W17" s="277">
        <f>(1+AS17)/(1+LOOKUP($B17,Prix!$B$6:$B$127,Prix!$L$6:$L$127))-1</f>
        <v>5.2205177642121736E-3</v>
      </c>
      <c r="X17" s="277">
        <f>(1+AT17)/(1+LOOKUP($B17,Prix!$B$6:$B$127,Prix!$L$6:$L$127))-1</f>
        <v>5.211019218981372E-3</v>
      </c>
      <c r="Y17" s="304">
        <v>2.6759250000000234E-2</v>
      </c>
      <c r="Z17" s="124">
        <v>2.3921889966455723E-2</v>
      </c>
      <c r="AA17" s="124">
        <v>2.3921889966455501E-2</v>
      </c>
      <c r="AB17" s="124">
        <v>1.5315949999999967E-2</v>
      </c>
      <c r="AC17" s="124">
        <v>2.6759250000000234E-2</v>
      </c>
      <c r="AD17" s="124">
        <v>1.5315949999999967E-2</v>
      </c>
      <c r="AE17" s="124">
        <v>2.6759250000000234E-2</v>
      </c>
      <c r="AF17" s="124">
        <v>2.6759250000000234E-2</v>
      </c>
      <c r="AG17" s="124">
        <v>2.6759250000000234E-2</v>
      </c>
      <c r="AH17" s="124">
        <v>2.6759250000000234E-2</v>
      </c>
      <c r="AI17" s="124">
        <v>2.6759250000000234E-2</v>
      </c>
      <c r="AJ17" s="124">
        <v>2.6759250000000234E-2</v>
      </c>
      <c r="AK17" s="124">
        <v>2.6759250000000234E-2</v>
      </c>
      <c r="AL17" s="124">
        <v>2.6759250000000234E-2</v>
      </c>
      <c r="AM17" s="124">
        <v>2.6759250000000234E-2</v>
      </c>
      <c r="AN17" s="124">
        <v>2.6759250000000234E-2</v>
      </c>
      <c r="AO17" s="124">
        <v>2.6759250000000234E-2</v>
      </c>
      <c r="AP17" s="124">
        <v>2.6759250000000234E-2</v>
      </c>
      <c r="AQ17" s="124">
        <v>2.6759250000000234E-2</v>
      </c>
      <c r="AR17" s="124">
        <v>2.4041704625402893E-2</v>
      </c>
      <c r="AS17" s="124">
        <v>2.2811876825086008E-2</v>
      </c>
      <c r="AT17" s="127">
        <v>2.280221205531352E-2</v>
      </c>
    </row>
    <row r="18" spans="2:46" x14ac:dyDescent="0.25">
      <c r="B18" s="153">
        <f t="shared" si="1"/>
        <v>2031</v>
      </c>
      <c r="C18" s="154">
        <v>8.6999999999999994E-3</v>
      </c>
      <c r="D18" s="155">
        <f>(1+Z18)/(1+LOOKUP($B18,Prix!$B$6:$B$127,Prix!$L$6:$L$127))-1</f>
        <v>5.9022950060312329E-3</v>
      </c>
      <c r="E18" s="155">
        <f>(1+AA18)/(1+LOOKUP($B18,Prix!$B$6:$B$127,Prix!$L$6:$L$127))-1</f>
        <v>5.9022950060312329E-3</v>
      </c>
      <c r="F18" s="155">
        <f>(1+AB18)/(1+LOOKUP($B18,Prix!$B$6:$B$127,Prix!$L$6:$L$127))-1</f>
        <v>9.8280098280079109E-4</v>
      </c>
      <c r="G18" s="155">
        <f>(1+AC18)/(1+LOOKUP($B18,Prix!$B$6:$B$127,Prix!$L$6:$L$127))-1</f>
        <v>8.69999999999993E-3</v>
      </c>
      <c r="H18" s="155">
        <f>(1+AD18)/(1+LOOKUP($B18,Prix!$B$6:$B$127,Prix!$L$6:$L$127))-1</f>
        <v>9.8280098280079109E-4</v>
      </c>
      <c r="I18" s="155">
        <f>(1+AE18)/(1+LOOKUP($B18,Prix!$B$6:$B$127,Prix!$L$6:$L$127))-1</f>
        <v>8.69999999999993E-3</v>
      </c>
      <c r="J18" s="155">
        <f>(1+AF18)/(1+LOOKUP($B18,Prix!$B$6:$B$127,Prix!$L$6:$L$127))-1</f>
        <v>8.69999999999993E-3</v>
      </c>
      <c r="K18" s="155">
        <f>(1+AG18)/(1+LOOKUP($B18,Prix!$B$6:$B$127,Prix!$L$6:$L$127))-1</f>
        <v>8.69999999999993E-3</v>
      </c>
      <c r="L18" s="155">
        <f>(1+AH18)/(1+LOOKUP($B18,Prix!$B$6:$B$127,Prix!$L$6:$L$127))-1</f>
        <v>8.69999999999993E-3</v>
      </c>
      <c r="M18" s="155">
        <f>(1+AI18)/(1+LOOKUP($B18,Prix!$B$6:$B$127,Prix!$L$6:$L$127))-1</f>
        <v>8.69999999999993E-3</v>
      </c>
      <c r="N18" s="155">
        <f>(1+AJ18)/(1+LOOKUP($B18,Prix!$B$6:$B$127,Prix!$L$6:$L$127))-1</f>
        <v>8.69999999999993E-3</v>
      </c>
      <c r="O18" s="155">
        <f>(1+AK18)/(1+LOOKUP($B18,Prix!$B$6:$B$127,Prix!$L$6:$L$127))-1</f>
        <v>8.69999999999993E-3</v>
      </c>
      <c r="P18" s="155">
        <f>(1+AL18)/(1+LOOKUP($B18,Prix!$B$6:$B$127,Prix!$L$6:$L$127))-1</f>
        <v>8.69999999999993E-3</v>
      </c>
      <c r="Q18" s="155">
        <f>(1+AM18)/(1+LOOKUP($B18,Prix!$B$6:$B$127,Prix!$L$6:$L$127))-1</f>
        <v>8.69999999999993E-3</v>
      </c>
      <c r="R18" s="155">
        <f>(1+AN18)/(1+LOOKUP($B18,Prix!$B$6:$B$127,Prix!$L$6:$L$127))-1</f>
        <v>8.69999999999993E-3</v>
      </c>
      <c r="S18" s="277">
        <f>(1+AO18)/(1+LOOKUP($B18,Prix!$B$6:$B$127,Prix!$L$6:$L$127))-1</f>
        <v>8.69999999999993E-3</v>
      </c>
      <c r="T18" s="277">
        <f>(1+AP18)/(1+LOOKUP($B18,Prix!$B$6:$B$127,Prix!$L$6:$L$127))-1</f>
        <v>8.69999999999993E-3</v>
      </c>
      <c r="U18" s="277">
        <f>(1+AQ18)/(1+LOOKUP($B18,Prix!$B$6:$B$127,Prix!$L$6:$L$127))-1</f>
        <v>8.69999999999993E-3</v>
      </c>
      <c r="V18" s="277">
        <f>(1+AR18)/(1+LOOKUP($B18,Prix!$B$6:$B$127,Prix!$L$6:$L$127))-1</f>
        <v>6.2796832022746774E-3</v>
      </c>
      <c r="W18" s="277">
        <f>(1+AS18)/(1+LOOKUP($B18,Prix!$B$6:$B$127,Prix!$L$6:$L$127))-1</f>
        <v>4.8389259596455236E-3</v>
      </c>
      <c r="X18" s="277">
        <f>(1+AT18)/(1+LOOKUP($B18,Prix!$B$6:$B$127,Prix!$L$6:$L$127))-1</f>
        <v>6.8748655429020644E-3</v>
      </c>
      <c r="Y18" s="304">
        <v>2.6352249999999966E-2</v>
      </c>
      <c r="Z18" s="124">
        <v>2.3505585168636767E-2</v>
      </c>
      <c r="AA18" s="124">
        <v>2.3505585168636767E-2</v>
      </c>
      <c r="AB18" s="124">
        <v>1.8499999999999961E-2</v>
      </c>
      <c r="AC18" s="124">
        <v>2.6352249999999966E-2</v>
      </c>
      <c r="AD18" s="124">
        <v>1.8499999999999961E-2</v>
      </c>
      <c r="AE18" s="124">
        <v>2.6352249999999966E-2</v>
      </c>
      <c r="AF18" s="124">
        <v>2.6352249999999966E-2</v>
      </c>
      <c r="AG18" s="124">
        <v>2.6352249999999966E-2</v>
      </c>
      <c r="AH18" s="124">
        <v>2.6352249999999966E-2</v>
      </c>
      <c r="AI18" s="124">
        <v>2.6352249999999966E-2</v>
      </c>
      <c r="AJ18" s="124">
        <v>2.6352249999999966E-2</v>
      </c>
      <c r="AK18" s="124">
        <v>2.6352249999999966E-2</v>
      </c>
      <c r="AL18" s="124">
        <v>2.6352249999999966E-2</v>
      </c>
      <c r="AM18" s="124">
        <v>2.6352249999999966E-2</v>
      </c>
      <c r="AN18" s="124">
        <v>2.6352249999999966E-2</v>
      </c>
      <c r="AO18" s="124">
        <v>2.6352249999999966E-2</v>
      </c>
      <c r="AP18" s="124">
        <v>2.6352249999999966E-2</v>
      </c>
      <c r="AQ18" s="124">
        <v>2.6352249999999966E-2</v>
      </c>
      <c r="AR18" s="124">
        <v>2.3889577658314565E-2</v>
      </c>
      <c r="AS18" s="124">
        <v>2.242360716393943E-2</v>
      </c>
      <c r="AT18" s="127">
        <v>2.4495175689903004E-2</v>
      </c>
    </row>
    <row r="19" spans="2:46" x14ac:dyDescent="0.25">
      <c r="B19" s="153">
        <f t="shared" si="1"/>
        <v>2032</v>
      </c>
      <c r="C19" s="154">
        <v>8.3000000000000001E-3</v>
      </c>
      <c r="D19" s="155">
        <f>(1+Z19)/(1+LOOKUP($B19,Prix!$B$6:$B$127,Prix!$L$6:$L$127))-1</f>
        <v>5.1419326161428192E-3</v>
      </c>
      <c r="E19" s="155">
        <f>(1+AA19)/(1+LOOKUP($B19,Prix!$B$6:$B$127,Prix!$L$6:$L$127))-1</f>
        <v>5.1419326161430412E-3</v>
      </c>
      <c r="F19" s="155">
        <f>(1+AB19)/(1+LOOKUP($B19,Prix!$B$6:$B$127,Prix!$L$6:$L$127))-1</f>
        <v>9.8280098280079109E-4</v>
      </c>
      <c r="G19" s="155">
        <f>(1+AC19)/(1+LOOKUP($B19,Prix!$B$6:$B$127,Prix!$L$6:$L$127))-1</f>
        <v>8.2999999999999741E-3</v>
      </c>
      <c r="H19" s="155">
        <f>(1+AD19)/(1+LOOKUP($B19,Prix!$B$6:$B$127,Prix!$L$6:$L$127))-1</f>
        <v>9.8280098280079109E-4</v>
      </c>
      <c r="I19" s="155">
        <f>(1+AE19)/(1+LOOKUP($B19,Prix!$B$6:$B$127,Prix!$L$6:$L$127))-1</f>
        <v>8.2999999999999741E-3</v>
      </c>
      <c r="J19" s="155">
        <f>(1+AF19)/(1+LOOKUP($B19,Prix!$B$6:$B$127,Prix!$L$6:$L$127))-1</f>
        <v>8.2999999999999741E-3</v>
      </c>
      <c r="K19" s="155">
        <f>(1+AG19)/(1+LOOKUP($B19,Prix!$B$6:$B$127,Prix!$L$6:$L$127))-1</f>
        <v>8.2999999999999741E-3</v>
      </c>
      <c r="L19" s="155">
        <f>(1+AH19)/(1+LOOKUP($B19,Prix!$B$6:$B$127,Prix!$L$6:$L$127))-1</f>
        <v>8.2999999999999741E-3</v>
      </c>
      <c r="M19" s="155">
        <f>(1+AI19)/(1+LOOKUP($B19,Prix!$B$6:$B$127,Prix!$L$6:$L$127))-1</f>
        <v>8.2999999999999741E-3</v>
      </c>
      <c r="N19" s="155">
        <f>(1+AJ19)/(1+LOOKUP($B19,Prix!$B$6:$B$127,Prix!$L$6:$L$127))-1</f>
        <v>8.2999999999999741E-3</v>
      </c>
      <c r="O19" s="155">
        <f>(1+AK19)/(1+LOOKUP($B19,Prix!$B$6:$B$127,Prix!$L$6:$L$127))-1</f>
        <v>8.2999999999999741E-3</v>
      </c>
      <c r="P19" s="155">
        <f>(1+AL19)/(1+LOOKUP($B19,Prix!$B$6:$B$127,Prix!$L$6:$L$127))-1</f>
        <v>8.2999999999999741E-3</v>
      </c>
      <c r="Q19" s="155">
        <f>(1+AM19)/(1+LOOKUP($B19,Prix!$B$6:$B$127,Prix!$L$6:$L$127))-1</f>
        <v>8.2999999999999741E-3</v>
      </c>
      <c r="R19" s="155">
        <f>(1+AN19)/(1+LOOKUP($B19,Prix!$B$6:$B$127,Prix!$L$6:$L$127))-1</f>
        <v>8.2999999999999741E-3</v>
      </c>
      <c r="S19" s="277">
        <f>(1+AO19)/(1+LOOKUP($B19,Prix!$B$6:$B$127,Prix!$L$6:$L$127))-1</f>
        <v>8.2999999999999741E-3</v>
      </c>
      <c r="T19" s="277">
        <f>(1+AP19)/(1+LOOKUP($B19,Prix!$B$6:$B$127,Prix!$L$6:$L$127))-1</f>
        <v>8.2999999999999741E-3</v>
      </c>
      <c r="U19" s="277">
        <f>(1+AQ19)/(1+LOOKUP($B19,Prix!$B$6:$B$127,Prix!$L$6:$L$127))-1</f>
        <v>8.2999999999999741E-3</v>
      </c>
      <c r="V19" s="277">
        <f>(1+AR19)/(1+LOOKUP($B19,Prix!$B$6:$B$127,Prix!$L$6:$L$127))-1</f>
        <v>5.8168518312053941E-3</v>
      </c>
      <c r="W19" s="277">
        <f>(1+AS19)/(1+LOOKUP($B19,Prix!$B$6:$B$127,Prix!$L$6:$L$127))-1</f>
        <v>3.8683379865604994E-3</v>
      </c>
      <c r="X19" s="277">
        <f>(1+AT19)/(1+LOOKUP($B19,Prix!$B$6:$B$127,Prix!$L$6:$L$127))-1</f>
        <v>8.2252769460673392E-3</v>
      </c>
      <c r="Y19" s="304">
        <v>2.5945250000000142E-2</v>
      </c>
      <c r="Z19" s="124">
        <v>2.2731916436925292E-2</v>
      </c>
      <c r="AA19" s="124">
        <v>2.2731916436925514E-2</v>
      </c>
      <c r="AB19" s="124">
        <v>1.8499999999999961E-2</v>
      </c>
      <c r="AC19" s="124">
        <v>2.5945250000000142E-2</v>
      </c>
      <c r="AD19" s="124">
        <v>1.8499999999999961E-2</v>
      </c>
      <c r="AE19" s="124">
        <v>2.5945250000000142E-2</v>
      </c>
      <c r="AF19" s="124">
        <v>2.5945250000000142E-2</v>
      </c>
      <c r="AG19" s="124">
        <v>2.5945250000000142E-2</v>
      </c>
      <c r="AH19" s="124">
        <v>2.5945250000000142E-2</v>
      </c>
      <c r="AI19" s="124">
        <v>2.5945250000000142E-2</v>
      </c>
      <c r="AJ19" s="124">
        <v>2.5945250000000142E-2</v>
      </c>
      <c r="AK19" s="124">
        <v>2.5945250000000142E-2</v>
      </c>
      <c r="AL19" s="124">
        <v>2.5945250000000142E-2</v>
      </c>
      <c r="AM19" s="124">
        <v>2.5945250000000142E-2</v>
      </c>
      <c r="AN19" s="124">
        <v>2.5945250000000142E-2</v>
      </c>
      <c r="AO19" s="124">
        <v>2.5945250000000142E-2</v>
      </c>
      <c r="AP19" s="124">
        <v>2.5945250000000142E-2</v>
      </c>
      <c r="AQ19" s="124">
        <v>2.5945250000000142E-2</v>
      </c>
      <c r="AR19" s="124">
        <v>2.3418646738251558E-2</v>
      </c>
      <c r="AS19" s="124">
        <v>2.1436033901325313E-2</v>
      </c>
      <c r="AT19" s="127">
        <v>2.5869219292623535E-2</v>
      </c>
    </row>
    <row r="20" spans="2:46" x14ac:dyDescent="0.25">
      <c r="B20" s="153">
        <f t="shared" si="1"/>
        <v>2033</v>
      </c>
      <c r="C20" s="154">
        <v>6.5000000000000006E-3</v>
      </c>
      <c r="D20" s="155">
        <f>(1+Z20)/(1+LOOKUP($B20,Prix!$B$6:$B$127,Prix!$L$6:$L$127))-1</f>
        <v>5.1419326161428192E-3</v>
      </c>
      <c r="E20" s="155">
        <f>(1+AA20)/(1+LOOKUP($B20,Prix!$B$6:$B$127,Prix!$L$6:$L$127))-1</f>
        <v>5.1419326161430412E-3</v>
      </c>
      <c r="F20" s="155">
        <f>(1+AB20)/(1+LOOKUP($B20,Prix!$B$6:$B$127,Prix!$L$6:$L$127))-1</f>
        <v>1.8062407862409202E-3</v>
      </c>
      <c r="G20" s="155">
        <f>(1+AC20)/(1+LOOKUP($B20,Prix!$B$6:$B$127,Prix!$L$6:$L$127))-1</f>
        <v>6.4999999999999503E-3</v>
      </c>
      <c r="H20" s="155">
        <f>(1+AD20)/(1+LOOKUP($B20,Prix!$B$6:$B$127,Prix!$L$6:$L$127))-1</f>
        <v>1.8062407862409202E-3</v>
      </c>
      <c r="I20" s="155">
        <f>(1+AE20)/(1+LOOKUP($B20,Prix!$B$6:$B$127,Prix!$L$6:$L$127))-1</f>
        <v>6.4999999999999503E-3</v>
      </c>
      <c r="J20" s="155">
        <f>(1+AF20)/(1+LOOKUP($B20,Prix!$B$6:$B$127,Prix!$L$6:$L$127))-1</f>
        <v>6.4999999999999503E-3</v>
      </c>
      <c r="K20" s="155">
        <f>(1+AG20)/(1+LOOKUP($B20,Prix!$B$6:$B$127,Prix!$L$6:$L$127))-1</f>
        <v>6.4999999999999503E-3</v>
      </c>
      <c r="L20" s="155">
        <f>(1+AH20)/(1+LOOKUP($B20,Prix!$B$6:$B$127,Prix!$L$6:$L$127))-1</f>
        <v>6.4999999999999503E-3</v>
      </c>
      <c r="M20" s="155">
        <f>(1+AI20)/(1+LOOKUP($B20,Prix!$B$6:$B$127,Prix!$L$6:$L$127))-1</f>
        <v>6.4999999999999503E-3</v>
      </c>
      <c r="N20" s="155">
        <f>(1+AJ20)/(1+LOOKUP($B20,Prix!$B$6:$B$127,Prix!$L$6:$L$127))-1</f>
        <v>6.4999999999999503E-3</v>
      </c>
      <c r="O20" s="155">
        <f>(1+AK20)/(1+LOOKUP($B20,Prix!$B$6:$B$127,Prix!$L$6:$L$127))-1</f>
        <v>6.4999999999999503E-3</v>
      </c>
      <c r="P20" s="155">
        <f>(1+AL20)/(1+LOOKUP($B20,Prix!$B$6:$B$127,Prix!$L$6:$L$127))-1</f>
        <v>6.4999999999999503E-3</v>
      </c>
      <c r="Q20" s="155">
        <f>(1+AM20)/(1+LOOKUP($B20,Prix!$B$6:$B$127,Prix!$L$6:$L$127))-1</f>
        <v>6.4999999999999503E-3</v>
      </c>
      <c r="R20" s="155">
        <f>(1+AN20)/(1+LOOKUP($B20,Prix!$B$6:$B$127,Prix!$L$6:$L$127))-1</f>
        <v>6.4999999999999503E-3</v>
      </c>
      <c r="S20" s="277">
        <f>(1+AO20)/(1+LOOKUP($B20,Prix!$B$6:$B$127,Prix!$L$6:$L$127))-1</f>
        <v>6.4999999999999503E-3</v>
      </c>
      <c r="T20" s="277">
        <f>(1+AP20)/(1+LOOKUP($B20,Prix!$B$6:$B$127,Prix!$L$6:$L$127))-1</f>
        <v>6.4999999999999503E-3</v>
      </c>
      <c r="U20" s="277">
        <f>(1+AQ20)/(1+LOOKUP($B20,Prix!$B$6:$B$127,Prix!$L$6:$L$127))-1</f>
        <v>6.4999999999999503E-3</v>
      </c>
      <c r="V20" s="277">
        <f>(1+AR20)/(1+LOOKUP($B20,Prix!$B$6:$B$127,Prix!$L$6:$L$127))-1</f>
        <v>6.2381070300763231E-3</v>
      </c>
      <c r="W20" s="277">
        <f>(1+AS20)/(1+LOOKUP($B20,Prix!$B$6:$B$127,Prix!$L$6:$L$127))-1</f>
        <v>6.0160119030132631E-3</v>
      </c>
      <c r="X20" s="277">
        <f>(1+AT20)/(1+LOOKUP($B20,Prix!$B$6:$B$127,Prix!$L$6:$L$127))-1</f>
        <v>6.4290032429943356E-3</v>
      </c>
      <c r="Y20" s="304">
        <v>2.4113749999999934E-2</v>
      </c>
      <c r="Z20" s="124">
        <v>2.2731916436925292E-2</v>
      </c>
      <c r="AA20" s="124">
        <v>2.2731916436925514E-2</v>
      </c>
      <c r="AB20" s="124">
        <v>1.9337850000000101E-2</v>
      </c>
      <c r="AC20" s="124">
        <v>2.4113749999999934E-2</v>
      </c>
      <c r="AD20" s="124">
        <v>1.9337850000000101E-2</v>
      </c>
      <c r="AE20" s="124">
        <v>2.4113749999999934E-2</v>
      </c>
      <c r="AF20" s="124">
        <v>2.4113749999999934E-2</v>
      </c>
      <c r="AG20" s="124">
        <v>2.4113749999999934E-2</v>
      </c>
      <c r="AH20" s="124">
        <v>2.4113749999999934E-2</v>
      </c>
      <c r="AI20" s="124">
        <v>2.4113749999999934E-2</v>
      </c>
      <c r="AJ20" s="124">
        <v>2.4113749999999934E-2</v>
      </c>
      <c r="AK20" s="124">
        <v>2.4113749999999934E-2</v>
      </c>
      <c r="AL20" s="124">
        <v>2.4113749999999934E-2</v>
      </c>
      <c r="AM20" s="124">
        <v>2.4113749999999934E-2</v>
      </c>
      <c r="AN20" s="124">
        <v>2.4113749999999934E-2</v>
      </c>
      <c r="AO20" s="124">
        <v>2.4113749999999934E-2</v>
      </c>
      <c r="AP20" s="124">
        <v>2.4113749999999934E-2</v>
      </c>
      <c r="AQ20" s="124">
        <v>2.4113749999999934E-2</v>
      </c>
      <c r="AR20" s="124">
        <v>2.3847273903102817E-2</v>
      </c>
      <c r="AS20" s="124">
        <v>2.3621292111316139E-2</v>
      </c>
      <c r="AT20" s="127">
        <v>2.4041510799746701E-2</v>
      </c>
    </row>
    <row r="21" spans="2:46" x14ac:dyDescent="0.25">
      <c r="B21" s="153">
        <f t="shared" si="1"/>
        <v>2034</v>
      </c>
      <c r="C21" s="154">
        <v>6.1999999999999998E-3</v>
      </c>
      <c r="D21" s="155">
        <f>(1+Z21)/(1+LOOKUP($B21,Prix!$B$6:$B$127,Prix!$L$6:$L$127))-1</f>
        <v>6.1808400299934174E-3</v>
      </c>
      <c r="E21" s="155">
        <f>(1+AA21)/(1+LOOKUP($B21,Prix!$B$6:$B$127,Prix!$L$6:$L$127))-1</f>
        <v>6.1808400299934174E-3</v>
      </c>
      <c r="F21" s="155">
        <f>(1+AB21)/(1+LOOKUP($B21,Prix!$B$6:$B$127,Prix!$L$6:$L$127))-1</f>
        <v>2.6296805896806053E-3</v>
      </c>
      <c r="G21" s="155">
        <f>(1+AC21)/(1+LOOKUP($B21,Prix!$B$6:$B$127,Prix!$L$6:$L$127))-1</f>
        <v>6.1999999999999833E-3</v>
      </c>
      <c r="H21" s="155">
        <f>(1+AD21)/(1+LOOKUP($B21,Prix!$B$6:$B$127,Prix!$L$6:$L$127))-1</f>
        <v>2.6296805896806053E-3</v>
      </c>
      <c r="I21" s="155">
        <f>(1+AE21)/(1+LOOKUP($B21,Prix!$B$6:$B$127,Prix!$L$6:$L$127))-1</f>
        <v>6.1999999999999833E-3</v>
      </c>
      <c r="J21" s="155">
        <f>(1+AF21)/(1+LOOKUP($B21,Prix!$B$6:$B$127,Prix!$L$6:$L$127))-1</f>
        <v>6.1999999999999833E-3</v>
      </c>
      <c r="K21" s="155">
        <f>(1+AG21)/(1+LOOKUP($B21,Prix!$B$6:$B$127,Prix!$L$6:$L$127))-1</f>
        <v>6.1999999999999833E-3</v>
      </c>
      <c r="L21" s="155">
        <f>(1+AH21)/(1+LOOKUP($B21,Prix!$B$6:$B$127,Prix!$L$6:$L$127))-1</f>
        <v>6.1999999999999833E-3</v>
      </c>
      <c r="M21" s="155">
        <f>(1+AI21)/(1+LOOKUP($B21,Prix!$B$6:$B$127,Prix!$L$6:$L$127))-1</f>
        <v>6.1999999999999833E-3</v>
      </c>
      <c r="N21" s="155">
        <f>(1+AJ21)/(1+LOOKUP($B21,Prix!$B$6:$B$127,Prix!$L$6:$L$127))-1</f>
        <v>6.1999999999999833E-3</v>
      </c>
      <c r="O21" s="155">
        <f>(1+AK21)/(1+LOOKUP($B21,Prix!$B$6:$B$127,Prix!$L$6:$L$127))-1</f>
        <v>6.1999999999999833E-3</v>
      </c>
      <c r="P21" s="155">
        <f>(1+AL21)/(1+LOOKUP($B21,Prix!$B$6:$B$127,Prix!$L$6:$L$127))-1</f>
        <v>6.1999999999999833E-3</v>
      </c>
      <c r="Q21" s="155">
        <f>(1+AM21)/(1+LOOKUP($B21,Prix!$B$6:$B$127,Prix!$L$6:$L$127))-1</f>
        <v>6.1999999999999833E-3</v>
      </c>
      <c r="R21" s="155">
        <f>(1+AN21)/(1+LOOKUP($B21,Prix!$B$6:$B$127,Prix!$L$6:$L$127))-1</f>
        <v>6.1999999999999833E-3</v>
      </c>
      <c r="S21" s="277">
        <f>(1+AO21)/(1+LOOKUP($B21,Prix!$B$6:$B$127,Prix!$L$6:$L$127))-1</f>
        <v>6.1999999999999833E-3</v>
      </c>
      <c r="T21" s="277">
        <f>(1+AP21)/(1+LOOKUP($B21,Prix!$B$6:$B$127,Prix!$L$6:$L$127))-1</f>
        <v>6.1999999999999833E-3</v>
      </c>
      <c r="U21" s="277">
        <f>(1+AQ21)/(1+LOOKUP($B21,Prix!$B$6:$B$127,Prix!$L$6:$L$127))-1</f>
        <v>6.1999999999999833E-3</v>
      </c>
      <c r="V21" s="277">
        <f>(1+AR21)/(1+LOOKUP($B21,Prix!$B$6:$B$127,Prix!$L$6:$L$127))-1</f>
        <v>5.9381169481702578E-3</v>
      </c>
      <c r="W21" s="277">
        <f>(1+AS21)/(1+LOOKUP($B21,Prix!$B$6:$B$127,Prix!$L$6:$L$127))-1</f>
        <v>5.7212218233027023E-3</v>
      </c>
      <c r="X21" s="277">
        <f>(1+AT21)/(1+LOOKUP($B21,Prix!$B$6:$B$127,Prix!$L$6:$L$127))-1</f>
        <v>6.1405364008051411E-3</v>
      </c>
      <c r="Y21" s="304">
        <v>2.3808500000000121E-2</v>
      </c>
      <c r="Z21" s="124">
        <v>2.3789004730518482E-2</v>
      </c>
      <c r="AA21" s="124">
        <v>2.3789004730518482E-2</v>
      </c>
      <c r="AB21" s="124">
        <v>2.0175700000000019E-2</v>
      </c>
      <c r="AC21" s="124">
        <v>2.3808500000000121E-2</v>
      </c>
      <c r="AD21" s="124">
        <v>2.0175700000000019E-2</v>
      </c>
      <c r="AE21" s="124">
        <v>2.3808500000000121E-2</v>
      </c>
      <c r="AF21" s="124">
        <v>2.3808500000000121E-2</v>
      </c>
      <c r="AG21" s="124">
        <v>2.3808500000000121E-2</v>
      </c>
      <c r="AH21" s="124">
        <v>2.3808500000000121E-2</v>
      </c>
      <c r="AI21" s="124">
        <v>2.3808500000000121E-2</v>
      </c>
      <c r="AJ21" s="124">
        <v>2.3808500000000121E-2</v>
      </c>
      <c r="AK21" s="124">
        <v>2.3808500000000121E-2</v>
      </c>
      <c r="AL21" s="124">
        <v>2.3808500000000121E-2</v>
      </c>
      <c r="AM21" s="124">
        <v>2.3808500000000121E-2</v>
      </c>
      <c r="AN21" s="124">
        <v>2.3808500000000121E-2</v>
      </c>
      <c r="AO21" s="124">
        <v>2.3808500000000121E-2</v>
      </c>
      <c r="AP21" s="124">
        <v>2.3808500000000121E-2</v>
      </c>
      <c r="AQ21" s="124">
        <v>2.3808500000000121E-2</v>
      </c>
      <c r="AR21" s="124">
        <v>2.3542033994763401E-2</v>
      </c>
      <c r="AS21" s="124">
        <v>2.3321343205210621E-2</v>
      </c>
      <c r="AT21" s="127">
        <v>2.3747995787819276E-2</v>
      </c>
    </row>
    <row r="22" spans="2:46" x14ac:dyDescent="0.25">
      <c r="B22" s="153">
        <f t="shared" si="1"/>
        <v>2035</v>
      </c>
      <c r="C22" s="154">
        <v>5.7999999999999996E-3</v>
      </c>
      <c r="D22" s="155">
        <f>(1+Z22)/(1+LOOKUP($B22,Prix!$B$6:$B$127,Prix!$L$6:$L$127))-1</f>
        <v>5.7787473291388558E-3</v>
      </c>
      <c r="E22" s="155">
        <f>(1+AA22)/(1+LOOKUP($B22,Prix!$B$6:$B$127,Prix!$L$6:$L$127))-1</f>
        <v>5.7787473291388558E-3</v>
      </c>
      <c r="F22" s="155">
        <f>(1+AB22)/(1+LOOKUP($B22,Prix!$B$6:$B$127,Prix!$L$6:$L$127))-1</f>
        <v>3.4531203931205123E-3</v>
      </c>
      <c r="G22" s="155">
        <f>(1+AC22)/(1+LOOKUP($B22,Prix!$B$6:$B$127,Prix!$L$6:$L$127))-1</f>
        <v>5.8000000000000274E-3</v>
      </c>
      <c r="H22" s="155">
        <f>(1+AD22)/(1+LOOKUP($B22,Prix!$B$6:$B$127,Prix!$L$6:$L$127))-1</f>
        <v>3.4531203931205123E-3</v>
      </c>
      <c r="I22" s="155">
        <f>(1+AE22)/(1+LOOKUP($B22,Prix!$B$6:$B$127,Prix!$L$6:$L$127))-1</f>
        <v>5.8000000000000274E-3</v>
      </c>
      <c r="J22" s="155">
        <f>(1+AF22)/(1+LOOKUP($B22,Prix!$B$6:$B$127,Prix!$L$6:$L$127))-1</f>
        <v>5.8000000000000274E-3</v>
      </c>
      <c r="K22" s="155">
        <f>(1+AG22)/(1+LOOKUP($B22,Prix!$B$6:$B$127,Prix!$L$6:$L$127))-1</f>
        <v>5.8000000000000274E-3</v>
      </c>
      <c r="L22" s="155">
        <f>(1+AH22)/(1+LOOKUP($B22,Prix!$B$6:$B$127,Prix!$L$6:$L$127))-1</f>
        <v>5.8000000000000274E-3</v>
      </c>
      <c r="M22" s="155">
        <f>(1+AI22)/(1+LOOKUP($B22,Prix!$B$6:$B$127,Prix!$L$6:$L$127))-1</f>
        <v>5.8000000000000274E-3</v>
      </c>
      <c r="N22" s="155">
        <f>(1+AJ22)/(1+LOOKUP($B22,Prix!$B$6:$B$127,Prix!$L$6:$L$127))-1</f>
        <v>5.8000000000000274E-3</v>
      </c>
      <c r="O22" s="155">
        <f>(1+AK22)/(1+LOOKUP($B22,Prix!$B$6:$B$127,Prix!$L$6:$L$127))-1</f>
        <v>5.8000000000000274E-3</v>
      </c>
      <c r="P22" s="155">
        <f>(1+AL22)/(1+LOOKUP($B22,Prix!$B$6:$B$127,Prix!$L$6:$L$127))-1</f>
        <v>5.8000000000000274E-3</v>
      </c>
      <c r="Q22" s="155">
        <f>(1+AM22)/(1+LOOKUP($B22,Prix!$B$6:$B$127,Prix!$L$6:$L$127))-1</f>
        <v>5.8000000000000274E-3</v>
      </c>
      <c r="R22" s="155">
        <f>(1+AN22)/(1+LOOKUP($B22,Prix!$B$6:$B$127,Prix!$L$6:$L$127))-1</f>
        <v>5.8000000000000274E-3</v>
      </c>
      <c r="S22" s="277">
        <f>(1+AO22)/(1+LOOKUP($B22,Prix!$B$6:$B$127,Prix!$L$6:$L$127))-1</f>
        <v>5.8000000000000274E-3</v>
      </c>
      <c r="T22" s="277">
        <f>(1+AP22)/(1+LOOKUP($B22,Prix!$B$6:$B$127,Prix!$L$6:$L$127))-1</f>
        <v>5.8000000000000274E-3</v>
      </c>
      <c r="U22" s="277">
        <f>(1+AQ22)/(1+LOOKUP($B22,Prix!$B$6:$B$127,Prix!$L$6:$L$127))-1</f>
        <v>5.8000000000000274E-3</v>
      </c>
      <c r="V22" s="277">
        <f>(1+AR22)/(1+LOOKUP($B22,Prix!$B$6:$B$127,Prix!$L$6:$L$127))-1</f>
        <v>5.538152905140814E-3</v>
      </c>
      <c r="W22" s="277">
        <f>(1+AS22)/(1+LOOKUP($B22,Prix!$B$6:$B$127,Prix!$L$6:$L$127))-1</f>
        <v>5.3405877106684763E-3</v>
      </c>
      <c r="X22" s="277">
        <f>(1+AT22)/(1+LOOKUP($B22,Prix!$B$6:$B$127,Prix!$L$6:$L$127))-1</f>
        <v>5.7325722421719405E-3</v>
      </c>
      <c r="Y22" s="304">
        <v>2.3401500000000075E-2</v>
      </c>
      <c r="Z22" s="124">
        <v>2.3379875407398831E-2</v>
      </c>
      <c r="AA22" s="124">
        <v>2.3379875407398831E-2</v>
      </c>
      <c r="AB22" s="124">
        <v>2.1013550000000158E-2</v>
      </c>
      <c r="AC22" s="124">
        <v>2.3401500000000075E-2</v>
      </c>
      <c r="AD22" s="124">
        <v>2.1013550000000158E-2</v>
      </c>
      <c r="AE22" s="124">
        <v>2.3401500000000075E-2</v>
      </c>
      <c r="AF22" s="124">
        <v>2.3401500000000075E-2</v>
      </c>
      <c r="AG22" s="124">
        <v>2.3401500000000075E-2</v>
      </c>
      <c r="AH22" s="124">
        <v>2.3401500000000075E-2</v>
      </c>
      <c r="AI22" s="124">
        <v>2.3401500000000075E-2</v>
      </c>
      <c r="AJ22" s="124">
        <v>2.3401500000000075E-2</v>
      </c>
      <c r="AK22" s="124">
        <v>2.3401500000000075E-2</v>
      </c>
      <c r="AL22" s="124">
        <v>2.3401500000000075E-2</v>
      </c>
      <c r="AM22" s="124">
        <v>2.3401500000000075E-2</v>
      </c>
      <c r="AN22" s="124">
        <v>2.3401500000000075E-2</v>
      </c>
      <c r="AO22" s="124">
        <v>2.3401500000000075E-2</v>
      </c>
      <c r="AP22" s="124">
        <v>2.3401500000000075E-2</v>
      </c>
      <c r="AQ22" s="124">
        <v>2.3401500000000075E-2</v>
      </c>
      <c r="AR22" s="124">
        <v>2.3135070580980743E-2</v>
      </c>
      <c r="AS22" s="124">
        <v>2.2934047995605278E-2</v>
      </c>
      <c r="AT22" s="127">
        <v>2.3332892256409998E-2</v>
      </c>
    </row>
    <row r="23" spans="2:46" x14ac:dyDescent="0.25">
      <c r="B23" s="153">
        <f t="shared" si="1"/>
        <v>2036</v>
      </c>
      <c r="C23" s="154">
        <v>5.5000000000000005E-3</v>
      </c>
      <c r="D23" s="155">
        <f>(1+Z23)/(1+LOOKUP($B23,Prix!$B$6:$B$127,Prix!$L$6:$L$127))-1</f>
        <v>5.4699487571288063E-3</v>
      </c>
      <c r="E23" s="155">
        <f>(1+AA23)/(1+LOOKUP($B23,Prix!$B$6:$B$127,Prix!$L$6:$L$127))-1</f>
        <v>5.4699487571288063E-3</v>
      </c>
      <c r="F23" s="155">
        <f>(1+AB23)/(1+LOOKUP($B23,Prix!$B$6:$B$127,Prix!$L$6:$L$127))-1</f>
        <v>4.2765601965601974E-3</v>
      </c>
      <c r="G23" s="155">
        <f>(1+AC23)/(1+LOOKUP($B23,Prix!$B$6:$B$127,Prix!$L$6:$L$127))-1</f>
        <v>5.5000000000000604E-3</v>
      </c>
      <c r="H23" s="155">
        <f>(1+AD23)/(1+LOOKUP($B23,Prix!$B$6:$B$127,Prix!$L$6:$L$127))-1</f>
        <v>4.2765601965601974E-3</v>
      </c>
      <c r="I23" s="155">
        <f>(1+AE23)/(1+LOOKUP($B23,Prix!$B$6:$B$127,Prix!$L$6:$L$127))-1</f>
        <v>5.5000000000000604E-3</v>
      </c>
      <c r="J23" s="155">
        <f>(1+AF23)/(1+LOOKUP($B23,Prix!$B$6:$B$127,Prix!$L$6:$L$127))-1</f>
        <v>5.5000000000000604E-3</v>
      </c>
      <c r="K23" s="155">
        <f>(1+AG23)/(1+LOOKUP($B23,Prix!$B$6:$B$127,Prix!$L$6:$L$127))-1</f>
        <v>5.5000000000000604E-3</v>
      </c>
      <c r="L23" s="155">
        <f>(1+AH23)/(1+LOOKUP($B23,Prix!$B$6:$B$127,Prix!$L$6:$L$127))-1</f>
        <v>5.5000000000000604E-3</v>
      </c>
      <c r="M23" s="155">
        <f>(1+AI23)/(1+LOOKUP($B23,Prix!$B$6:$B$127,Prix!$L$6:$L$127))-1</f>
        <v>5.5000000000000604E-3</v>
      </c>
      <c r="N23" s="155">
        <f>(1+AJ23)/(1+LOOKUP($B23,Prix!$B$6:$B$127,Prix!$L$6:$L$127))-1</f>
        <v>5.5000000000000604E-3</v>
      </c>
      <c r="O23" s="155">
        <f>(1+AK23)/(1+LOOKUP($B23,Prix!$B$6:$B$127,Prix!$L$6:$L$127))-1</f>
        <v>5.5000000000000604E-3</v>
      </c>
      <c r="P23" s="155">
        <f>(1+AL23)/(1+LOOKUP($B23,Prix!$B$6:$B$127,Prix!$L$6:$L$127))-1</f>
        <v>5.5000000000000604E-3</v>
      </c>
      <c r="Q23" s="155">
        <f>(1+AM23)/(1+LOOKUP($B23,Prix!$B$6:$B$127,Prix!$L$6:$L$127))-1</f>
        <v>5.5000000000000604E-3</v>
      </c>
      <c r="R23" s="155">
        <f>(1+AN23)/(1+LOOKUP($B23,Prix!$B$6:$B$127,Prix!$L$6:$L$127))-1</f>
        <v>5.5000000000000604E-3</v>
      </c>
      <c r="S23" s="277">
        <f>(1+AO23)/(1+LOOKUP($B23,Prix!$B$6:$B$127,Prix!$L$6:$L$127))-1</f>
        <v>5.5000000000000604E-3</v>
      </c>
      <c r="T23" s="277">
        <f>(1+AP23)/(1+LOOKUP($B23,Prix!$B$6:$B$127,Prix!$L$6:$L$127))-1</f>
        <v>5.5000000000000604E-3</v>
      </c>
      <c r="U23" s="277">
        <f>(1+AQ23)/(1+LOOKUP($B23,Prix!$B$6:$B$127,Prix!$L$6:$L$127))-1</f>
        <v>5.5000000000000604E-3</v>
      </c>
      <c r="V23" s="277">
        <f>(1+AR23)/(1+LOOKUP($B23,Prix!$B$6:$B$127,Prix!$L$6:$L$127))-1</f>
        <v>5.2381628403461722E-3</v>
      </c>
      <c r="W23" s="277">
        <f>(1+AS23)/(1+LOOKUP($B23,Prix!$B$6:$B$127,Prix!$L$6:$L$127))-1</f>
        <v>5.2015311704523004E-3</v>
      </c>
      <c r="X23" s="277">
        <f>(1+AT23)/(1+LOOKUP($B23,Prix!$B$6:$B$127,Prix!$L$6:$L$127))-1</f>
        <v>5.4497277166576374E-3</v>
      </c>
      <c r="Y23" s="304">
        <v>2.309625000000004E-2</v>
      </c>
      <c r="Z23" s="124">
        <v>2.3065672860378639E-2</v>
      </c>
      <c r="AA23" s="124">
        <v>2.3065672860378639E-2</v>
      </c>
      <c r="AB23" s="124">
        <v>2.1851400000000076E-2</v>
      </c>
      <c r="AC23" s="124">
        <v>2.309625000000004E-2</v>
      </c>
      <c r="AD23" s="124">
        <v>2.1851400000000076E-2</v>
      </c>
      <c r="AE23" s="124">
        <v>2.309625000000004E-2</v>
      </c>
      <c r="AF23" s="124">
        <v>2.309625000000004E-2</v>
      </c>
      <c r="AG23" s="124">
        <v>2.309625000000004E-2</v>
      </c>
      <c r="AH23" s="124">
        <v>2.309625000000004E-2</v>
      </c>
      <c r="AI23" s="124">
        <v>2.309625000000004E-2</v>
      </c>
      <c r="AJ23" s="124">
        <v>2.309625000000004E-2</v>
      </c>
      <c r="AK23" s="124">
        <v>2.309625000000004E-2</v>
      </c>
      <c r="AL23" s="124">
        <v>2.309625000000004E-2</v>
      </c>
      <c r="AM23" s="124">
        <v>2.309625000000004E-2</v>
      </c>
      <c r="AN23" s="124">
        <v>2.309625000000004E-2</v>
      </c>
      <c r="AO23" s="124">
        <v>2.309625000000004E-2</v>
      </c>
      <c r="AP23" s="124">
        <v>2.309625000000004E-2</v>
      </c>
      <c r="AQ23" s="124">
        <v>2.309625000000004E-2</v>
      </c>
      <c r="AR23" s="124">
        <v>2.2829830690052288E-2</v>
      </c>
      <c r="AS23" s="124">
        <v>2.2792557965935378E-2</v>
      </c>
      <c r="AT23" s="127">
        <v>2.3045097951699178E-2</v>
      </c>
    </row>
    <row r="24" spans="2:46" x14ac:dyDescent="0.25">
      <c r="B24" s="153">
        <f t="shared" si="1"/>
        <v>2037</v>
      </c>
      <c r="C24" s="154">
        <v>5.1000000000000004E-3</v>
      </c>
      <c r="D24" s="155">
        <f>(1+Z24)/(1+LOOKUP($B24,Prix!$B$6:$B$127,Prix!$L$6:$L$127))-1</f>
        <v>5.0570498765676319E-3</v>
      </c>
      <c r="E24" s="155">
        <f>(1+AA24)/(1+LOOKUP($B24,Prix!$B$6:$B$127,Prix!$L$6:$L$127))-1</f>
        <v>5.0570498765676319E-3</v>
      </c>
      <c r="F24" s="155">
        <f>(1+AB24)/(1+LOOKUP($B24,Prix!$B$6:$B$127,Prix!$L$6:$L$127))-1</f>
        <v>5.1000000000001044E-3</v>
      </c>
      <c r="G24" s="155">
        <f>(1+AC24)/(1+LOOKUP($B24,Prix!$B$6:$B$127,Prix!$L$6:$L$127))-1</f>
        <v>5.1000000000001044E-3</v>
      </c>
      <c r="H24" s="155">
        <f>(1+AD24)/(1+LOOKUP($B24,Prix!$B$6:$B$127,Prix!$L$6:$L$127))-1</f>
        <v>5.1000000000001044E-3</v>
      </c>
      <c r="I24" s="155">
        <f>(1+AE24)/(1+LOOKUP($B24,Prix!$B$6:$B$127,Prix!$L$6:$L$127))-1</f>
        <v>5.1000000000001044E-3</v>
      </c>
      <c r="J24" s="155">
        <f>(1+AF24)/(1+LOOKUP($B24,Prix!$B$6:$B$127,Prix!$L$6:$L$127))-1</f>
        <v>5.1000000000001044E-3</v>
      </c>
      <c r="K24" s="155">
        <f>(1+AG24)/(1+LOOKUP($B24,Prix!$B$6:$B$127,Prix!$L$6:$L$127))-1</f>
        <v>5.1000000000001044E-3</v>
      </c>
      <c r="L24" s="155">
        <f>(1+AH24)/(1+LOOKUP($B24,Prix!$B$6:$B$127,Prix!$L$6:$L$127))-1</f>
        <v>5.1000000000001044E-3</v>
      </c>
      <c r="M24" s="155">
        <f>(1+AI24)/(1+LOOKUP($B24,Prix!$B$6:$B$127,Prix!$L$6:$L$127))-1</f>
        <v>5.1000000000001044E-3</v>
      </c>
      <c r="N24" s="155">
        <f>(1+AJ24)/(1+LOOKUP($B24,Prix!$B$6:$B$127,Prix!$L$6:$L$127))-1</f>
        <v>5.1000000000001044E-3</v>
      </c>
      <c r="O24" s="155">
        <f>(1+AK24)/(1+LOOKUP($B24,Prix!$B$6:$B$127,Prix!$L$6:$L$127))-1</f>
        <v>5.1000000000001044E-3</v>
      </c>
      <c r="P24" s="155">
        <f>(1+AL24)/(1+LOOKUP($B24,Prix!$B$6:$B$127,Prix!$L$6:$L$127))-1</f>
        <v>5.1000000000001044E-3</v>
      </c>
      <c r="Q24" s="155">
        <f>(1+AM24)/(1+LOOKUP($B24,Prix!$B$6:$B$127,Prix!$L$6:$L$127))-1</f>
        <v>5.1000000000001044E-3</v>
      </c>
      <c r="R24" s="155">
        <f>(1+AN24)/(1+LOOKUP($B24,Prix!$B$6:$B$127,Prix!$L$6:$L$127))-1</f>
        <v>5.1000000000001044E-3</v>
      </c>
      <c r="S24" s="277">
        <f>(1+AO24)/(1+LOOKUP($B24,Prix!$B$6:$B$127,Prix!$L$6:$L$127))-1</f>
        <v>5.1000000000001044E-3</v>
      </c>
      <c r="T24" s="277">
        <f>(1+AP24)/(1+LOOKUP($B24,Prix!$B$6:$B$127,Prix!$L$6:$L$127))-1</f>
        <v>5.1000000000001044E-3</v>
      </c>
      <c r="U24" s="277">
        <f>(1+AQ24)/(1+LOOKUP($B24,Prix!$B$6:$B$127,Prix!$L$6:$L$127))-1</f>
        <v>5.1000000000001044E-3</v>
      </c>
      <c r="V24" s="277">
        <f>(1+AR24)/(1+LOOKUP($B24,Prix!$B$6:$B$127,Prix!$L$6:$L$127))-1</f>
        <v>4.8381988280019605E-3</v>
      </c>
      <c r="W24" s="277">
        <f>(1+AS24)/(1+LOOKUP($B24,Prix!$B$6:$B$127,Prix!$L$6:$L$127))-1</f>
        <v>4.9194471640210402E-3</v>
      </c>
      <c r="X24" s="277">
        <f>(1+AT24)/(1+LOOKUP($B24,Prix!$B$6:$B$127,Prix!$L$6:$L$127))-1</f>
        <v>5.0585465896360038E-3</v>
      </c>
      <c r="Y24" s="304">
        <v>2.2689250000000216E-2</v>
      </c>
      <c r="Z24" s="124">
        <v>2.2645548249407677E-2</v>
      </c>
      <c r="AA24" s="124">
        <v>2.2645548249407677E-2</v>
      </c>
      <c r="AB24" s="124">
        <v>2.2689250000000216E-2</v>
      </c>
      <c r="AC24" s="124">
        <v>2.2689250000000216E-2</v>
      </c>
      <c r="AD24" s="124">
        <v>2.2689250000000216E-2</v>
      </c>
      <c r="AE24" s="124">
        <v>2.2689250000000216E-2</v>
      </c>
      <c r="AF24" s="124">
        <v>2.2689250000000216E-2</v>
      </c>
      <c r="AG24" s="124">
        <v>2.2689250000000216E-2</v>
      </c>
      <c r="AH24" s="124">
        <v>2.2689250000000216E-2</v>
      </c>
      <c r="AI24" s="124">
        <v>2.2689250000000216E-2</v>
      </c>
      <c r="AJ24" s="124">
        <v>2.2689250000000216E-2</v>
      </c>
      <c r="AK24" s="124">
        <v>2.2689250000000216E-2</v>
      </c>
      <c r="AL24" s="124">
        <v>2.2689250000000216E-2</v>
      </c>
      <c r="AM24" s="124">
        <v>2.2689250000000216E-2</v>
      </c>
      <c r="AN24" s="124">
        <v>2.2689250000000216E-2</v>
      </c>
      <c r="AO24" s="124">
        <v>2.2689250000000216E-2</v>
      </c>
      <c r="AP24" s="124">
        <v>2.2689250000000216E-2</v>
      </c>
      <c r="AQ24" s="124">
        <v>2.2689250000000216E-2</v>
      </c>
      <c r="AR24" s="124">
        <v>2.2422867307491989E-2</v>
      </c>
      <c r="AS24" s="124">
        <v>2.2505537489391436E-2</v>
      </c>
      <c r="AT24" s="127">
        <v>2.2647071154954679E-2</v>
      </c>
    </row>
    <row r="25" spans="2:46" x14ac:dyDescent="0.25">
      <c r="B25" s="153">
        <f t="shared" si="1"/>
        <v>2038</v>
      </c>
      <c r="C25" s="154">
        <v>4.6999999999999993E-3</v>
      </c>
      <c r="D25" s="155">
        <f>(1+Z25)/(1+LOOKUP($B25,Prix!$B$6:$B$127,Prix!$L$6:$L$127))-1</f>
        <v>4.6419632233454244E-3</v>
      </c>
      <c r="E25" s="155">
        <f>(1+AA25)/(1+LOOKUP($B25,Prix!$B$6:$B$127,Prix!$L$6:$L$127))-1</f>
        <v>4.6419632233454244E-3</v>
      </c>
      <c r="F25" s="155">
        <f>(1+AB25)/(1+LOOKUP($B25,Prix!$B$6:$B$127,Prix!$L$6:$L$127))-1</f>
        <v>4.6999999999999265E-3</v>
      </c>
      <c r="G25" s="155">
        <f>(1+AC25)/(1+LOOKUP($B25,Prix!$B$6:$B$127,Prix!$L$6:$L$127))-1</f>
        <v>4.6999999999999265E-3</v>
      </c>
      <c r="H25" s="155">
        <f>(1+AD25)/(1+LOOKUP($B25,Prix!$B$6:$B$127,Prix!$L$6:$L$127))-1</f>
        <v>4.6999999999999265E-3</v>
      </c>
      <c r="I25" s="155">
        <f>(1+AE25)/(1+LOOKUP($B25,Prix!$B$6:$B$127,Prix!$L$6:$L$127))-1</f>
        <v>4.6999999999999265E-3</v>
      </c>
      <c r="J25" s="155">
        <f>(1+AF25)/(1+LOOKUP($B25,Prix!$B$6:$B$127,Prix!$L$6:$L$127))-1</f>
        <v>4.6999999999999265E-3</v>
      </c>
      <c r="K25" s="155">
        <f>(1+AG25)/(1+LOOKUP($B25,Prix!$B$6:$B$127,Prix!$L$6:$L$127))-1</f>
        <v>4.6999999999999265E-3</v>
      </c>
      <c r="L25" s="155">
        <f>(1+AH25)/(1+LOOKUP($B25,Prix!$B$6:$B$127,Prix!$L$6:$L$127))-1</f>
        <v>4.6999999999999265E-3</v>
      </c>
      <c r="M25" s="155">
        <f>(1+AI25)/(1+LOOKUP($B25,Prix!$B$6:$B$127,Prix!$L$6:$L$127))-1</f>
        <v>4.6999999999999265E-3</v>
      </c>
      <c r="N25" s="155">
        <f>(1+AJ25)/(1+LOOKUP($B25,Prix!$B$6:$B$127,Prix!$L$6:$L$127))-1</f>
        <v>4.6999999999999265E-3</v>
      </c>
      <c r="O25" s="155">
        <f>(1+AK25)/(1+LOOKUP($B25,Prix!$B$6:$B$127,Prix!$L$6:$L$127))-1</f>
        <v>4.6999999999999265E-3</v>
      </c>
      <c r="P25" s="155">
        <f>(1+AL25)/(1+LOOKUP($B25,Prix!$B$6:$B$127,Prix!$L$6:$L$127))-1</f>
        <v>4.6999999999999265E-3</v>
      </c>
      <c r="Q25" s="155">
        <f>(1+AM25)/(1+LOOKUP($B25,Prix!$B$6:$B$127,Prix!$L$6:$L$127))-1</f>
        <v>4.6999999999999265E-3</v>
      </c>
      <c r="R25" s="155">
        <f>(1+AN25)/(1+LOOKUP($B25,Prix!$B$6:$B$127,Prix!$L$6:$L$127))-1</f>
        <v>4.6999999999999265E-3</v>
      </c>
      <c r="S25" s="277">
        <f>(1+AO25)/(1+LOOKUP($B25,Prix!$B$6:$B$127,Prix!$L$6:$L$127))-1</f>
        <v>4.6999999999999265E-3</v>
      </c>
      <c r="T25" s="277">
        <f>(1+AP25)/(1+LOOKUP($B25,Prix!$B$6:$B$127,Prix!$L$6:$L$127))-1</f>
        <v>4.6999999999999265E-3</v>
      </c>
      <c r="U25" s="277">
        <f>(1+AQ25)/(1+LOOKUP($B25,Prix!$B$6:$B$127,Prix!$L$6:$L$127))-1</f>
        <v>4.6999999999999265E-3</v>
      </c>
      <c r="V25" s="277">
        <f>(1+AR25)/(1+LOOKUP($B25,Prix!$B$6:$B$127,Prix!$L$6:$L$127))-1</f>
        <v>4.4382348344111922E-3</v>
      </c>
      <c r="W25" s="277">
        <f>(1+AS25)/(1+LOOKUP($B25,Prix!$B$6:$B$127,Prix!$L$6:$L$127))-1</f>
        <v>4.4659265343138799E-3</v>
      </c>
      <c r="X25" s="277">
        <f>(1+AT25)/(1+LOOKUP($B25,Prix!$B$6:$B$127,Prix!$L$6:$L$127))-1</f>
        <v>4.6701792283214694E-3</v>
      </c>
      <c r="Y25" s="304">
        <v>2.2282249999999948E-2</v>
      </c>
      <c r="Z25" s="124">
        <v>2.2223197579753995E-2</v>
      </c>
      <c r="AA25" s="124">
        <v>2.2223197579753995E-2</v>
      </c>
      <c r="AB25" s="124">
        <v>2.2282249999999948E-2</v>
      </c>
      <c r="AC25" s="124">
        <v>2.2282249999999948E-2</v>
      </c>
      <c r="AD25" s="124">
        <v>2.2282249999999948E-2</v>
      </c>
      <c r="AE25" s="124">
        <v>2.2282249999999948E-2</v>
      </c>
      <c r="AF25" s="124">
        <v>2.2282249999999948E-2</v>
      </c>
      <c r="AG25" s="124">
        <v>2.2282249999999948E-2</v>
      </c>
      <c r="AH25" s="124">
        <v>2.2282249999999948E-2</v>
      </c>
      <c r="AI25" s="124">
        <v>2.2282249999999948E-2</v>
      </c>
      <c r="AJ25" s="124">
        <v>2.2282249999999948E-2</v>
      </c>
      <c r="AK25" s="124">
        <v>2.2282249999999948E-2</v>
      </c>
      <c r="AL25" s="124">
        <v>2.2282249999999948E-2</v>
      </c>
      <c r="AM25" s="124">
        <v>2.2282249999999948E-2</v>
      </c>
      <c r="AN25" s="124">
        <v>2.2282249999999948E-2</v>
      </c>
      <c r="AO25" s="124">
        <v>2.2282249999999948E-2</v>
      </c>
      <c r="AP25" s="124">
        <v>2.2282249999999948E-2</v>
      </c>
      <c r="AQ25" s="124">
        <v>2.2282249999999948E-2</v>
      </c>
      <c r="AR25" s="124">
        <v>2.2015903944013537E-2</v>
      </c>
      <c r="AS25" s="124">
        <v>2.2044080248664555E-2</v>
      </c>
      <c r="AT25" s="127">
        <v>2.2251907364817081E-2</v>
      </c>
    </row>
    <row r="26" spans="2:46" x14ac:dyDescent="0.25">
      <c r="B26" s="153">
        <f t="shared" si="1"/>
        <v>2039</v>
      </c>
      <c r="C26" s="154">
        <v>4.4000000000000003E-3</v>
      </c>
      <c r="D26" s="155">
        <f>(1+Z26)/(1+LOOKUP($B26,Prix!$B$6:$B$127,Prix!$L$6:$L$127))-1</f>
        <v>4.3256017651838174E-3</v>
      </c>
      <c r="E26" s="155">
        <f>(1+AA26)/(1+LOOKUP($B26,Prix!$B$6:$B$127,Prix!$L$6:$L$127))-1</f>
        <v>4.3256017651840395E-3</v>
      </c>
      <c r="F26" s="155">
        <f>(1+AB26)/(1+LOOKUP($B26,Prix!$B$6:$B$127,Prix!$L$6:$L$127))-1</f>
        <v>4.3999999999999595E-3</v>
      </c>
      <c r="G26" s="155">
        <f>(1+AC26)/(1+LOOKUP($B26,Prix!$B$6:$B$127,Prix!$L$6:$L$127))-1</f>
        <v>4.3999999999999595E-3</v>
      </c>
      <c r="H26" s="155">
        <f>(1+AD26)/(1+LOOKUP($B26,Prix!$B$6:$B$127,Prix!$L$6:$L$127))-1</f>
        <v>4.3999999999999595E-3</v>
      </c>
      <c r="I26" s="155">
        <f>(1+AE26)/(1+LOOKUP($B26,Prix!$B$6:$B$127,Prix!$L$6:$L$127))-1</f>
        <v>4.3999999999999595E-3</v>
      </c>
      <c r="J26" s="155">
        <f>(1+AF26)/(1+LOOKUP($B26,Prix!$B$6:$B$127,Prix!$L$6:$L$127))-1</f>
        <v>4.3999999999999595E-3</v>
      </c>
      <c r="K26" s="155">
        <f>(1+AG26)/(1+LOOKUP($B26,Prix!$B$6:$B$127,Prix!$L$6:$L$127))-1</f>
        <v>4.3999999999999595E-3</v>
      </c>
      <c r="L26" s="155">
        <f>(1+AH26)/(1+LOOKUP($B26,Prix!$B$6:$B$127,Prix!$L$6:$L$127))-1</f>
        <v>4.3999999999999595E-3</v>
      </c>
      <c r="M26" s="155">
        <f>(1+AI26)/(1+LOOKUP($B26,Prix!$B$6:$B$127,Prix!$L$6:$L$127))-1</f>
        <v>4.3999999999999595E-3</v>
      </c>
      <c r="N26" s="155">
        <f>(1+AJ26)/(1+LOOKUP($B26,Prix!$B$6:$B$127,Prix!$L$6:$L$127))-1</f>
        <v>4.3999999999999595E-3</v>
      </c>
      <c r="O26" s="155">
        <f>(1+AK26)/(1+LOOKUP($B26,Prix!$B$6:$B$127,Prix!$L$6:$L$127))-1</f>
        <v>4.3999999999999595E-3</v>
      </c>
      <c r="P26" s="155">
        <f>(1+AL26)/(1+LOOKUP($B26,Prix!$B$6:$B$127,Prix!$L$6:$L$127))-1</f>
        <v>4.3999999999999595E-3</v>
      </c>
      <c r="Q26" s="155">
        <f>(1+AM26)/(1+LOOKUP($B26,Prix!$B$6:$B$127,Prix!$L$6:$L$127))-1</f>
        <v>4.3999999999999595E-3</v>
      </c>
      <c r="R26" s="155">
        <f>(1+AN26)/(1+LOOKUP($B26,Prix!$B$6:$B$127,Prix!$L$6:$L$127))-1</f>
        <v>4.3999999999999595E-3</v>
      </c>
      <c r="S26" s="277">
        <f>(1+AO26)/(1+LOOKUP($B26,Prix!$B$6:$B$127,Prix!$L$6:$L$127))-1</f>
        <v>4.3999999999999595E-3</v>
      </c>
      <c r="T26" s="277">
        <f>(1+AP26)/(1+LOOKUP($B26,Prix!$B$6:$B$127,Prix!$L$6:$L$127))-1</f>
        <v>4.3999999999999595E-3</v>
      </c>
      <c r="U26" s="277">
        <f>(1+AQ26)/(1+LOOKUP($B26,Prix!$B$6:$B$127,Prix!$L$6:$L$127))-1</f>
        <v>4.3999999999999595E-3</v>
      </c>
      <c r="V26" s="277">
        <f>(1+AR26)/(1+LOOKUP($B26,Prix!$B$6:$B$127,Prix!$L$6:$L$127))-1</f>
        <v>4.1382447987350357E-3</v>
      </c>
      <c r="W26" s="277">
        <f>(1+AS26)/(1+LOOKUP($B26,Prix!$B$6:$B$127,Prix!$L$6:$L$127))-1</f>
        <v>4.1439527914752805E-3</v>
      </c>
      <c r="X26" s="277">
        <f>(1+AT26)/(1+LOOKUP($B26,Prix!$B$6:$B$127,Prix!$L$6:$L$127))-1</f>
        <v>4.380425275712474E-3</v>
      </c>
      <c r="Y26" s="304">
        <v>2.1977000000000135E-2</v>
      </c>
      <c r="Z26" s="124">
        <v>2.190129979607458E-2</v>
      </c>
      <c r="AA26" s="124">
        <v>2.1901299796074802E-2</v>
      </c>
      <c r="AB26" s="124">
        <v>2.1977000000000135E-2</v>
      </c>
      <c r="AC26" s="124">
        <v>2.1977000000000135E-2</v>
      </c>
      <c r="AD26" s="124">
        <v>2.1977000000000135E-2</v>
      </c>
      <c r="AE26" s="124">
        <v>2.1977000000000135E-2</v>
      </c>
      <c r="AF26" s="124">
        <v>2.1977000000000135E-2</v>
      </c>
      <c r="AG26" s="124">
        <v>2.1977000000000135E-2</v>
      </c>
      <c r="AH26" s="124">
        <v>2.1977000000000135E-2</v>
      </c>
      <c r="AI26" s="124">
        <v>2.1977000000000135E-2</v>
      </c>
      <c r="AJ26" s="124">
        <v>2.1977000000000135E-2</v>
      </c>
      <c r="AK26" s="124">
        <v>2.1977000000000135E-2</v>
      </c>
      <c r="AL26" s="124">
        <v>2.1977000000000135E-2</v>
      </c>
      <c r="AM26" s="124">
        <v>2.1977000000000135E-2</v>
      </c>
      <c r="AN26" s="124">
        <v>2.1977000000000135E-2</v>
      </c>
      <c r="AO26" s="124">
        <v>2.1977000000000135E-2</v>
      </c>
      <c r="AP26" s="124">
        <v>2.1977000000000135E-2</v>
      </c>
      <c r="AQ26" s="124">
        <v>2.1977000000000135E-2</v>
      </c>
      <c r="AR26" s="124">
        <v>2.1710664082712938E-2</v>
      </c>
      <c r="AS26" s="124">
        <v>2.1716471965326223E-2</v>
      </c>
      <c r="AT26" s="127">
        <v>2.1957082718037535E-2</v>
      </c>
    </row>
    <row r="27" spans="2:46" x14ac:dyDescent="0.25">
      <c r="B27" s="153">
        <f t="shared" si="1"/>
        <v>2040</v>
      </c>
      <c r="C27" s="154">
        <v>4.0000000000000001E-3</v>
      </c>
      <c r="D27" s="155">
        <f>(1+Z27)/(1+LOOKUP($B27,Prix!$B$6:$B$127,Prix!$L$6:$L$127))-1</f>
        <v>3.9146863044108304E-3</v>
      </c>
      <c r="E27" s="155">
        <f>(1+AA27)/(1+LOOKUP($B27,Prix!$B$6:$B$127,Prix!$L$6:$L$127))-1</f>
        <v>3.9146863044108304E-3</v>
      </c>
      <c r="F27" s="155">
        <f>(1+AB27)/(1+LOOKUP($B27,Prix!$B$6:$B$127,Prix!$L$6:$L$127))-1</f>
        <v>4.0000000000000036E-3</v>
      </c>
      <c r="G27" s="155">
        <f>(1+AC27)/(1+LOOKUP($B27,Prix!$B$6:$B$127,Prix!$L$6:$L$127))-1</f>
        <v>4.0000000000000036E-3</v>
      </c>
      <c r="H27" s="155">
        <f>(1+AD27)/(1+LOOKUP($B27,Prix!$B$6:$B$127,Prix!$L$6:$L$127))-1</f>
        <v>4.0000000000000036E-3</v>
      </c>
      <c r="I27" s="155">
        <f>(1+AE27)/(1+LOOKUP($B27,Prix!$B$6:$B$127,Prix!$L$6:$L$127))-1</f>
        <v>4.0000000000000036E-3</v>
      </c>
      <c r="J27" s="155">
        <f>(1+AF27)/(1+LOOKUP($B27,Prix!$B$6:$B$127,Prix!$L$6:$L$127))-1</f>
        <v>4.0000000000000036E-3</v>
      </c>
      <c r="K27" s="155">
        <f>(1+AG27)/(1+LOOKUP($B27,Prix!$B$6:$B$127,Prix!$L$6:$L$127))-1</f>
        <v>4.0000000000000036E-3</v>
      </c>
      <c r="L27" s="155">
        <f>(1+AH27)/(1+LOOKUP($B27,Prix!$B$6:$B$127,Prix!$L$6:$L$127))-1</f>
        <v>4.0000000000000036E-3</v>
      </c>
      <c r="M27" s="155">
        <f>(1+AI27)/(1+LOOKUP($B27,Prix!$B$6:$B$127,Prix!$L$6:$L$127))-1</f>
        <v>4.0000000000000036E-3</v>
      </c>
      <c r="N27" s="155">
        <f>(1+AJ27)/(1+LOOKUP($B27,Prix!$B$6:$B$127,Prix!$L$6:$L$127))-1</f>
        <v>4.0000000000000036E-3</v>
      </c>
      <c r="O27" s="155">
        <f>(1+AK27)/(1+LOOKUP($B27,Prix!$B$6:$B$127,Prix!$L$6:$L$127))-1</f>
        <v>3.9999999999997815E-3</v>
      </c>
      <c r="P27" s="155">
        <f>(1+AL27)/(1+LOOKUP($B27,Prix!$B$6:$B$127,Prix!$L$6:$L$127))-1</f>
        <v>4.0000000000000036E-3</v>
      </c>
      <c r="Q27" s="155">
        <f>(1+AM27)/(1+LOOKUP($B27,Prix!$B$6:$B$127,Prix!$L$6:$L$127))-1</f>
        <v>4.0000000000000036E-3</v>
      </c>
      <c r="R27" s="155">
        <f>(1+AN27)/(1+LOOKUP($B27,Prix!$B$6:$B$127,Prix!$L$6:$L$127))-1</f>
        <v>4.0000000000000036E-3</v>
      </c>
      <c r="S27" s="277">
        <f>(1+AO27)/(1+LOOKUP($B27,Prix!$B$6:$B$127,Prix!$L$6:$L$127))-1</f>
        <v>4.0000000000000036E-3</v>
      </c>
      <c r="T27" s="277">
        <f>(1+AP27)/(1+LOOKUP($B27,Prix!$B$6:$B$127,Prix!$L$6:$L$127))-1</f>
        <v>4.0000000000000036E-3</v>
      </c>
      <c r="U27" s="277">
        <f>(1+AQ27)/(1+LOOKUP($B27,Prix!$B$6:$B$127,Prix!$L$6:$L$127))-1</f>
        <v>4.0000000000000036E-3</v>
      </c>
      <c r="V27" s="277">
        <f>(1+AR27)/(1+LOOKUP($B27,Prix!$B$6:$B$127,Prix!$L$6:$L$127))-1</f>
        <v>3.7382808358994435E-3</v>
      </c>
      <c r="W27" s="277">
        <f>(1+AS27)/(1+LOOKUP($B27,Prix!$B$6:$B$127,Prix!$L$6:$L$127))-1</f>
        <v>3.8597508160427285E-3</v>
      </c>
      <c r="X27" s="277">
        <f>(1+AT27)/(1+LOOKUP($B27,Prix!$B$6:$B$127,Prix!$L$6:$L$127))-1</f>
        <v>3.9850861965577966E-3</v>
      </c>
      <c r="Y27" s="304">
        <v>2.1570000000000089E-2</v>
      </c>
      <c r="Z27" s="124">
        <v>2.1483193314738136E-2</v>
      </c>
      <c r="AA27" s="124">
        <v>2.1483193314738136E-2</v>
      </c>
      <c r="AB27" s="124">
        <v>2.1570000000000089E-2</v>
      </c>
      <c r="AC27" s="124">
        <v>2.1570000000000089E-2</v>
      </c>
      <c r="AD27" s="124">
        <v>2.1570000000000089E-2</v>
      </c>
      <c r="AE27" s="124">
        <v>2.1570000000000089E-2</v>
      </c>
      <c r="AF27" s="124">
        <v>2.1570000000000089E-2</v>
      </c>
      <c r="AG27" s="124">
        <v>2.1570000000000089E-2</v>
      </c>
      <c r="AH27" s="124">
        <v>2.1570000000000089E-2</v>
      </c>
      <c r="AI27" s="124">
        <v>2.1570000000000089E-2</v>
      </c>
      <c r="AJ27" s="124">
        <v>2.1570000000000089E-2</v>
      </c>
      <c r="AK27" s="124">
        <v>2.1569999999999867E-2</v>
      </c>
      <c r="AL27" s="124">
        <v>2.1570000000000089E-2</v>
      </c>
      <c r="AM27" s="124">
        <v>2.1570000000000089E-2</v>
      </c>
      <c r="AN27" s="124">
        <v>2.1570000000000089E-2</v>
      </c>
      <c r="AO27" s="124">
        <v>2.1570000000000089E-2</v>
      </c>
      <c r="AP27" s="124">
        <v>2.1570000000000089E-2</v>
      </c>
      <c r="AQ27" s="124">
        <v>2.1570000000000089E-2</v>
      </c>
      <c r="AR27" s="124">
        <v>2.1303700750527677E-2</v>
      </c>
      <c r="AS27" s="124">
        <v>2.1427296455323486E-2</v>
      </c>
      <c r="AT27" s="127">
        <v>2.1554825204997741E-2</v>
      </c>
    </row>
    <row r="28" spans="2:46" x14ac:dyDescent="0.25">
      <c r="B28" s="153">
        <f t="shared" si="1"/>
        <v>2041</v>
      </c>
      <c r="C28" s="154">
        <v>4.0000000000000001E-3</v>
      </c>
      <c r="D28" s="155">
        <f>(1+Z28)/(1+LOOKUP($B28,Prix!$B$6:$B$127,Prix!$L$6:$L$127))-1</f>
        <v>3.9071220878448276E-3</v>
      </c>
      <c r="E28" s="155">
        <f>(1+AA28)/(1+LOOKUP($B28,Prix!$B$6:$B$127,Prix!$L$6:$L$127))-1</f>
        <v>3.9071220878448276E-3</v>
      </c>
      <c r="F28" s="155">
        <f>(1+AB28)/(1+LOOKUP($B28,Prix!$B$6:$B$127,Prix!$L$6:$L$127))-1</f>
        <v>4.0000000000000036E-3</v>
      </c>
      <c r="G28" s="155">
        <f>(1+AC28)/(1+LOOKUP($B28,Prix!$B$6:$B$127,Prix!$L$6:$L$127))-1</f>
        <v>4.0000000000000036E-3</v>
      </c>
      <c r="H28" s="155">
        <f>(1+AD28)/(1+LOOKUP($B28,Prix!$B$6:$B$127,Prix!$L$6:$L$127))-1</f>
        <v>4.0000000000000036E-3</v>
      </c>
      <c r="I28" s="155">
        <f>(1+AE28)/(1+LOOKUP($B28,Prix!$B$6:$B$127,Prix!$L$6:$L$127))-1</f>
        <v>4.0000000000000036E-3</v>
      </c>
      <c r="J28" s="155">
        <f>(1+AF28)/(1+LOOKUP($B28,Prix!$B$6:$B$127,Prix!$L$6:$L$127))-1</f>
        <v>4.0000000000000036E-3</v>
      </c>
      <c r="K28" s="155">
        <f>(1+AG28)/(1+LOOKUP($B28,Prix!$B$6:$B$127,Prix!$L$6:$L$127))-1</f>
        <v>4.0000000000000036E-3</v>
      </c>
      <c r="L28" s="155">
        <f>(1+AH28)/(1+LOOKUP($B28,Prix!$B$6:$B$127,Prix!$L$6:$L$127))-1</f>
        <v>4.0000000000000036E-3</v>
      </c>
      <c r="M28" s="155">
        <f>(1+AI28)/(1+LOOKUP($B28,Prix!$B$6:$B$127,Prix!$L$6:$L$127))-1</f>
        <v>4.0000000000000036E-3</v>
      </c>
      <c r="N28" s="155">
        <f>(1+AJ28)/(1+LOOKUP($B28,Prix!$B$6:$B$127,Prix!$L$6:$L$127))-1</f>
        <v>4.0000000000000036E-3</v>
      </c>
      <c r="O28" s="155">
        <f>(1+AK28)/(1+LOOKUP($B28,Prix!$B$6:$B$127,Prix!$L$6:$L$127))-1</f>
        <v>4.0000000000000036E-3</v>
      </c>
      <c r="P28" s="155">
        <f>(1+AL28)/(1+LOOKUP($B28,Prix!$B$6:$B$127,Prix!$L$6:$L$127))-1</f>
        <v>4.0000000000000036E-3</v>
      </c>
      <c r="Q28" s="155">
        <f>(1+AM28)/(1+LOOKUP($B28,Prix!$B$6:$B$127,Prix!$L$6:$L$127))-1</f>
        <v>4.0000000000000036E-3</v>
      </c>
      <c r="R28" s="155">
        <f>(1+AN28)/(1+LOOKUP($B28,Prix!$B$6:$B$127,Prix!$L$6:$L$127))-1</f>
        <v>4.0000000000000036E-3</v>
      </c>
      <c r="S28" s="277">
        <f>(1+AO28)/(1+LOOKUP($B28,Prix!$B$6:$B$127,Prix!$L$6:$L$127))-1</f>
        <v>4.0000000000000036E-3</v>
      </c>
      <c r="T28" s="277">
        <f>(1+AP28)/(1+LOOKUP($B28,Prix!$B$6:$B$127,Prix!$L$6:$L$127))-1</f>
        <v>4.0000000000000036E-3</v>
      </c>
      <c r="U28" s="277">
        <f>(1+AQ28)/(1+LOOKUP($B28,Prix!$B$6:$B$127,Prix!$L$6:$L$127))-1</f>
        <v>4.0000000000000036E-3</v>
      </c>
      <c r="V28" s="277">
        <f>(1+AR28)/(1+LOOKUP($B28,Prix!$B$6:$B$127,Prix!$L$6:$L$127))-1</f>
        <v>3.738212594085466E-3</v>
      </c>
      <c r="W28" s="277">
        <f>(1+AS28)/(1+LOOKUP($B28,Prix!$B$6:$B$127,Prix!$L$6:$L$127))-1</f>
        <v>3.8263756855589914E-3</v>
      </c>
      <c r="X28" s="277">
        <f>(1+AT28)/(1+LOOKUP($B28,Prix!$B$6:$B$127,Prix!$L$6:$L$127))-1</f>
        <v>3.9883674409266767E-3</v>
      </c>
      <c r="Y28" s="304">
        <v>2.1570000000000089E-2</v>
      </c>
      <c r="Z28" s="124">
        <v>2.1475496724382204E-2</v>
      </c>
      <c r="AA28" s="124">
        <v>2.1475496724382204E-2</v>
      </c>
      <c r="AB28" s="124">
        <v>2.1570000000000089E-2</v>
      </c>
      <c r="AC28" s="124">
        <v>2.1570000000000089E-2</v>
      </c>
      <c r="AD28" s="124">
        <v>2.1570000000000089E-2</v>
      </c>
      <c r="AE28" s="124">
        <v>2.1570000000000089E-2</v>
      </c>
      <c r="AF28" s="124">
        <v>2.1570000000000089E-2</v>
      </c>
      <c r="AG28" s="124">
        <v>2.1570000000000089E-2</v>
      </c>
      <c r="AH28" s="124">
        <v>2.1570000000000089E-2</v>
      </c>
      <c r="AI28" s="124">
        <v>2.1570000000000089E-2</v>
      </c>
      <c r="AJ28" s="124">
        <v>2.1570000000000089E-2</v>
      </c>
      <c r="AK28" s="124">
        <v>2.1570000000000089E-2</v>
      </c>
      <c r="AL28" s="124">
        <v>2.1570000000000089E-2</v>
      </c>
      <c r="AM28" s="124">
        <v>2.1570000000000089E-2</v>
      </c>
      <c r="AN28" s="124">
        <v>2.1570000000000089E-2</v>
      </c>
      <c r="AO28" s="124">
        <v>2.1570000000000089E-2</v>
      </c>
      <c r="AP28" s="124">
        <v>2.1570000000000089E-2</v>
      </c>
      <c r="AQ28" s="124">
        <v>2.1570000000000089E-2</v>
      </c>
      <c r="AR28" s="124">
        <v>2.1303631314482097E-2</v>
      </c>
      <c r="AS28" s="124">
        <v>2.1393337260056322E-2</v>
      </c>
      <c r="AT28" s="127">
        <v>2.1558163871143066E-2</v>
      </c>
    </row>
    <row r="29" spans="2:46" x14ac:dyDescent="0.25">
      <c r="B29" s="153">
        <f t="shared" si="1"/>
        <v>2042</v>
      </c>
      <c r="C29" s="154">
        <v>4.0000000000000001E-3</v>
      </c>
      <c r="D29" s="155">
        <f>(1+Z29)/(1+LOOKUP($B29,Prix!$B$6:$B$127,Prix!$L$6:$L$127))-1</f>
        <v>3.8967634520192806E-3</v>
      </c>
      <c r="E29" s="155">
        <f>(1+AA29)/(1+LOOKUP($B29,Prix!$B$6:$B$127,Prix!$L$6:$L$127))-1</f>
        <v>3.8967634520192806E-3</v>
      </c>
      <c r="F29" s="155">
        <f>(1+AB29)/(1+LOOKUP($B29,Prix!$B$6:$B$127,Prix!$L$6:$L$127))-1</f>
        <v>4.0000000000000036E-3</v>
      </c>
      <c r="G29" s="155">
        <f>(1+AC29)/(1+LOOKUP($B29,Prix!$B$6:$B$127,Prix!$L$6:$L$127))-1</f>
        <v>4.0000000000000036E-3</v>
      </c>
      <c r="H29" s="155">
        <f>(1+AD29)/(1+LOOKUP($B29,Prix!$B$6:$B$127,Prix!$L$6:$L$127))-1</f>
        <v>4.0000000000000036E-3</v>
      </c>
      <c r="I29" s="155">
        <f>(1+AE29)/(1+LOOKUP($B29,Prix!$B$6:$B$127,Prix!$L$6:$L$127))-1</f>
        <v>4.0000000000000036E-3</v>
      </c>
      <c r="J29" s="155">
        <f>(1+AF29)/(1+LOOKUP($B29,Prix!$B$6:$B$127,Prix!$L$6:$L$127))-1</f>
        <v>4.0000000000000036E-3</v>
      </c>
      <c r="K29" s="155">
        <f>(1+AG29)/(1+LOOKUP($B29,Prix!$B$6:$B$127,Prix!$L$6:$L$127))-1</f>
        <v>4.0000000000000036E-3</v>
      </c>
      <c r="L29" s="155">
        <f>(1+AH29)/(1+LOOKUP($B29,Prix!$B$6:$B$127,Prix!$L$6:$L$127))-1</f>
        <v>4.0000000000000036E-3</v>
      </c>
      <c r="M29" s="155">
        <f>(1+AI29)/(1+LOOKUP($B29,Prix!$B$6:$B$127,Prix!$L$6:$L$127))-1</f>
        <v>4.0000000000000036E-3</v>
      </c>
      <c r="N29" s="155">
        <f>(1+AJ29)/(1+LOOKUP($B29,Prix!$B$6:$B$127,Prix!$L$6:$L$127))-1</f>
        <v>4.0000000000000036E-3</v>
      </c>
      <c r="O29" s="155">
        <f>(1+AK29)/(1+LOOKUP($B29,Prix!$B$6:$B$127,Prix!$L$6:$L$127))-1</f>
        <v>4.0000000000000036E-3</v>
      </c>
      <c r="P29" s="155">
        <f>(1+AL29)/(1+LOOKUP($B29,Prix!$B$6:$B$127,Prix!$L$6:$L$127))-1</f>
        <v>4.0000000000000036E-3</v>
      </c>
      <c r="Q29" s="155">
        <f>(1+AM29)/(1+LOOKUP($B29,Prix!$B$6:$B$127,Prix!$L$6:$L$127))-1</f>
        <v>4.0000000000000036E-3</v>
      </c>
      <c r="R29" s="155">
        <f>(1+AN29)/(1+LOOKUP($B29,Prix!$B$6:$B$127,Prix!$L$6:$L$127))-1</f>
        <v>4.0000000000000036E-3</v>
      </c>
      <c r="S29" s="277">
        <f>(1+AO29)/(1+LOOKUP($B29,Prix!$B$6:$B$127,Prix!$L$6:$L$127))-1</f>
        <v>4.0000000000000036E-3</v>
      </c>
      <c r="T29" s="277">
        <f>(1+AP29)/(1+LOOKUP($B29,Prix!$B$6:$B$127,Prix!$L$6:$L$127))-1</f>
        <v>4.0000000000000036E-3</v>
      </c>
      <c r="U29" s="277">
        <f>(1+AQ29)/(1+LOOKUP($B29,Prix!$B$6:$B$127,Prix!$L$6:$L$127))-1</f>
        <v>4.0000000000000036E-3</v>
      </c>
      <c r="V29" s="277">
        <f>(1+AR29)/(1+LOOKUP($B29,Prix!$B$6:$B$127,Prix!$L$6:$L$127))-1</f>
        <v>3.7381443166752959E-3</v>
      </c>
      <c r="W29" s="277">
        <f>(1+AS29)/(1+LOOKUP($B29,Prix!$B$6:$B$127,Prix!$L$6:$L$127))-1</f>
        <v>3.8344500684026617E-3</v>
      </c>
      <c r="X29" s="277">
        <f>(1+AT29)/(1+LOOKUP($B29,Prix!$B$6:$B$127,Prix!$L$6:$L$127))-1</f>
        <v>3.9920843746261703E-3</v>
      </c>
      <c r="Y29" s="304">
        <v>2.1570000000000089E-2</v>
      </c>
      <c r="Z29" s="124">
        <v>2.1464956812429659E-2</v>
      </c>
      <c r="AA29" s="124">
        <v>2.1464956812429659E-2</v>
      </c>
      <c r="AB29" s="124">
        <v>2.1570000000000089E-2</v>
      </c>
      <c r="AC29" s="124">
        <v>2.1570000000000089E-2</v>
      </c>
      <c r="AD29" s="124">
        <v>2.1570000000000089E-2</v>
      </c>
      <c r="AE29" s="124">
        <v>2.1570000000000089E-2</v>
      </c>
      <c r="AF29" s="124">
        <v>2.1570000000000089E-2</v>
      </c>
      <c r="AG29" s="124">
        <v>2.1570000000000089E-2</v>
      </c>
      <c r="AH29" s="124">
        <v>2.1570000000000089E-2</v>
      </c>
      <c r="AI29" s="124">
        <v>2.1570000000000089E-2</v>
      </c>
      <c r="AJ29" s="124">
        <v>2.1570000000000089E-2</v>
      </c>
      <c r="AK29" s="124">
        <v>2.1570000000000089E-2</v>
      </c>
      <c r="AL29" s="124">
        <v>2.1570000000000089E-2</v>
      </c>
      <c r="AM29" s="124">
        <v>2.1570000000000089E-2</v>
      </c>
      <c r="AN29" s="124">
        <v>2.1570000000000089E-2</v>
      </c>
      <c r="AO29" s="124">
        <v>2.1570000000000089E-2</v>
      </c>
      <c r="AP29" s="124">
        <v>2.1570000000000089E-2</v>
      </c>
      <c r="AQ29" s="124">
        <v>2.1570000000000089E-2</v>
      </c>
      <c r="AR29" s="124">
        <v>2.1303561842217267E-2</v>
      </c>
      <c r="AS29" s="124">
        <v>2.1401552944599889E-2</v>
      </c>
      <c r="AT29" s="127">
        <v>2.1561945851182207E-2</v>
      </c>
    </row>
    <row r="30" spans="2:46" x14ac:dyDescent="0.25">
      <c r="B30" s="153">
        <f t="shared" si="1"/>
        <v>2043</v>
      </c>
      <c r="C30" s="154">
        <v>4.0000000000000001E-3</v>
      </c>
      <c r="D30" s="155">
        <f>(1+Z30)/(1+LOOKUP($B30,Prix!$B$6:$B$127,Prix!$L$6:$L$127))-1</f>
        <v>3.8867804476798717E-3</v>
      </c>
      <c r="E30" s="155">
        <f>(1+AA30)/(1+LOOKUP($B30,Prix!$B$6:$B$127,Prix!$L$6:$L$127))-1</f>
        <v>3.8867804476798717E-3</v>
      </c>
      <c r="F30" s="155">
        <f>(1+AB30)/(1+LOOKUP($B30,Prix!$B$6:$B$127,Prix!$L$6:$L$127))-1</f>
        <v>4.0000000000000036E-3</v>
      </c>
      <c r="G30" s="155">
        <f>(1+AC30)/(1+LOOKUP($B30,Prix!$B$6:$B$127,Prix!$L$6:$L$127))-1</f>
        <v>4.0000000000000036E-3</v>
      </c>
      <c r="H30" s="155">
        <f>(1+AD30)/(1+LOOKUP($B30,Prix!$B$6:$B$127,Prix!$L$6:$L$127))-1</f>
        <v>4.0000000000000036E-3</v>
      </c>
      <c r="I30" s="155">
        <f>(1+AE30)/(1+LOOKUP($B30,Prix!$B$6:$B$127,Prix!$L$6:$L$127))-1</f>
        <v>4.0000000000000036E-3</v>
      </c>
      <c r="J30" s="155">
        <f>(1+AF30)/(1+LOOKUP($B30,Prix!$B$6:$B$127,Prix!$L$6:$L$127))-1</f>
        <v>4.0000000000000036E-3</v>
      </c>
      <c r="K30" s="155">
        <f>(1+AG30)/(1+LOOKUP($B30,Prix!$B$6:$B$127,Prix!$L$6:$L$127))-1</f>
        <v>4.0000000000000036E-3</v>
      </c>
      <c r="L30" s="155">
        <f>(1+AH30)/(1+LOOKUP($B30,Prix!$B$6:$B$127,Prix!$L$6:$L$127))-1</f>
        <v>4.0000000000000036E-3</v>
      </c>
      <c r="M30" s="155">
        <f>(1+AI30)/(1+LOOKUP($B30,Prix!$B$6:$B$127,Prix!$L$6:$L$127))-1</f>
        <v>4.0000000000000036E-3</v>
      </c>
      <c r="N30" s="155">
        <f>(1+AJ30)/(1+LOOKUP($B30,Prix!$B$6:$B$127,Prix!$L$6:$L$127))-1</f>
        <v>4.0000000000000036E-3</v>
      </c>
      <c r="O30" s="155">
        <f>(1+AK30)/(1+LOOKUP($B30,Prix!$B$6:$B$127,Prix!$L$6:$L$127))-1</f>
        <v>4.0000000000000036E-3</v>
      </c>
      <c r="P30" s="155">
        <f>(1+AL30)/(1+LOOKUP($B30,Prix!$B$6:$B$127,Prix!$L$6:$L$127))-1</f>
        <v>4.0000000000000036E-3</v>
      </c>
      <c r="Q30" s="155">
        <f>(1+AM30)/(1+LOOKUP($B30,Prix!$B$6:$B$127,Prix!$L$6:$L$127))-1</f>
        <v>4.0000000000000036E-3</v>
      </c>
      <c r="R30" s="155">
        <f>(1+AN30)/(1+LOOKUP($B30,Prix!$B$6:$B$127,Prix!$L$6:$L$127))-1</f>
        <v>4.0000000000000036E-3</v>
      </c>
      <c r="S30" s="277">
        <f>(1+AO30)/(1+LOOKUP($B30,Prix!$B$6:$B$127,Prix!$L$6:$L$127))-1</f>
        <v>4.0000000000000036E-3</v>
      </c>
      <c r="T30" s="277">
        <f>(1+AP30)/(1+LOOKUP($B30,Prix!$B$6:$B$127,Prix!$L$6:$L$127))-1</f>
        <v>4.0000000000000036E-3</v>
      </c>
      <c r="U30" s="277">
        <f>(1+AQ30)/(1+LOOKUP($B30,Prix!$B$6:$B$127,Prix!$L$6:$L$127))-1</f>
        <v>4.0000000000000036E-3</v>
      </c>
      <c r="V30" s="277">
        <f>(1+AR30)/(1+LOOKUP($B30,Prix!$B$6:$B$127,Prix!$L$6:$L$127))-1</f>
        <v>3.7380760036407334E-3</v>
      </c>
      <c r="W30" s="277">
        <f>(1+AS30)/(1+LOOKUP($B30,Prix!$B$6:$B$127,Prix!$L$6:$L$127))-1</f>
        <v>3.8328116974581938E-3</v>
      </c>
      <c r="X30" s="277">
        <f>(1+AT30)/(1+LOOKUP($B30,Prix!$B$6:$B$127,Prix!$L$6:$L$127))-1</f>
        <v>3.9930042001750099E-3</v>
      </c>
      <c r="Y30" s="304">
        <v>2.1570000000000089E-2</v>
      </c>
      <c r="Z30" s="124">
        <v>2.1454799105514288E-2</v>
      </c>
      <c r="AA30" s="124">
        <v>2.1454799105514288E-2</v>
      </c>
      <c r="AB30" s="124">
        <v>2.1570000000000089E-2</v>
      </c>
      <c r="AC30" s="124">
        <v>2.1570000000000089E-2</v>
      </c>
      <c r="AD30" s="124">
        <v>2.1570000000000089E-2</v>
      </c>
      <c r="AE30" s="124">
        <v>2.1570000000000089E-2</v>
      </c>
      <c r="AF30" s="124">
        <v>2.1570000000000089E-2</v>
      </c>
      <c r="AG30" s="124">
        <v>2.1570000000000089E-2</v>
      </c>
      <c r="AH30" s="124">
        <v>2.1570000000000089E-2</v>
      </c>
      <c r="AI30" s="124">
        <v>2.1570000000000089E-2</v>
      </c>
      <c r="AJ30" s="124">
        <v>2.1570000000000089E-2</v>
      </c>
      <c r="AK30" s="124">
        <v>2.1570000000000089E-2</v>
      </c>
      <c r="AL30" s="124">
        <v>2.1570000000000089E-2</v>
      </c>
      <c r="AM30" s="124">
        <v>2.1570000000000089E-2</v>
      </c>
      <c r="AN30" s="124">
        <v>2.1570000000000089E-2</v>
      </c>
      <c r="AO30" s="124">
        <v>2.1570000000000089E-2</v>
      </c>
      <c r="AP30" s="124">
        <v>2.1570000000000089E-2</v>
      </c>
      <c r="AQ30" s="124">
        <v>2.1570000000000089E-2</v>
      </c>
      <c r="AR30" s="124">
        <v>2.1303492333704543E-2</v>
      </c>
      <c r="AS30" s="124">
        <v>2.1399885902163795E-2</v>
      </c>
      <c r="AT30" s="127">
        <v>2.1562881773678155E-2</v>
      </c>
    </row>
    <row r="31" spans="2:46" x14ac:dyDescent="0.25">
      <c r="B31" s="153">
        <f t="shared" si="1"/>
        <v>2044</v>
      </c>
      <c r="C31" s="154">
        <v>4.0000000000000001E-3</v>
      </c>
      <c r="D31" s="155">
        <f>(1+Z31)/(1+LOOKUP($B31,Prix!$B$6:$B$127,Prix!$L$6:$L$127))-1</f>
        <v>3.8796985855289456E-3</v>
      </c>
      <c r="E31" s="155">
        <f>(1+AA31)/(1+LOOKUP($B31,Prix!$B$6:$B$127,Prix!$L$6:$L$127))-1</f>
        <v>3.8796985855289456E-3</v>
      </c>
      <c r="F31" s="155">
        <f>(1+AB31)/(1+LOOKUP($B31,Prix!$B$6:$B$127,Prix!$L$6:$L$127))-1</f>
        <v>4.0000000000000036E-3</v>
      </c>
      <c r="G31" s="155">
        <f>(1+AC31)/(1+LOOKUP($B31,Prix!$B$6:$B$127,Prix!$L$6:$L$127))-1</f>
        <v>4.0000000000000036E-3</v>
      </c>
      <c r="H31" s="155">
        <f>(1+AD31)/(1+LOOKUP($B31,Prix!$B$6:$B$127,Prix!$L$6:$L$127))-1</f>
        <v>4.0000000000000036E-3</v>
      </c>
      <c r="I31" s="155">
        <f>(1+AE31)/(1+LOOKUP($B31,Prix!$B$6:$B$127,Prix!$L$6:$L$127))-1</f>
        <v>4.0000000000000036E-3</v>
      </c>
      <c r="J31" s="155">
        <f>(1+AF31)/(1+LOOKUP($B31,Prix!$B$6:$B$127,Prix!$L$6:$L$127))-1</f>
        <v>4.0000000000000036E-3</v>
      </c>
      <c r="K31" s="155">
        <f>(1+AG31)/(1+LOOKUP($B31,Prix!$B$6:$B$127,Prix!$L$6:$L$127))-1</f>
        <v>4.0000000000000036E-3</v>
      </c>
      <c r="L31" s="155">
        <f>(1+AH31)/(1+LOOKUP($B31,Prix!$B$6:$B$127,Prix!$L$6:$L$127))-1</f>
        <v>4.0000000000000036E-3</v>
      </c>
      <c r="M31" s="155">
        <f>(1+AI31)/(1+LOOKUP($B31,Prix!$B$6:$B$127,Prix!$L$6:$L$127))-1</f>
        <v>4.0000000000000036E-3</v>
      </c>
      <c r="N31" s="155">
        <f>(1+AJ31)/(1+LOOKUP($B31,Prix!$B$6:$B$127,Prix!$L$6:$L$127))-1</f>
        <v>4.0000000000000036E-3</v>
      </c>
      <c r="O31" s="155">
        <f>(1+AK31)/(1+LOOKUP($B31,Prix!$B$6:$B$127,Prix!$L$6:$L$127))-1</f>
        <v>4.0000000000000036E-3</v>
      </c>
      <c r="P31" s="155">
        <f>(1+AL31)/(1+LOOKUP($B31,Prix!$B$6:$B$127,Prix!$L$6:$L$127))-1</f>
        <v>4.0000000000000036E-3</v>
      </c>
      <c r="Q31" s="155">
        <f>(1+AM31)/(1+LOOKUP($B31,Prix!$B$6:$B$127,Prix!$L$6:$L$127))-1</f>
        <v>4.0000000000000036E-3</v>
      </c>
      <c r="R31" s="155">
        <f>(1+AN31)/(1+LOOKUP($B31,Prix!$B$6:$B$127,Prix!$L$6:$L$127))-1</f>
        <v>4.0000000000000036E-3</v>
      </c>
      <c r="S31" s="277">
        <f>(1+AO31)/(1+LOOKUP($B31,Prix!$B$6:$B$127,Prix!$L$6:$L$127))-1</f>
        <v>4.0000000000000036E-3</v>
      </c>
      <c r="T31" s="277">
        <f>(1+AP31)/(1+LOOKUP($B31,Prix!$B$6:$B$127,Prix!$L$6:$L$127))-1</f>
        <v>4.0000000000000036E-3</v>
      </c>
      <c r="U31" s="277">
        <f>(1+AQ31)/(1+LOOKUP($B31,Prix!$B$6:$B$127,Prix!$L$6:$L$127))-1</f>
        <v>4.0000000000000036E-3</v>
      </c>
      <c r="V31" s="277">
        <f>(1+AR31)/(1+LOOKUP($B31,Prix!$B$6:$B$127,Prix!$L$6:$L$127))-1</f>
        <v>3.7380076549529129E-3</v>
      </c>
      <c r="W31" s="277">
        <f>(1+AS31)/(1+LOOKUP($B31,Prix!$B$6:$B$127,Prix!$L$6:$L$127))-1</f>
        <v>3.839226354603209E-3</v>
      </c>
      <c r="X31" s="277">
        <f>(1+AT31)/(1+LOOKUP($B31,Prix!$B$6:$B$127,Prix!$L$6:$L$127))-1</f>
        <v>3.9939209084380867E-3</v>
      </c>
      <c r="Y31" s="304">
        <v>2.1570000000000089E-2</v>
      </c>
      <c r="Z31" s="124">
        <v>2.1447593310775837E-2</v>
      </c>
      <c r="AA31" s="124">
        <v>2.1447593310775837E-2</v>
      </c>
      <c r="AB31" s="124">
        <v>2.1570000000000089E-2</v>
      </c>
      <c r="AC31" s="124">
        <v>2.1570000000000089E-2</v>
      </c>
      <c r="AD31" s="124">
        <v>2.1570000000000089E-2</v>
      </c>
      <c r="AE31" s="124">
        <v>2.1570000000000089E-2</v>
      </c>
      <c r="AF31" s="124">
        <v>2.1570000000000089E-2</v>
      </c>
      <c r="AG31" s="124">
        <v>2.1570000000000089E-2</v>
      </c>
      <c r="AH31" s="124">
        <v>2.1570000000000089E-2</v>
      </c>
      <c r="AI31" s="124">
        <v>2.1570000000000089E-2</v>
      </c>
      <c r="AJ31" s="124">
        <v>2.1570000000000089E-2</v>
      </c>
      <c r="AK31" s="124">
        <v>2.1570000000000089E-2</v>
      </c>
      <c r="AL31" s="124">
        <v>2.1570000000000089E-2</v>
      </c>
      <c r="AM31" s="124">
        <v>2.1570000000000089E-2</v>
      </c>
      <c r="AN31" s="124">
        <v>2.1570000000000089E-2</v>
      </c>
      <c r="AO31" s="124">
        <v>2.1570000000000089E-2</v>
      </c>
      <c r="AP31" s="124">
        <v>2.1570000000000089E-2</v>
      </c>
      <c r="AQ31" s="124">
        <v>2.1570000000000089E-2</v>
      </c>
      <c r="AR31" s="124">
        <v>2.1303422788914617E-2</v>
      </c>
      <c r="AS31" s="124">
        <v>2.1406412815808906E-2</v>
      </c>
      <c r="AT31" s="127">
        <v>2.1563814524335756E-2</v>
      </c>
    </row>
    <row r="32" spans="2:46" x14ac:dyDescent="0.25">
      <c r="B32" s="153">
        <f t="shared" si="1"/>
        <v>2045</v>
      </c>
      <c r="C32" s="154">
        <v>4.0000000000000001E-3</v>
      </c>
      <c r="D32" s="155">
        <f>(1+Z32)/(1+LOOKUP($B32,Prix!$B$6:$B$127,Prix!$L$6:$L$127))-1</f>
        <v>3.8711423832409331E-3</v>
      </c>
      <c r="E32" s="155">
        <f>(1+AA32)/(1+LOOKUP($B32,Prix!$B$6:$B$127,Prix!$L$6:$L$127))-1</f>
        <v>3.8711423832409331E-3</v>
      </c>
      <c r="F32" s="155">
        <f>(1+AB32)/(1+LOOKUP($B32,Prix!$B$6:$B$127,Prix!$L$6:$L$127))-1</f>
        <v>4.0000000000000036E-3</v>
      </c>
      <c r="G32" s="155">
        <f>(1+AC32)/(1+LOOKUP($B32,Prix!$B$6:$B$127,Prix!$L$6:$L$127))-1</f>
        <v>4.0000000000000036E-3</v>
      </c>
      <c r="H32" s="155">
        <f>(1+AD32)/(1+LOOKUP($B32,Prix!$B$6:$B$127,Prix!$L$6:$L$127))-1</f>
        <v>4.0000000000000036E-3</v>
      </c>
      <c r="I32" s="155">
        <f>(1+AE32)/(1+LOOKUP($B32,Prix!$B$6:$B$127,Prix!$L$6:$L$127))-1</f>
        <v>4.0000000000000036E-3</v>
      </c>
      <c r="J32" s="155">
        <f>(1+AF32)/(1+LOOKUP($B32,Prix!$B$6:$B$127,Prix!$L$6:$L$127))-1</f>
        <v>4.0000000000000036E-3</v>
      </c>
      <c r="K32" s="155">
        <f>(1+AG32)/(1+LOOKUP($B32,Prix!$B$6:$B$127,Prix!$L$6:$L$127))-1</f>
        <v>4.0000000000000036E-3</v>
      </c>
      <c r="L32" s="155">
        <f>(1+AH32)/(1+LOOKUP($B32,Prix!$B$6:$B$127,Prix!$L$6:$L$127))-1</f>
        <v>4.0000000000000036E-3</v>
      </c>
      <c r="M32" s="155">
        <f>(1+AI32)/(1+LOOKUP($B32,Prix!$B$6:$B$127,Prix!$L$6:$L$127))-1</f>
        <v>4.0000000000000036E-3</v>
      </c>
      <c r="N32" s="155">
        <f>(1+AJ32)/(1+LOOKUP($B32,Prix!$B$6:$B$127,Prix!$L$6:$L$127))-1</f>
        <v>4.0000000000000036E-3</v>
      </c>
      <c r="O32" s="155">
        <f>(1+AK32)/(1+LOOKUP($B32,Prix!$B$6:$B$127,Prix!$L$6:$L$127))-1</f>
        <v>4.0000000000000036E-3</v>
      </c>
      <c r="P32" s="155">
        <f>(1+AL32)/(1+LOOKUP($B32,Prix!$B$6:$B$127,Prix!$L$6:$L$127))-1</f>
        <v>4.0000000000000036E-3</v>
      </c>
      <c r="Q32" s="155">
        <f>(1+AM32)/(1+LOOKUP($B32,Prix!$B$6:$B$127,Prix!$L$6:$L$127))-1</f>
        <v>4.0000000000000036E-3</v>
      </c>
      <c r="R32" s="155">
        <f>(1+AN32)/(1+LOOKUP($B32,Prix!$B$6:$B$127,Prix!$L$6:$L$127))-1</f>
        <v>4.0000000000000036E-3</v>
      </c>
      <c r="S32" s="277">
        <f>(1+AO32)/(1+LOOKUP($B32,Prix!$B$6:$B$127,Prix!$L$6:$L$127))-1</f>
        <v>4.0000000000000036E-3</v>
      </c>
      <c r="T32" s="277">
        <f>(1+AP32)/(1+LOOKUP($B32,Prix!$B$6:$B$127,Prix!$L$6:$L$127))-1</f>
        <v>4.0000000000000036E-3</v>
      </c>
      <c r="U32" s="277">
        <f>(1+AQ32)/(1+LOOKUP($B32,Prix!$B$6:$B$127,Prix!$L$6:$L$127))-1</f>
        <v>4.0000000000000036E-3</v>
      </c>
      <c r="V32" s="277">
        <f>(1+AR32)/(1+LOOKUP($B32,Prix!$B$6:$B$127,Prix!$L$6:$L$127))-1</f>
        <v>3.7379392705856329E-3</v>
      </c>
      <c r="W32" s="277">
        <f>(1+AS32)/(1+LOOKUP($B32,Prix!$B$6:$B$127,Prix!$L$6:$L$127))-1</f>
        <v>3.8463765478577994E-3</v>
      </c>
      <c r="X32" s="277">
        <f>(1+AT32)/(1+LOOKUP($B32,Prix!$B$6:$B$127,Prix!$L$6:$L$127))-1</f>
        <v>3.9990667856912854E-3</v>
      </c>
      <c r="Y32" s="304">
        <v>2.1570000000000089E-2</v>
      </c>
      <c r="Z32" s="124">
        <v>2.1438887374947813E-2</v>
      </c>
      <c r="AA32" s="124">
        <v>2.1438887374947813E-2</v>
      </c>
      <c r="AB32" s="124">
        <v>2.1570000000000089E-2</v>
      </c>
      <c r="AC32" s="124">
        <v>2.1570000000000089E-2</v>
      </c>
      <c r="AD32" s="124">
        <v>2.1570000000000089E-2</v>
      </c>
      <c r="AE32" s="124">
        <v>2.1570000000000089E-2</v>
      </c>
      <c r="AF32" s="124">
        <v>2.1570000000000089E-2</v>
      </c>
      <c r="AG32" s="124">
        <v>2.1570000000000089E-2</v>
      </c>
      <c r="AH32" s="124">
        <v>2.1570000000000089E-2</v>
      </c>
      <c r="AI32" s="124">
        <v>2.1570000000000089E-2</v>
      </c>
      <c r="AJ32" s="124">
        <v>2.1570000000000089E-2</v>
      </c>
      <c r="AK32" s="124">
        <v>2.1570000000000089E-2</v>
      </c>
      <c r="AL32" s="124">
        <v>2.1570000000000089E-2</v>
      </c>
      <c r="AM32" s="124">
        <v>2.1570000000000089E-2</v>
      </c>
      <c r="AN32" s="124">
        <v>2.1570000000000089E-2</v>
      </c>
      <c r="AO32" s="124">
        <v>2.1570000000000089E-2</v>
      </c>
      <c r="AP32" s="124">
        <v>2.1570000000000089E-2</v>
      </c>
      <c r="AQ32" s="124">
        <v>2.1570000000000089E-2</v>
      </c>
      <c r="AR32" s="124">
        <v>2.1303353207821063E-2</v>
      </c>
      <c r="AS32" s="124">
        <v>2.1413688137445375E-2</v>
      </c>
      <c r="AT32" s="127">
        <v>2.1569050454441019E-2</v>
      </c>
    </row>
    <row r="33" spans="2:46" x14ac:dyDescent="0.25">
      <c r="B33" s="153">
        <f t="shared" si="1"/>
        <v>2046</v>
      </c>
      <c r="C33" s="154">
        <v>4.0000000000000001E-3</v>
      </c>
      <c r="D33" s="155">
        <f>(1+Z33)/(1+LOOKUP($B33,Prix!$B$6:$B$127,Prix!$L$6:$L$127))-1</f>
        <v>3.8711423832409331E-3</v>
      </c>
      <c r="E33" s="155">
        <f>(1+AA33)/(1+LOOKUP($B33,Prix!$B$6:$B$127,Prix!$L$6:$L$127))-1</f>
        <v>3.8711423832409331E-3</v>
      </c>
      <c r="F33" s="155">
        <f>(1+AB33)/(1+LOOKUP($B33,Prix!$B$6:$B$127,Prix!$L$6:$L$127))-1</f>
        <v>4.0000000000000036E-3</v>
      </c>
      <c r="G33" s="155">
        <f>(1+AC33)/(1+LOOKUP($B33,Prix!$B$6:$B$127,Prix!$L$6:$L$127))-1</f>
        <v>4.0000000000000036E-3</v>
      </c>
      <c r="H33" s="155">
        <f>(1+AD33)/(1+LOOKUP($B33,Prix!$B$6:$B$127,Prix!$L$6:$L$127))-1</f>
        <v>4.0000000000000036E-3</v>
      </c>
      <c r="I33" s="155">
        <f>(1+AE33)/(1+LOOKUP($B33,Prix!$B$6:$B$127,Prix!$L$6:$L$127))-1</f>
        <v>4.0000000000000036E-3</v>
      </c>
      <c r="J33" s="155">
        <f>(1+AF33)/(1+LOOKUP($B33,Prix!$B$6:$B$127,Prix!$L$6:$L$127))-1</f>
        <v>4.0000000000000036E-3</v>
      </c>
      <c r="K33" s="155">
        <f>(1+AG33)/(1+LOOKUP($B33,Prix!$B$6:$B$127,Prix!$L$6:$L$127))-1</f>
        <v>4.0000000000000036E-3</v>
      </c>
      <c r="L33" s="155">
        <f>(1+AH33)/(1+LOOKUP($B33,Prix!$B$6:$B$127,Prix!$L$6:$L$127))-1</f>
        <v>4.0000000000000036E-3</v>
      </c>
      <c r="M33" s="155">
        <f>(1+AI33)/(1+LOOKUP($B33,Prix!$B$6:$B$127,Prix!$L$6:$L$127))-1</f>
        <v>4.0000000000000036E-3</v>
      </c>
      <c r="N33" s="155">
        <f>(1+AJ33)/(1+LOOKUP($B33,Prix!$B$6:$B$127,Prix!$L$6:$L$127))-1</f>
        <v>4.0000000000000036E-3</v>
      </c>
      <c r="O33" s="155">
        <f>(1+AK33)/(1+LOOKUP($B33,Prix!$B$6:$B$127,Prix!$L$6:$L$127))-1</f>
        <v>4.0000000000000036E-3</v>
      </c>
      <c r="P33" s="155">
        <f>(1+AL33)/(1+LOOKUP($B33,Prix!$B$6:$B$127,Prix!$L$6:$L$127))-1</f>
        <v>4.0000000000000036E-3</v>
      </c>
      <c r="Q33" s="155">
        <f>(1+AM33)/(1+LOOKUP($B33,Prix!$B$6:$B$127,Prix!$L$6:$L$127))-1</f>
        <v>4.0000000000000036E-3</v>
      </c>
      <c r="R33" s="155">
        <f>(1+AN33)/(1+LOOKUP($B33,Prix!$B$6:$B$127,Prix!$L$6:$L$127))-1</f>
        <v>4.0000000000000036E-3</v>
      </c>
      <c r="S33" s="277">
        <f>(1+AO33)/(1+LOOKUP($B33,Prix!$B$6:$B$127,Prix!$L$6:$L$127))-1</f>
        <v>4.0000000000000036E-3</v>
      </c>
      <c r="T33" s="277">
        <f>(1+AP33)/(1+LOOKUP($B33,Prix!$B$6:$B$127,Prix!$L$6:$L$127))-1</f>
        <v>4.0000000000000036E-3</v>
      </c>
      <c r="U33" s="277">
        <f>(1+AQ33)/(1+LOOKUP($B33,Prix!$B$6:$B$127,Prix!$L$6:$L$127))-1</f>
        <v>4.0000000000000036E-3</v>
      </c>
      <c r="V33" s="277">
        <f>(1+AR33)/(1+LOOKUP($B33,Prix!$B$6:$B$127,Prix!$L$6:$L$127))-1</f>
        <v>3.7378708505095837E-3</v>
      </c>
      <c r="W33" s="277">
        <f>(1+AS33)/(1+LOOKUP($B33,Prix!$B$6:$B$127,Prix!$L$6:$L$127))-1</f>
        <v>3.8546223842854666E-3</v>
      </c>
      <c r="X33" s="277">
        <f>(1+AT33)/(1+LOOKUP($B33,Prix!$B$6:$B$127,Prix!$L$6:$L$127))-1</f>
        <v>3.9990656508106515E-3</v>
      </c>
      <c r="Y33" s="304">
        <v>2.1570000000000089E-2</v>
      </c>
      <c r="Z33" s="124">
        <v>2.1438887374947813E-2</v>
      </c>
      <c r="AA33" s="124">
        <v>2.1438887374947813E-2</v>
      </c>
      <c r="AB33" s="124">
        <v>2.1570000000000089E-2</v>
      </c>
      <c r="AC33" s="124">
        <v>2.1570000000000089E-2</v>
      </c>
      <c r="AD33" s="124">
        <v>2.1570000000000089E-2</v>
      </c>
      <c r="AE33" s="124">
        <v>2.1570000000000089E-2</v>
      </c>
      <c r="AF33" s="124">
        <v>2.1570000000000089E-2</v>
      </c>
      <c r="AG33" s="124">
        <v>2.1570000000000089E-2</v>
      </c>
      <c r="AH33" s="124">
        <v>2.1570000000000089E-2</v>
      </c>
      <c r="AI33" s="124">
        <v>2.1570000000000089E-2</v>
      </c>
      <c r="AJ33" s="124">
        <v>2.1570000000000089E-2</v>
      </c>
      <c r="AK33" s="124">
        <v>2.1570000000000089E-2</v>
      </c>
      <c r="AL33" s="124">
        <v>2.1570000000000089E-2</v>
      </c>
      <c r="AM33" s="124">
        <v>2.1570000000000089E-2</v>
      </c>
      <c r="AN33" s="124">
        <v>2.1570000000000089E-2</v>
      </c>
      <c r="AO33" s="124">
        <v>2.1570000000000089E-2</v>
      </c>
      <c r="AP33" s="124">
        <v>2.1570000000000089E-2</v>
      </c>
      <c r="AQ33" s="124">
        <v>2.1570000000000089E-2</v>
      </c>
      <c r="AR33" s="124">
        <v>2.1303283590393463E-2</v>
      </c>
      <c r="AS33" s="124">
        <v>2.1422078276010614E-2</v>
      </c>
      <c r="AT33" s="127">
        <v>2.1569049299699827E-2</v>
      </c>
    </row>
    <row r="34" spans="2:46" x14ac:dyDescent="0.25">
      <c r="B34" s="153">
        <f t="shared" si="1"/>
        <v>2047</v>
      </c>
      <c r="C34" s="154">
        <v>4.0000000000000001E-3</v>
      </c>
      <c r="D34" s="155">
        <f>(1+Z34)/(1+LOOKUP($B34,Prix!$B$6:$B$127,Prix!$L$6:$L$127))-1</f>
        <v>3.8711423832409331E-3</v>
      </c>
      <c r="E34" s="155">
        <f>(1+AA34)/(1+LOOKUP($B34,Prix!$B$6:$B$127,Prix!$L$6:$L$127))-1</f>
        <v>3.8711423832409331E-3</v>
      </c>
      <c r="F34" s="155">
        <f>(1+AB34)/(1+LOOKUP($B34,Prix!$B$6:$B$127,Prix!$L$6:$L$127))-1</f>
        <v>4.0000000000000036E-3</v>
      </c>
      <c r="G34" s="155">
        <f>(1+AC34)/(1+LOOKUP($B34,Prix!$B$6:$B$127,Prix!$L$6:$L$127))-1</f>
        <v>4.0000000000000036E-3</v>
      </c>
      <c r="H34" s="155">
        <f>(1+AD34)/(1+LOOKUP($B34,Prix!$B$6:$B$127,Prix!$L$6:$L$127))-1</f>
        <v>4.0000000000000036E-3</v>
      </c>
      <c r="I34" s="155">
        <f>(1+AE34)/(1+LOOKUP($B34,Prix!$B$6:$B$127,Prix!$L$6:$L$127))-1</f>
        <v>4.0000000000000036E-3</v>
      </c>
      <c r="J34" s="155">
        <f>(1+AF34)/(1+LOOKUP($B34,Prix!$B$6:$B$127,Prix!$L$6:$L$127))-1</f>
        <v>4.0000000000000036E-3</v>
      </c>
      <c r="K34" s="155">
        <f>(1+AG34)/(1+LOOKUP($B34,Prix!$B$6:$B$127,Prix!$L$6:$L$127))-1</f>
        <v>4.0000000000000036E-3</v>
      </c>
      <c r="L34" s="155">
        <f>(1+AH34)/(1+LOOKUP($B34,Prix!$B$6:$B$127,Prix!$L$6:$L$127))-1</f>
        <v>4.0000000000000036E-3</v>
      </c>
      <c r="M34" s="155">
        <f>(1+AI34)/(1+LOOKUP($B34,Prix!$B$6:$B$127,Prix!$L$6:$L$127))-1</f>
        <v>4.0000000000000036E-3</v>
      </c>
      <c r="N34" s="155">
        <f>(1+AJ34)/(1+LOOKUP($B34,Prix!$B$6:$B$127,Prix!$L$6:$L$127))-1</f>
        <v>4.0000000000000036E-3</v>
      </c>
      <c r="O34" s="155">
        <f>(1+AK34)/(1+LOOKUP($B34,Prix!$B$6:$B$127,Prix!$L$6:$L$127))-1</f>
        <v>4.0000000000000036E-3</v>
      </c>
      <c r="P34" s="155">
        <f>(1+AL34)/(1+LOOKUP($B34,Prix!$B$6:$B$127,Prix!$L$6:$L$127))-1</f>
        <v>4.0000000000000036E-3</v>
      </c>
      <c r="Q34" s="155">
        <f>(1+AM34)/(1+LOOKUP($B34,Prix!$B$6:$B$127,Prix!$L$6:$L$127))-1</f>
        <v>4.0000000000000036E-3</v>
      </c>
      <c r="R34" s="155">
        <f>(1+AN34)/(1+LOOKUP($B34,Prix!$B$6:$B$127,Prix!$L$6:$L$127))-1</f>
        <v>4.0000000000000036E-3</v>
      </c>
      <c r="S34" s="277">
        <f>(1+AO34)/(1+LOOKUP($B34,Prix!$B$6:$B$127,Prix!$L$6:$L$127))-1</f>
        <v>4.0000000000000036E-3</v>
      </c>
      <c r="T34" s="277">
        <f>(1+AP34)/(1+LOOKUP($B34,Prix!$B$6:$B$127,Prix!$L$6:$L$127))-1</f>
        <v>4.0000000000000036E-3</v>
      </c>
      <c r="U34" s="277">
        <f>(1+AQ34)/(1+LOOKUP($B34,Prix!$B$6:$B$127,Prix!$L$6:$L$127))-1</f>
        <v>4.0000000000000036E-3</v>
      </c>
      <c r="V34" s="277">
        <f>(1+AR34)/(1+LOOKUP($B34,Prix!$B$6:$B$127,Prix!$L$6:$L$127))-1</f>
        <v>3.7378023946974537E-3</v>
      </c>
      <c r="W34" s="277">
        <f>(1+AS34)/(1+LOOKUP($B34,Prix!$B$6:$B$127,Prix!$L$6:$L$127))-1</f>
        <v>3.8581902689942549E-3</v>
      </c>
      <c r="X34" s="277">
        <f>(1+AT34)/(1+LOOKUP($B34,Prix!$B$6:$B$127,Prix!$L$6:$L$127))-1</f>
        <v>3.9995326844408652E-3</v>
      </c>
      <c r="Y34" s="304">
        <v>2.1570000000000089E-2</v>
      </c>
      <c r="Z34" s="124">
        <v>2.1438887374947813E-2</v>
      </c>
      <c r="AA34" s="124">
        <v>2.1438887374947813E-2</v>
      </c>
      <c r="AB34" s="124">
        <v>2.1570000000000089E-2</v>
      </c>
      <c r="AC34" s="124">
        <v>2.1570000000000089E-2</v>
      </c>
      <c r="AD34" s="124">
        <v>2.1570000000000089E-2</v>
      </c>
      <c r="AE34" s="124">
        <v>2.1570000000000089E-2</v>
      </c>
      <c r="AF34" s="124">
        <v>2.1570000000000089E-2</v>
      </c>
      <c r="AG34" s="124">
        <v>2.1570000000000089E-2</v>
      </c>
      <c r="AH34" s="124">
        <v>2.1570000000000089E-2</v>
      </c>
      <c r="AI34" s="124">
        <v>2.1570000000000089E-2</v>
      </c>
      <c r="AJ34" s="124">
        <v>2.1570000000000089E-2</v>
      </c>
      <c r="AK34" s="124">
        <v>2.1570000000000089E-2</v>
      </c>
      <c r="AL34" s="124">
        <v>2.1570000000000089E-2</v>
      </c>
      <c r="AM34" s="124">
        <v>2.1570000000000089E-2</v>
      </c>
      <c r="AN34" s="124">
        <v>2.1570000000000089E-2</v>
      </c>
      <c r="AO34" s="124">
        <v>2.1570000000000089E-2</v>
      </c>
      <c r="AP34" s="124">
        <v>2.1570000000000089E-2</v>
      </c>
      <c r="AQ34" s="124">
        <v>2.1570000000000089E-2</v>
      </c>
      <c r="AR34" s="124">
        <v>2.1303213936604726E-2</v>
      </c>
      <c r="AS34" s="124">
        <v>2.1425708598701743E-2</v>
      </c>
      <c r="AT34" s="127">
        <v>2.1569524506418691E-2</v>
      </c>
    </row>
    <row r="35" spans="2:46" x14ac:dyDescent="0.25">
      <c r="B35" s="153">
        <f t="shared" si="1"/>
        <v>2048</v>
      </c>
      <c r="C35" s="154">
        <v>4.0000000000000001E-3</v>
      </c>
      <c r="D35" s="155">
        <f>(1+Z35)/(1+LOOKUP($B35,Prix!$B$6:$B$127,Prix!$L$6:$L$127))-1</f>
        <v>3.8711423832409331E-3</v>
      </c>
      <c r="E35" s="155">
        <f>(1+AA35)/(1+LOOKUP($B35,Prix!$B$6:$B$127,Prix!$L$6:$L$127))-1</f>
        <v>3.8711423832409331E-3</v>
      </c>
      <c r="F35" s="155">
        <f>(1+AB35)/(1+LOOKUP($B35,Prix!$B$6:$B$127,Prix!$L$6:$L$127))-1</f>
        <v>4.0000000000000036E-3</v>
      </c>
      <c r="G35" s="155">
        <f>(1+AC35)/(1+LOOKUP($B35,Prix!$B$6:$B$127,Prix!$L$6:$L$127))-1</f>
        <v>4.0000000000000036E-3</v>
      </c>
      <c r="H35" s="155">
        <f>(1+AD35)/(1+LOOKUP($B35,Prix!$B$6:$B$127,Prix!$L$6:$L$127))-1</f>
        <v>4.0000000000000036E-3</v>
      </c>
      <c r="I35" s="155">
        <f>(1+AE35)/(1+LOOKUP($B35,Prix!$B$6:$B$127,Prix!$L$6:$L$127))-1</f>
        <v>4.0000000000000036E-3</v>
      </c>
      <c r="J35" s="155">
        <f>(1+AF35)/(1+LOOKUP($B35,Prix!$B$6:$B$127,Prix!$L$6:$L$127))-1</f>
        <v>4.0000000000000036E-3</v>
      </c>
      <c r="K35" s="155">
        <f>(1+AG35)/(1+LOOKUP($B35,Prix!$B$6:$B$127,Prix!$L$6:$L$127))-1</f>
        <v>4.0000000000000036E-3</v>
      </c>
      <c r="L35" s="155">
        <f>(1+AH35)/(1+LOOKUP($B35,Prix!$B$6:$B$127,Prix!$L$6:$L$127))-1</f>
        <v>4.0000000000000036E-3</v>
      </c>
      <c r="M35" s="155">
        <f>(1+AI35)/(1+LOOKUP($B35,Prix!$B$6:$B$127,Prix!$L$6:$L$127))-1</f>
        <v>4.0000000000000036E-3</v>
      </c>
      <c r="N35" s="155">
        <f>(1+AJ35)/(1+LOOKUP($B35,Prix!$B$6:$B$127,Prix!$L$6:$L$127))-1</f>
        <v>4.0000000000000036E-3</v>
      </c>
      <c r="O35" s="155">
        <f>(1+AK35)/(1+LOOKUP($B35,Prix!$B$6:$B$127,Prix!$L$6:$L$127))-1</f>
        <v>4.0000000000000036E-3</v>
      </c>
      <c r="P35" s="155">
        <f>(1+AL35)/(1+LOOKUP($B35,Prix!$B$6:$B$127,Prix!$L$6:$L$127))-1</f>
        <v>4.0000000000000036E-3</v>
      </c>
      <c r="Q35" s="155">
        <f>(1+AM35)/(1+LOOKUP($B35,Prix!$B$6:$B$127,Prix!$L$6:$L$127))-1</f>
        <v>4.0000000000000036E-3</v>
      </c>
      <c r="R35" s="155">
        <f>(1+AN35)/(1+LOOKUP($B35,Prix!$B$6:$B$127,Prix!$L$6:$L$127))-1</f>
        <v>4.0000000000000036E-3</v>
      </c>
      <c r="S35" s="277">
        <f>(1+AO35)/(1+LOOKUP($B35,Prix!$B$6:$B$127,Prix!$L$6:$L$127))-1</f>
        <v>4.0000000000000036E-3</v>
      </c>
      <c r="T35" s="277">
        <f>(1+AP35)/(1+LOOKUP($B35,Prix!$B$6:$B$127,Prix!$L$6:$L$127))-1</f>
        <v>4.0000000000000036E-3</v>
      </c>
      <c r="U35" s="277">
        <f>(1+AQ35)/(1+LOOKUP($B35,Prix!$B$6:$B$127,Prix!$L$6:$L$127))-1</f>
        <v>4.0000000000000036E-3</v>
      </c>
      <c r="V35" s="277">
        <f>(1+AR35)/(1+LOOKUP($B35,Prix!$B$6:$B$127,Prix!$L$6:$L$127))-1</f>
        <v>3.7377339031212653E-3</v>
      </c>
      <c r="W35" s="277">
        <f>(1+AS35)/(1+LOOKUP($B35,Prix!$B$6:$B$127,Prix!$L$6:$L$127))-1</f>
        <v>3.8594512906433565E-3</v>
      </c>
      <c r="X35" s="277">
        <f>(1+AT35)/(1+LOOKUP($B35,Prix!$B$6:$B$127,Prix!$L$6:$L$127))-1</f>
        <v>4.0000029776940949E-3</v>
      </c>
      <c r="Y35" s="304">
        <v>2.1570000000000089E-2</v>
      </c>
      <c r="Z35" s="124">
        <v>2.1438887374947813E-2</v>
      </c>
      <c r="AA35" s="124">
        <v>2.1438887374947813E-2</v>
      </c>
      <c r="AB35" s="124">
        <v>2.1570000000000089E-2</v>
      </c>
      <c r="AC35" s="124">
        <v>2.1570000000000089E-2</v>
      </c>
      <c r="AD35" s="124">
        <v>2.1570000000000089E-2</v>
      </c>
      <c r="AE35" s="124">
        <v>2.1570000000000089E-2</v>
      </c>
      <c r="AF35" s="124">
        <v>2.1570000000000089E-2</v>
      </c>
      <c r="AG35" s="124">
        <v>2.1570000000000089E-2</v>
      </c>
      <c r="AH35" s="124">
        <v>2.1570000000000089E-2</v>
      </c>
      <c r="AI35" s="124">
        <v>2.1570000000000089E-2</v>
      </c>
      <c r="AJ35" s="124">
        <v>2.1570000000000089E-2</v>
      </c>
      <c r="AK35" s="124">
        <v>2.1570000000000089E-2</v>
      </c>
      <c r="AL35" s="124">
        <v>2.1570000000000089E-2</v>
      </c>
      <c r="AM35" s="124">
        <v>2.1570000000000089E-2</v>
      </c>
      <c r="AN35" s="124">
        <v>2.1570000000000089E-2</v>
      </c>
      <c r="AO35" s="124">
        <v>2.1570000000000089E-2</v>
      </c>
      <c r="AP35" s="124">
        <v>2.1570000000000089E-2</v>
      </c>
      <c r="AQ35" s="124">
        <v>2.1570000000000089E-2</v>
      </c>
      <c r="AR35" s="124">
        <v>2.1303144246425987E-2</v>
      </c>
      <c r="AS35" s="124">
        <v>2.1426991688229702E-2</v>
      </c>
      <c r="AT35" s="127">
        <v>2.157000302980383E-2</v>
      </c>
    </row>
    <row r="36" spans="2:46" x14ac:dyDescent="0.25">
      <c r="B36" s="153">
        <f t="shared" si="1"/>
        <v>2049</v>
      </c>
      <c r="C36" s="154">
        <v>4.0000000000000001E-3</v>
      </c>
      <c r="D36" s="155">
        <f>(1+Z36)/(1+LOOKUP($B36,Prix!$B$6:$B$127,Prix!$L$6:$L$127))-1</f>
        <v>3.8711423832409331E-3</v>
      </c>
      <c r="E36" s="155">
        <f>(1+AA36)/(1+LOOKUP($B36,Prix!$B$6:$B$127,Prix!$L$6:$L$127))-1</f>
        <v>3.8711423832409331E-3</v>
      </c>
      <c r="F36" s="155">
        <f>(1+AB36)/(1+LOOKUP($B36,Prix!$B$6:$B$127,Prix!$L$6:$L$127))-1</f>
        <v>4.0000000000000036E-3</v>
      </c>
      <c r="G36" s="155">
        <f>(1+AC36)/(1+LOOKUP($B36,Prix!$B$6:$B$127,Prix!$L$6:$L$127))-1</f>
        <v>4.0000000000000036E-3</v>
      </c>
      <c r="H36" s="155">
        <f>(1+AD36)/(1+LOOKUP($B36,Prix!$B$6:$B$127,Prix!$L$6:$L$127))-1</f>
        <v>4.0000000000000036E-3</v>
      </c>
      <c r="I36" s="155">
        <f>(1+AE36)/(1+LOOKUP($B36,Prix!$B$6:$B$127,Prix!$L$6:$L$127))-1</f>
        <v>4.0000000000000036E-3</v>
      </c>
      <c r="J36" s="155">
        <f>(1+AF36)/(1+LOOKUP($B36,Prix!$B$6:$B$127,Prix!$L$6:$L$127))-1</f>
        <v>4.0000000000000036E-3</v>
      </c>
      <c r="K36" s="155">
        <f>(1+AG36)/(1+LOOKUP($B36,Prix!$B$6:$B$127,Prix!$L$6:$L$127))-1</f>
        <v>4.0000000000000036E-3</v>
      </c>
      <c r="L36" s="155">
        <f>(1+AH36)/(1+LOOKUP($B36,Prix!$B$6:$B$127,Prix!$L$6:$L$127))-1</f>
        <v>4.0000000000000036E-3</v>
      </c>
      <c r="M36" s="155">
        <f>(1+AI36)/(1+LOOKUP($B36,Prix!$B$6:$B$127,Prix!$L$6:$L$127))-1</f>
        <v>4.0000000000000036E-3</v>
      </c>
      <c r="N36" s="155">
        <f>(1+AJ36)/(1+LOOKUP($B36,Prix!$B$6:$B$127,Prix!$L$6:$L$127))-1</f>
        <v>4.0000000000000036E-3</v>
      </c>
      <c r="O36" s="155">
        <f>(1+AK36)/(1+LOOKUP($B36,Prix!$B$6:$B$127,Prix!$L$6:$L$127))-1</f>
        <v>4.0000000000000036E-3</v>
      </c>
      <c r="P36" s="155">
        <f>(1+AL36)/(1+LOOKUP($B36,Prix!$B$6:$B$127,Prix!$L$6:$L$127))-1</f>
        <v>4.0000000000000036E-3</v>
      </c>
      <c r="Q36" s="155">
        <f>(1+AM36)/(1+LOOKUP($B36,Prix!$B$6:$B$127,Prix!$L$6:$L$127))-1</f>
        <v>4.0000000000000036E-3</v>
      </c>
      <c r="R36" s="155">
        <f>(1+AN36)/(1+LOOKUP($B36,Prix!$B$6:$B$127,Prix!$L$6:$L$127))-1</f>
        <v>4.0000000000000036E-3</v>
      </c>
      <c r="S36" s="277">
        <f>(1+AO36)/(1+LOOKUP($B36,Prix!$B$6:$B$127,Prix!$L$6:$L$127))-1</f>
        <v>4.0000000000000036E-3</v>
      </c>
      <c r="T36" s="277">
        <f>(1+AP36)/(1+LOOKUP($B36,Prix!$B$6:$B$127,Prix!$L$6:$L$127))-1</f>
        <v>4.0000000000000036E-3</v>
      </c>
      <c r="U36" s="277">
        <f>(1+AQ36)/(1+LOOKUP($B36,Prix!$B$6:$B$127,Prix!$L$6:$L$127))-1</f>
        <v>4.0000000000000036E-3</v>
      </c>
      <c r="V36" s="277">
        <f>(1+AR36)/(1+LOOKUP($B36,Prix!$B$6:$B$127,Prix!$L$6:$L$127))-1</f>
        <v>3.7376653757525968E-3</v>
      </c>
      <c r="W36" s="277">
        <f>(1+AS36)/(1+LOOKUP($B36,Prix!$B$6:$B$127,Prix!$L$6:$L$127))-1</f>
        <v>3.8549826285041444E-3</v>
      </c>
      <c r="X36" s="277">
        <f>(1+AT36)/(1+LOOKUP($B36,Prix!$B$6:$B$127,Prix!$L$6:$L$127))-1</f>
        <v>4.0000022723547524E-3</v>
      </c>
      <c r="Y36" s="304">
        <v>2.1570000000000089E-2</v>
      </c>
      <c r="Z36" s="124">
        <v>2.1438887374947813E-2</v>
      </c>
      <c r="AA36" s="124">
        <v>2.1438887374947813E-2</v>
      </c>
      <c r="AB36" s="124">
        <v>2.1570000000000089E-2</v>
      </c>
      <c r="AC36" s="124">
        <v>2.1570000000000089E-2</v>
      </c>
      <c r="AD36" s="124">
        <v>2.1570000000000089E-2</v>
      </c>
      <c r="AE36" s="124">
        <v>2.1570000000000089E-2</v>
      </c>
      <c r="AF36" s="124">
        <v>2.1570000000000089E-2</v>
      </c>
      <c r="AG36" s="124">
        <v>2.1570000000000089E-2</v>
      </c>
      <c r="AH36" s="124">
        <v>2.1570000000000089E-2</v>
      </c>
      <c r="AI36" s="124">
        <v>2.1570000000000089E-2</v>
      </c>
      <c r="AJ36" s="124">
        <v>2.1570000000000089E-2</v>
      </c>
      <c r="AK36" s="124">
        <v>2.1570000000000089E-2</v>
      </c>
      <c r="AL36" s="124">
        <v>2.1570000000000089E-2</v>
      </c>
      <c r="AM36" s="124">
        <v>2.1570000000000089E-2</v>
      </c>
      <c r="AN36" s="124">
        <v>2.1570000000000089E-2</v>
      </c>
      <c r="AO36" s="124">
        <v>2.1570000000000089E-2</v>
      </c>
      <c r="AP36" s="124">
        <v>2.1570000000000089E-2</v>
      </c>
      <c r="AQ36" s="124">
        <v>2.1570000000000089E-2</v>
      </c>
      <c r="AR36" s="124">
        <v>2.130307451982838E-2</v>
      </c>
      <c r="AS36" s="124">
        <v>2.1422444824503062E-2</v>
      </c>
      <c r="AT36" s="127">
        <v>2.1570002312121028E-2</v>
      </c>
    </row>
    <row r="37" spans="2:46" x14ac:dyDescent="0.25">
      <c r="B37" s="153">
        <f t="shared" si="1"/>
        <v>2050</v>
      </c>
      <c r="C37" s="154">
        <v>4.0000000000000001E-3</v>
      </c>
      <c r="D37" s="155">
        <f>(1+Z37)/(1+LOOKUP($B37,Prix!$B$6:$B$127,Prix!$L$6:$L$127))-1</f>
        <v>3.8711423832409331E-3</v>
      </c>
      <c r="E37" s="155">
        <f>(1+AA37)/(1+LOOKUP($B37,Prix!$B$6:$B$127,Prix!$L$6:$L$127))-1</f>
        <v>3.8711423832409331E-3</v>
      </c>
      <c r="F37" s="155">
        <f>(1+AB37)/(1+LOOKUP($B37,Prix!$B$6:$B$127,Prix!$L$6:$L$127))-1</f>
        <v>4.0000000000000036E-3</v>
      </c>
      <c r="G37" s="155">
        <f>(1+AC37)/(1+LOOKUP($B37,Prix!$B$6:$B$127,Prix!$L$6:$L$127))-1</f>
        <v>4.0000000000000036E-3</v>
      </c>
      <c r="H37" s="155">
        <f>(1+AD37)/(1+LOOKUP($B37,Prix!$B$6:$B$127,Prix!$L$6:$L$127))-1</f>
        <v>4.0000000000000036E-3</v>
      </c>
      <c r="I37" s="155">
        <f>(1+AE37)/(1+LOOKUP($B37,Prix!$B$6:$B$127,Prix!$L$6:$L$127))-1</f>
        <v>4.0000000000000036E-3</v>
      </c>
      <c r="J37" s="155">
        <f>(1+AF37)/(1+LOOKUP($B37,Prix!$B$6:$B$127,Prix!$L$6:$L$127))-1</f>
        <v>4.0000000000000036E-3</v>
      </c>
      <c r="K37" s="155">
        <f>(1+AG37)/(1+LOOKUP($B37,Prix!$B$6:$B$127,Prix!$L$6:$L$127))-1</f>
        <v>4.0000000000000036E-3</v>
      </c>
      <c r="L37" s="155">
        <f>(1+AH37)/(1+LOOKUP($B37,Prix!$B$6:$B$127,Prix!$L$6:$L$127))-1</f>
        <v>4.0000000000000036E-3</v>
      </c>
      <c r="M37" s="155">
        <f>(1+AI37)/(1+LOOKUP($B37,Prix!$B$6:$B$127,Prix!$L$6:$L$127))-1</f>
        <v>4.0000000000000036E-3</v>
      </c>
      <c r="N37" s="155">
        <f>(1+AJ37)/(1+LOOKUP($B37,Prix!$B$6:$B$127,Prix!$L$6:$L$127))-1</f>
        <v>4.0000000000000036E-3</v>
      </c>
      <c r="O37" s="155">
        <f>(1+AK37)/(1+LOOKUP($B37,Prix!$B$6:$B$127,Prix!$L$6:$L$127))-1</f>
        <v>4.0000000000000036E-3</v>
      </c>
      <c r="P37" s="155">
        <f>(1+AL37)/(1+LOOKUP($B37,Prix!$B$6:$B$127,Prix!$L$6:$L$127))-1</f>
        <v>4.0000000000000036E-3</v>
      </c>
      <c r="Q37" s="155">
        <f>(1+AM37)/(1+LOOKUP($B37,Prix!$B$6:$B$127,Prix!$L$6:$L$127))-1</f>
        <v>4.0000000000000036E-3</v>
      </c>
      <c r="R37" s="155">
        <f>(1+AN37)/(1+LOOKUP($B37,Prix!$B$6:$B$127,Prix!$L$6:$L$127))-1</f>
        <v>4.0000000000000036E-3</v>
      </c>
      <c r="S37" s="277">
        <f>(1+AO37)/(1+LOOKUP($B37,Prix!$B$6:$B$127,Prix!$L$6:$L$127))-1</f>
        <v>4.0000000000000036E-3</v>
      </c>
      <c r="T37" s="277">
        <f>(1+AP37)/(1+LOOKUP($B37,Prix!$B$6:$B$127,Prix!$L$6:$L$127))-1</f>
        <v>4.0000000000000036E-3</v>
      </c>
      <c r="U37" s="277">
        <f>(1+AQ37)/(1+LOOKUP($B37,Prix!$B$6:$B$127,Prix!$L$6:$L$127))-1</f>
        <v>4.0000000000000036E-3</v>
      </c>
      <c r="V37" s="277">
        <f>(1+AR37)/(1+LOOKUP($B37,Prix!$B$6:$B$127,Prix!$L$6:$L$127))-1</f>
        <v>3.7375968125648029E-3</v>
      </c>
      <c r="W37" s="277">
        <f>(1+AS37)/(1+LOOKUP($B37,Prix!$B$6:$B$127,Prix!$L$6:$L$127))-1</f>
        <v>3.8546135165535844E-3</v>
      </c>
      <c r="X37" s="277">
        <f>(1+AT37)/(1+LOOKUP($B37,Prix!$B$6:$B$127,Prix!$L$6:$L$127))-1</f>
        <v>4.0000028461359971E-3</v>
      </c>
      <c r="Y37" s="304">
        <v>2.1570000000000089E-2</v>
      </c>
      <c r="Z37" s="124">
        <v>2.1438887374947813E-2</v>
      </c>
      <c r="AA37" s="124">
        <v>2.1438887374947813E-2</v>
      </c>
      <c r="AB37" s="124">
        <v>2.1570000000000089E-2</v>
      </c>
      <c r="AC37" s="124">
        <v>2.1570000000000089E-2</v>
      </c>
      <c r="AD37" s="124">
        <v>2.1570000000000089E-2</v>
      </c>
      <c r="AE37" s="124">
        <v>2.1570000000000089E-2</v>
      </c>
      <c r="AF37" s="124">
        <v>2.1570000000000089E-2</v>
      </c>
      <c r="AG37" s="124">
        <v>2.1570000000000089E-2</v>
      </c>
      <c r="AH37" s="124">
        <v>2.1570000000000089E-2</v>
      </c>
      <c r="AI37" s="124">
        <v>2.1570000000000089E-2</v>
      </c>
      <c r="AJ37" s="124">
        <v>2.1570000000000089E-2</v>
      </c>
      <c r="AK37" s="124">
        <v>2.1570000000000089E-2</v>
      </c>
      <c r="AL37" s="124">
        <v>2.1570000000000089E-2</v>
      </c>
      <c r="AM37" s="124">
        <v>2.1570000000000089E-2</v>
      </c>
      <c r="AN37" s="124">
        <v>2.1570000000000089E-2</v>
      </c>
      <c r="AO37" s="124">
        <v>2.1570000000000089E-2</v>
      </c>
      <c r="AP37" s="124">
        <v>2.1570000000000089E-2</v>
      </c>
      <c r="AQ37" s="124">
        <v>2.1570000000000089E-2</v>
      </c>
      <c r="AR37" s="124">
        <v>2.1303004756784816E-2</v>
      </c>
      <c r="AS37" s="124">
        <v>2.1422069253093312E-2</v>
      </c>
      <c r="AT37" s="127">
        <v>2.1570002895943352E-2</v>
      </c>
    </row>
    <row r="38" spans="2:46" x14ac:dyDescent="0.25">
      <c r="B38" s="153">
        <f t="shared" si="1"/>
        <v>2051</v>
      </c>
      <c r="C38" s="154">
        <v>4.0000000000000001E-3</v>
      </c>
      <c r="D38" s="155">
        <f>(1+Z38)/(1+LOOKUP($B38,Prix!$B$6:$B$127,Prix!$L$6:$L$127))-1</f>
        <v>3.8711423832409331E-3</v>
      </c>
      <c r="E38" s="155">
        <f>(1+AA38)/(1+LOOKUP($B38,Prix!$B$6:$B$127,Prix!$L$6:$L$127))-1</f>
        <v>3.8711423832409331E-3</v>
      </c>
      <c r="F38" s="155">
        <f>(1+AB38)/(1+LOOKUP($B38,Prix!$B$6:$B$127,Prix!$L$6:$L$127))-1</f>
        <v>4.0000000000000036E-3</v>
      </c>
      <c r="G38" s="155">
        <f>(1+AC38)/(1+LOOKUP($B38,Prix!$B$6:$B$127,Prix!$L$6:$L$127))-1</f>
        <v>4.0000000000000036E-3</v>
      </c>
      <c r="H38" s="155">
        <f>(1+AD38)/(1+LOOKUP($B38,Prix!$B$6:$B$127,Prix!$L$6:$L$127))-1</f>
        <v>4.0000000000000036E-3</v>
      </c>
      <c r="I38" s="155">
        <f>(1+AE38)/(1+LOOKUP($B38,Prix!$B$6:$B$127,Prix!$L$6:$L$127))-1</f>
        <v>4.0000000000000036E-3</v>
      </c>
      <c r="J38" s="155">
        <f>(1+AF38)/(1+LOOKUP($B38,Prix!$B$6:$B$127,Prix!$L$6:$L$127))-1</f>
        <v>4.0000000000000036E-3</v>
      </c>
      <c r="K38" s="155">
        <f>(1+AG38)/(1+LOOKUP($B38,Prix!$B$6:$B$127,Prix!$L$6:$L$127))-1</f>
        <v>4.0000000000000036E-3</v>
      </c>
      <c r="L38" s="155">
        <f>(1+AH38)/(1+LOOKUP($B38,Prix!$B$6:$B$127,Prix!$L$6:$L$127))-1</f>
        <v>4.0000000000000036E-3</v>
      </c>
      <c r="M38" s="155">
        <f>(1+AI38)/(1+LOOKUP($B38,Prix!$B$6:$B$127,Prix!$L$6:$L$127))-1</f>
        <v>4.0000000000000036E-3</v>
      </c>
      <c r="N38" s="155">
        <f>(1+AJ38)/(1+LOOKUP($B38,Prix!$B$6:$B$127,Prix!$L$6:$L$127))-1</f>
        <v>4.0000000000000036E-3</v>
      </c>
      <c r="O38" s="155">
        <f>(1+AK38)/(1+LOOKUP($B38,Prix!$B$6:$B$127,Prix!$L$6:$L$127))-1</f>
        <v>4.0000000000000036E-3</v>
      </c>
      <c r="P38" s="155">
        <f>(1+AL38)/(1+LOOKUP($B38,Prix!$B$6:$B$127,Prix!$L$6:$L$127))-1</f>
        <v>4.0000000000000036E-3</v>
      </c>
      <c r="Q38" s="155">
        <f>(1+AM38)/(1+LOOKUP($B38,Prix!$B$6:$B$127,Prix!$L$6:$L$127))-1</f>
        <v>4.0000000000000036E-3</v>
      </c>
      <c r="R38" s="155">
        <f>(1+AN38)/(1+LOOKUP($B38,Prix!$B$6:$B$127,Prix!$L$6:$L$127))-1</f>
        <v>4.0000000000000036E-3</v>
      </c>
      <c r="S38" s="277">
        <f>(1+AO38)/(1+LOOKUP($B38,Prix!$B$6:$B$127,Prix!$L$6:$L$127))-1</f>
        <v>4.0000000000000036E-3</v>
      </c>
      <c r="T38" s="277">
        <f>(1+AP38)/(1+LOOKUP($B38,Prix!$B$6:$B$127,Prix!$L$6:$L$127))-1</f>
        <v>4.0000000000000036E-3</v>
      </c>
      <c r="U38" s="277">
        <f>(1+AQ38)/(1+LOOKUP($B38,Prix!$B$6:$B$127,Prix!$L$6:$L$127))-1</f>
        <v>4.0000000000000036E-3</v>
      </c>
      <c r="V38" s="277">
        <f>(1+AR38)/(1+LOOKUP($B38,Prix!$B$6:$B$127,Prix!$L$6:$L$127))-1</f>
        <v>3.7375282135267973E-3</v>
      </c>
      <c r="W38" s="277">
        <f>(1+AS38)/(1+LOOKUP($B38,Prix!$B$6:$B$127,Prix!$L$6:$L$127))-1</f>
        <v>3.8489820899834104E-3</v>
      </c>
      <c r="X38" s="277">
        <f>(1+AT38)/(1+LOOKUP($B38,Prix!$B$6:$B$127,Prix!$L$6:$L$127))-1</f>
        <v>3.999527542942527E-3</v>
      </c>
      <c r="Y38" s="304">
        <v>2.1570000000000089E-2</v>
      </c>
      <c r="Z38" s="124">
        <v>2.1438887374947813E-2</v>
      </c>
      <c r="AA38" s="124">
        <v>2.1438887374947813E-2</v>
      </c>
      <c r="AB38" s="124">
        <v>2.1570000000000089E-2</v>
      </c>
      <c r="AC38" s="124">
        <v>2.1570000000000089E-2</v>
      </c>
      <c r="AD38" s="124">
        <v>2.1570000000000089E-2</v>
      </c>
      <c r="AE38" s="124">
        <v>2.1570000000000089E-2</v>
      </c>
      <c r="AF38" s="124">
        <v>2.1570000000000089E-2</v>
      </c>
      <c r="AG38" s="124">
        <v>2.1570000000000089E-2</v>
      </c>
      <c r="AH38" s="124">
        <v>2.1570000000000089E-2</v>
      </c>
      <c r="AI38" s="124">
        <v>2.1570000000000089E-2</v>
      </c>
      <c r="AJ38" s="124">
        <v>2.1570000000000089E-2</v>
      </c>
      <c r="AK38" s="124">
        <v>2.1570000000000089E-2</v>
      </c>
      <c r="AL38" s="124">
        <v>2.1570000000000089E-2</v>
      </c>
      <c r="AM38" s="124">
        <v>2.1570000000000089E-2</v>
      </c>
      <c r="AN38" s="124">
        <v>2.1570000000000089E-2</v>
      </c>
      <c r="AO38" s="124">
        <v>2.1570000000000089E-2</v>
      </c>
      <c r="AP38" s="124">
        <v>2.1570000000000089E-2</v>
      </c>
      <c r="AQ38" s="124">
        <v>2.1570000000000089E-2</v>
      </c>
      <c r="AR38" s="124">
        <v>2.1302934957263542E-2</v>
      </c>
      <c r="AS38" s="124">
        <v>2.1416339276558283E-2</v>
      </c>
      <c r="AT38" s="127">
        <v>2.1569519274944104E-2</v>
      </c>
    </row>
    <row r="39" spans="2:46" x14ac:dyDescent="0.25">
      <c r="B39" s="153">
        <f t="shared" si="1"/>
        <v>2052</v>
      </c>
      <c r="C39" s="154">
        <v>4.0000000000000001E-3</v>
      </c>
      <c r="D39" s="155">
        <f>(1+Z39)/(1+LOOKUP($B39,Prix!$B$6:$B$127,Prix!$L$6:$L$127))-1</f>
        <v>3.8711423832409331E-3</v>
      </c>
      <c r="E39" s="155">
        <f>(1+AA39)/(1+LOOKUP($B39,Prix!$B$6:$B$127,Prix!$L$6:$L$127))-1</f>
        <v>3.8711423832409331E-3</v>
      </c>
      <c r="F39" s="155">
        <f>(1+AB39)/(1+LOOKUP($B39,Prix!$B$6:$B$127,Prix!$L$6:$L$127))-1</f>
        <v>4.0000000000000036E-3</v>
      </c>
      <c r="G39" s="155">
        <f>(1+AC39)/(1+LOOKUP($B39,Prix!$B$6:$B$127,Prix!$L$6:$L$127))-1</f>
        <v>4.0000000000000036E-3</v>
      </c>
      <c r="H39" s="155">
        <f>(1+AD39)/(1+LOOKUP($B39,Prix!$B$6:$B$127,Prix!$L$6:$L$127))-1</f>
        <v>4.0000000000000036E-3</v>
      </c>
      <c r="I39" s="155">
        <f>(1+AE39)/(1+LOOKUP($B39,Prix!$B$6:$B$127,Prix!$L$6:$L$127))-1</f>
        <v>4.0000000000000036E-3</v>
      </c>
      <c r="J39" s="155">
        <f>(1+AF39)/(1+LOOKUP($B39,Prix!$B$6:$B$127,Prix!$L$6:$L$127))-1</f>
        <v>4.0000000000000036E-3</v>
      </c>
      <c r="K39" s="155">
        <f>(1+AG39)/(1+LOOKUP($B39,Prix!$B$6:$B$127,Prix!$L$6:$L$127))-1</f>
        <v>4.0000000000000036E-3</v>
      </c>
      <c r="L39" s="155">
        <f>(1+AH39)/(1+LOOKUP($B39,Prix!$B$6:$B$127,Prix!$L$6:$L$127))-1</f>
        <v>4.0000000000000036E-3</v>
      </c>
      <c r="M39" s="155">
        <f>(1+AI39)/(1+LOOKUP($B39,Prix!$B$6:$B$127,Prix!$L$6:$L$127))-1</f>
        <v>4.0000000000000036E-3</v>
      </c>
      <c r="N39" s="155">
        <f>(1+AJ39)/(1+LOOKUP($B39,Prix!$B$6:$B$127,Prix!$L$6:$L$127))-1</f>
        <v>4.0000000000000036E-3</v>
      </c>
      <c r="O39" s="155">
        <f>(1+AK39)/(1+LOOKUP($B39,Prix!$B$6:$B$127,Prix!$L$6:$L$127))-1</f>
        <v>4.0000000000000036E-3</v>
      </c>
      <c r="P39" s="155">
        <f>(1+AL39)/(1+LOOKUP($B39,Prix!$B$6:$B$127,Prix!$L$6:$L$127))-1</f>
        <v>4.0000000000000036E-3</v>
      </c>
      <c r="Q39" s="155">
        <f>(1+AM39)/(1+LOOKUP($B39,Prix!$B$6:$B$127,Prix!$L$6:$L$127))-1</f>
        <v>4.0000000000000036E-3</v>
      </c>
      <c r="R39" s="155">
        <f>(1+AN39)/(1+LOOKUP($B39,Prix!$B$6:$B$127,Prix!$L$6:$L$127))-1</f>
        <v>4.0000000000000036E-3</v>
      </c>
      <c r="S39" s="277">
        <f>(1+AO39)/(1+LOOKUP($B39,Prix!$B$6:$B$127,Prix!$L$6:$L$127))-1</f>
        <v>4.0000000000000036E-3</v>
      </c>
      <c r="T39" s="277">
        <f>(1+AP39)/(1+LOOKUP($B39,Prix!$B$6:$B$127,Prix!$L$6:$L$127))-1</f>
        <v>4.0000000000000036E-3</v>
      </c>
      <c r="U39" s="277">
        <f>(1+AQ39)/(1+LOOKUP($B39,Prix!$B$6:$B$127,Prix!$L$6:$L$127))-1</f>
        <v>4.0000000000000036E-3</v>
      </c>
      <c r="V39" s="277">
        <f>(1+AR39)/(1+LOOKUP($B39,Prix!$B$6:$B$127,Prix!$L$6:$L$127))-1</f>
        <v>3.7374595786126008E-3</v>
      </c>
      <c r="W39" s="277">
        <f>(1+AS39)/(1+LOOKUP($B39,Prix!$B$6:$B$127,Prix!$L$6:$L$127))-1</f>
        <v>3.8364270325059735E-3</v>
      </c>
      <c r="X39" s="277">
        <f>(1+AT39)/(1+LOOKUP($B39,Prix!$B$6:$B$127,Prix!$L$6:$L$127))-1</f>
        <v>4.0000016188110887E-3</v>
      </c>
      <c r="Y39" s="304">
        <v>2.1570000000000089E-2</v>
      </c>
      <c r="Z39" s="124">
        <v>2.1438887374947813E-2</v>
      </c>
      <c r="AA39" s="124">
        <v>2.1438887374947813E-2</v>
      </c>
      <c r="AB39" s="124">
        <v>2.1570000000000089E-2</v>
      </c>
      <c r="AC39" s="124">
        <v>2.1570000000000089E-2</v>
      </c>
      <c r="AD39" s="124">
        <v>2.1570000000000089E-2</v>
      </c>
      <c r="AE39" s="124">
        <v>2.1570000000000089E-2</v>
      </c>
      <c r="AF39" s="124">
        <v>2.1570000000000089E-2</v>
      </c>
      <c r="AG39" s="124">
        <v>2.1570000000000089E-2</v>
      </c>
      <c r="AH39" s="124">
        <v>2.1570000000000089E-2</v>
      </c>
      <c r="AI39" s="124">
        <v>2.1570000000000089E-2</v>
      </c>
      <c r="AJ39" s="124">
        <v>2.1570000000000089E-2</v>
      </c>
      <c r="AK39" s="124">
        <v>2.1570000000000089E-2</v>
      </c>
      <c r="AL39" s="124">
        <v>2.1570000000000089E-2</v>
      </c>
      <c r="AM39" s="124">
        <v>2.1570000000000089E-2</v>
      </c>
      <c r="AN39" s="124">
        <v>2.1570000000000089E-2</v>
      </c>
      <c r="AO39" s="124">
        <v>2.1570000000000089E-2</v>
      </c>
      <c r="AP39" s="124">
        <v>2.1570000000000089E-2</v>
      </c>
      <c r="AQ39" s="124">
        <v>2.1570000000000089E-2</v>
      </c>
      <c r="AR39" s="124">
        <v>2.1302865121238357E-2</v>
      </c>
      <c r="AS39" s="124">
        <v>2.1403564505575012E-2</v>
      </c>
      <c r="AT39" s="127">
        <v>2.1570001647140291E-2</v>
      </c>
    </row>
    <row r="40" spans="2:46" x14ac:dyDescent="0.25">
      <c r="B40" s="153">
        <f t="shared" si="1"/>
        <v>2053</v>
      </c>
      <c r="C40" s="154">
        <v>4.0000000000000001E-3</v>
      </c>
      <c r="D40" s="155">
        <f>(1+Z40)/(1+LOOKUP($B40,Prix!$B$6:$B$127,Prix!$L$6:$L$127))-1</f>
        <v>3.8711423832409331E-3</v>
      </c>
      <c r="E40" s="155">
        <f>(1+AA40)/(1+LOOKUP($B40,Prix!$B$6:$B$127,Prix!$L$6:$L$127))-1</f>
        <v>3.8711423832409331E-3</v>
      </c>
      <c r="F40" s="155">
        <f>(1+AB40)/(1+LOOKUP($B40,Prix!$B$6:$B$127,Prix!$L$6:$L$127))-1</f>
        <v>4.0000000000000036E-3</v>
      </c>
      <c r="G40" s="155">
        <f>(1+AC40)/(1+LOOKUP($B40,Prix!$B$6:$B$127,Prix!$L$6:$L$127))-1</f>
        <v>4.0000000000000036E-3</v>
      </c>
      <c r="H40" s="155">
        <f>(1+AD40)/(1+LOOKUP($B40,Prix!$B$6:$B$127,Prix!$L$6:$L$127))-1</f>
        <v>4.0000000000000036E-3</v>
      </c>
      <c r="I40" s="155">
        <f>(1+AE40)/(1+LOOKUP($B40,Prix!$B$6:$B$127,Prix!$L$6:$L$127))-1</f>
        <v>4.0000000000000036E-3</v>
      </c>
      <c r="J40" s="155">
        <f>(1+AF40)/(1+LOOKUP($B40,Prix!$B$6:$B$127,Prix!$L$6:$L$127))-1</f>
        <v>4.0000000000000036E-3</v>
      </c>
      <c r="K40" s="155">
        <f>(1+AG40)/(1+LOOKUP($B40,Prix!$B$6:$B$127,Prix!$L$6:$L$127))-1</f>
        <v>4.0000000000000036E-3</v>
      </c>
      <c r="L40" s="155">
        <f>(1+AH40)/(1+LOOKUP($B40,Prix!$B$6:$B$127,Prix!$L$6:$L$127))-1</f>
        <v>4.0000000000000036E-3</v>
      </c>
      <c r="M40" s="155">
        <f>(1+AI40)/(1+LOOKUP($B40,Prix!$B$6:$B$127,Prix!$L$6:$L$127))-1</f>
        <v>4.0000000000000036E-3</v>
      </c>
      <c r="N40" s="155">
        <f>(1+AJ40)/(1+LOOKUP($B40,Prix!$B$6:$B$127,Prix!$L$6:$L$127))-1</f>
        <v>4.0000000000000036E-3</v>
      </c>
      <c r="O40" s="155">
        <f>(1+AK40)/(1+LOOKUP($B40,Prix!$B$6:$B$127,Prix!$L$6:$L$127))-1</f>
        <v>4.0000000000000036E-3</v>
      </c>
      <c r="P40" s="155">
        <f>(1+AL40)/(1+LOOKUP($B40,Prix!$B$6:$B$127,Prix!$L$6:$L$127))-1</f>
        <v>4.0000000000000036E-3</v>
      </c>
      <c r="Q40" s="155">
        <f>(1+AM40)/(1+LOOKUP($B40,Prix!$B$6:$B$127,Prix!$L$6:$L$127))-1</f>
        <v>4.0000000000000036E-3</v>
      </c>
      <c r="R40" s="155">
        <f>(1+AN40)/(1+LOOKUP($B40,Prix!$B$6:$B$127,Prix!$L$6:$L$127))-1</f>
        <v>4.0000000000000036E-3</v>
      </c>
      <c r="S40" s="277">
        <f>(1+AO40)/(1+LOOKUP($B40,Prix!$B$6:$B$127,Prix!$L$6:$L$127))-1</f>
        <v>4.0000000000000036E-3</v>
      </c>
      <c r="T40" s="277">
        <f>(1+AP40)/(1+LOOKUP($B40,Prix!$B$6:$B$127,Prix!$L$6:$L$127))-1</f>
        <v>4.0000000000000036E-3</v>
      </c>
      <c r="U40" s="277">
        <f>(1+AQ40)/(1+LOOKUP($B40,Prix!$B$6:$B$127,Prix!$L$6:$L$127))-1</f>
        <v>4.0000000000000036E-3</v>
      </c>
      <c r="V40" s="277">
        <f>(1+AR40)/(1+LOOKUP($B40,Prix!$B$6:$B$127,Prix!$L$6:$L$127))-1</f>
        <v>3.737390907795568E-3</v>
      </c>
      <c r="W40" s="277">
        <f>(1+AS40)/(1+LOOKUP($B40,Prix!$B$6:$B$127,Prix!$L$6:$L$127))-1</f>
        <v>3.8174096261516244E-3</v>
      </c>
      <c r="X40" s="277">
        <f>(1+AT40)/(1+LOOKUP($B40,Prix!$B$6:$B$127,Prix!$L$6:$L$127))-1</f>
        <v>4.000001430508382E-3</v>
      </c>
      <c r="Y40" s="304">
        <v>2.1570000000000089E-2</v>
      </c>
      <c r="Z40" s="124">
        <v>2.1438887374947813E-2</v>
      </c>
      <c r="AA40" s="124">
        <v>2.1438887374947813E-2</v>
      </c>
      <c r="AB40" s="124">
        <v>2.1570000000000089E-2</v>
      </c>
      <c r="AC40" s="124">
        <v>2.1570000000000089E-2</v>
      </c>
      <c r="AD40" s="124">
        <v>2.1570000000000089E-2</v>
      </c>
      <c r="AE40" s="124">
        <v>2.1570000000000089E-2</v>
      </c>
      <c r="AF40" s="124">
        <v>2.1570000000000089E-2</v>
      </c>
      <c r="AG40" s="124">
        <v>2.1570000000000089E-2</v>
      </c>
      <c r="AH40" s="124">
        <v>2.1570000000000089E-2</v>
      </c>
      <c r="AI40" s="124">
        <v>2.1570000000000089E-2</v>
      </c>
      <c r="AJ40" s="124">
        <v>2.1570000000000089E-2</v>
      </c>
      <c r="AK40" s="124">
        <v>2.1570000000000089E-2</v>
      </c>
      <c r="AL40" s="124">
        <v>2.1570000000000089E-2</v>
      </c>
      <c r="AM40" s="124">
        <v>2.1570000000000089E-2</v>
      </c>
      <c r="AN40" s="124">
        <v>2.1570000000000089E-2</v>
      </c>
      <c r="AO40" s="124">
        <v>2.1570000000000089E-2</v>
      </c>
      <c r="AP40" s="124">
        <v>2.1570000000000089E-2</v>
      </c>
      <c r="AQ40" s="124">
        <v>2.1570000000000089E-2</v>
      </c>
      <c r="AR40" s="124">
        <v>2.1302795248682171E-2</v>
      </c>
      <c r="AS40" s="124">
        <v>2.1384214294609238E-2</v>
      </c>
      <c r="AT40" s="127">
        <v>2.1570001455542442E-2</v>
      </c>
    </row>
    <row r="41" spans="2:46" x14ac:dyDescent="0.25">
      <c r="B41" s="153">
        <f t="shared" si="1"/>
        <v>2054</v>
      </c>
      <c r="C41" s="154">
        <v>4.0000000000000001E-3</v>
      </c>
      <c r="D41" s="155">
        <f>(1+Z41)/(1+LOOKUP($B41,Prix!$B$6:$B$127,Prix!$L$6:$L$127))-1</f>
        <v>3.8711423832409331E-3</v>
      </c>
      <c r="E41" s="155">
        <f>(1+AA41)/(1+LOOKUP($B41,Prix!$B$6:$B$127,Prix!$L$6:$L$127))-1</f>
        <v>3.8711423832409331E-3</v>
      </c>
      <c r="F41" s="155">
        <f>(1+AB41)/(1+LOOKUP($B41,Prix!$B$6:$B$127,Prix!$L$6:$L$127))-1</f>
        <v>4.0000000000000036E-3</v>
      </c>
      <c r="G41" s="155">
        <f>(1+AC41)/(1+LOOKUP($B41,Prix!$B$6:$B$127,Prix!$L$6:$L$127))-1</f>
        <v>4.0000000000000036E-3</v>
      </c>
      <c r="H41" s="155">
        <f>(1+AD41)/(1+LOOKUP($B41,Prix!$B$6:$B$127,Prix!$L$6:$L$127))-1</f>
        <v>4.0000000000000036E-3</v>
      </c>
      <c r="I41" s="155">
        <f>(1+AE41)/(1+LOOKUP($B41,Prix!$B$6:$B$127,Prix!$L$6:$L$127))-1</f>
        <v>4.0000000000000036E-3</v>
      </c>
      <c r="J41" s="155">
        <f>(1+AF41)/(1+LOOKUP($B41,Prix!$B$6:$B$127,Prix!$L$6:$L$127))-1</f>
        <v>4.0000000000000036E-3</v>
      </c>
      <c r="K41" s="155">
        <f>(1+AG41)/(1+LOOKUP($B41,Prix!$B$6:$B$127,Prix!$L$6:$L$127))-1</f>
        <v>4.0000000000000036E-3</v>
      </c>
      <c r="L41" s="155">
        <f>(1+AH41)/(1+LOOKUP($B41,Prix!$B$6:$B$127,Prix!$L$6:$L$127))-1</f>
        <v>4.0000000000000036E-3</v>
      </c>
      <c r="M41" s="155">
        <f>(1+AI41)/(1+LOOKUP($B41,Prix!$B$6:$B$127,Prix!$L$6:$L$127))-1</f>
        <v>4.0000000000000036E-3</v>
      </c>
      <c r="N41" s="155">
        <f>(1+AJ41)/(1+LOOKUP($B41,Prix!$B$6:$B$127,Prix!$L$6:$L$127))-1</f>
        <v>4.0000000000000036E-3</v>
      </c>
      <c r="O41" s="155">
        <f>(1+AK41)/(1+LOOKUP($B41,Prix!$B$6:$B$127,Prix!$L$6:$L$127))-1</f>
        <v>4.0000000000000036E-3</v>
      </c>
      <c r="P41" s="155">
        <f>(1+AL41)/(1+LOOKUP($B41,Prix!$B$6:$B$127,Prix!$L$6:$L$127))-1</f>
        <v>4.0000000000000036E-3</v>
      </c>
      <c r="Q41" s="155">
        <f>(1+AM41)/(1+LOOKUP($B41,Prix!$B$6:$B$127,Prix!$L$6:$L$127))-1</f>
        <v>4.0000000000000036E-3</v>
      </c>
      <c r="R41" s="155">
        <f>(1+AN41)/(1+LOOKUP($B41,Prix!$B$6:$B$127,Prix!$L$6:$L$127))-1</f>
        <v>4.0000000000000036E-3</v>
      </c>
      <c r="S41" s="277">
        <f>(1+AO41)/(1+LOOKUP($B41,Prix!$B$6:$B$127,Prix!$L$6:$L$127))-1</f>
        <v>4.0000000000000036E-3</v>
      </c>
      <c r="T41" s="277">
        <f>(1+AP41)/(1+LOOKUP($B41,Prix!$B$6:$B$127,Prix!$L$6:$L$127))-1</f>
        <v>4.0000000000000036E-3</v>
      </c>
      <c r="U41" s="277">
        <f>(1+AQ41)/(1+LOOKUP($B41,Prix!$B$6:$B$127,Prix!$L$6:$L$127))-1</f>
        <v>4.0000000000000036E-3</v>
      </c>
      <c r="V41" s="277">
        <f>(1+AR41)/(1+LOOKUP($B41,Prix!$B$6:$B$127,Prix!$L$6:$L$127))-1</f>
        <v>3.7373222010426144E-3</v>
      </c>
      <c r="W41" s="277">
        <f>(1+AS41)/(1+LOOKUP($B41,Prix!$B$6:$B$127,Prix!$L$6:$L$127))-1</f>
        <v>3.7939165419860199E-3</v>
      </c>
      <c r="X41" s="277">
        <f>(1+AT41)/(1+LOOKUP($B41,Prix!$B$6:$B$127,Prix!$L$6:$L$127))-1</f>
        <v>4.0000011457816953E-3</v>
      </c>
      <c r="Y41" s="304">
        <v>2.1570000000000089E-2</v>
      </c>
      <c r="Z41" s="124">
        <v>2.1438887374947813E-2</v>
      </c>
      <c r="AA41" s="124">
        <v>2.1438887374947813E-2</v>
      </c>
      <c r="AB41" s="124">
        <v>2.1570000000000089E-2</v>
      </c>
      <c r="AC41" s="124">
        <v>2.1570000000000089E-2</v>
      </c>
      <c r="AD41" s="124">
        <v>2.1570000000000089E-2</v>
      </c>
      <c r="AE41" s="124">
        <v>2.1570000000000089E-2</v>
      </c>
      <c r="AF41" s="124">
        <v>2.1570000000000089E-2</v>
      </c>
      <c r="AG41" s="124">
        <v>2.1570000000000089E-2</v>
      </c>
      <c r="AH41" s="124">
        <v>2.1570000000000089E-2</v>
      </c>
      <c r="AI41" s="124">
        <v>2.1570000000000089E-2</v>
      </c>
      <c r="AJ41" s="124">
        <v>2.1570000000000089E-2</v>
      </c>
      <c r="AK41" s="124">
        <v>2.1570000000000089E-2</v>
      </c>
      <c r="AL41" s="124">
        <v>2.1570000000000089E-2</v>
      </c>
      <c r="AM41" s="124">
        <v>2.1570000000000089E-2</v>
      </c>
      <c r="AN41" s="124">
        <v>2.1570000000000089E-2</v>
      </c>
      <c r="AO41" s="124">
        <v>2.1570000000000089E-2</v>
      </c>
      <c r="AP41" s="124">
        <v>2.1570000000000089E-2</v>
      </c>
      <c r="AQ41" s="124">
        <v>2.1570000000000089E-2</v>
      </c>
      <c r="AR41" s="124">
        <v>2.1302725339561013E-2</v>
      </c>
      <c r="AS41" s="124">
        <v>2.1360310081470768E-2</v>
      </c>
      <c r="AT41" s="127">
        <v>2.1570001165832853E-2</v>
      </c>
    </row>
    <row r="42" spans="2:46" x14ac:dyDescent="0.25">
      <c r="B42" s="153">
        <f t="shared" si="1"/>
        <v>2055</v>
      </c>
      <c r="C42" s="154">
        <v>4.0000000000000001E-3</v>
      </c>
      <c r="D42" s="155">
        <f>(1+Z42)/(1+LOOKUP($B42,Prix!$B$6:$B$127,Prix!$L$6:$L$127))-1</f>
        <v>3.8711423832409331E-3</v>
      </c>
      <c r="E42" s="155">
        <f>(1+AA42)/(1+LOOKUP($B42,Prix!$B$6:$B$127,Prix!$L$6:$L$127))-1</f>
        <v>3.8711423832409331E-3</v>
      </c>
      <c r="F42" s="155">
        <f>(1+AB42)/(1+LOOKUP($B42,Prix!$B$6:$B$127,Prix!$L$6:$L$127))-1</f>
        <v>4.0000000000000036E-3</v>
      </c>
      <c r="G42" s="155">
        <f>(1+AC42)/(1+LOOKUP($B42,Prix!$B$6:$B$127,Prix!$L$6:$L$127))-1</f>
        <v>4.0000000000000036E-3</v>
      </c>
      <c r="H42" s="155">
        <f>(1+AD42)/(1+LOOKUP($B42,Prix!$B$6:$B$127,Prix!$L$6:$L$127))-1</f>
        <v>4.0000000000000036E-3</v>
      </c>
      <c r="I42" s="155">
        <f>(1+AE42)/(1+LOOKUP($B42,Prix!$B$6:$B$127,Prix!$L$6:$L$127))-1</f>
        <v>4.0000000000000036E-3</v>
      </c>
      <c r="J42" s="155">
        <f>(1+AF42)/(1+LOOKUP($B42,Prix!$B$6:$B$127,Prix!$L$6:$L$127))-1</f>
        <v>4.0000000000000036E-3</v>
      </c>
      <c r="K42" s="155">
        <f>(1+AG42)/(1+LOOKUP($B42,Prix!$B$6:$B$127,Prix!$L$6:$L$127))-1</f>
        <v>4.0000000000000036E-3</v>
      </c>
      <c r="L42" s="155">
        <f>(1+AH42)/(1+LOOKUP($B42,Prix!$B$6:$B$127,Prix!$L$6:$L$127))-1</f>
        <v>4.0000000000000036E-3</v>
      </c>
      <c r="M42" s="155">
        <f>(1+AI42)/(1+LOOKUP($B42,Prix!$B$6:$B$127,Prix!$L$6:$L$127))-1</f>
        <v>4.0000000000000036E-3</v>
      </c>
      <c r="N42" s="155">
        <f>(1+AJ42)/(1+LOOKUP($B42,Prix!$B$6:$B$127,Prix!$L$6:$L$127))-1</f>
        <v>4.0000000000000036E-3</v>
      </c>
      <c r="O42" s="155">
        <f>(1+AK42)/(1+LOOKUP($B42,Prix!$B$6:$B$127,Prix!$L$6:$L$127))-1</f>
        <v>4.0000000000000036E-3</v>
      </c>
      <c r="P42" s="155">
        <f>(1+AL42)/(1+LOOKUP($B42,Prix!$B$6:$B$127,Prix!$L$6:$L$127))-1</f>
        <v>4.0000000000000036E-3</v>
      </c>
      <c r="Q42" s="155">
        <f>(1+AM42)/(1+LOOKUP($B42,Prix!$B$6:$B$127,Prix!$L$6:$L$127))-1</f>
        <v>4.0000000000000036E-3</v>
      </c>
      <c r="R42" s="155">
        <f>(1+AN42)/(1+LOOKUP($B42,Prix!$B$6:$B$127,Prix!$L$6:$L$127))-1</f>
        <v>4.0000000000000036E-3</v>
      </c>
      <c r="S42" s="277">
        <f>(1+AO42)/(1+LOOKUP($B42,Prix!$B$6:$B$127,Prix!$L$6:$L$127))-1</f>
        <v>4.0000000000000036E-3</v>
      </c>
      <c r="T42" s="277">
        <f>(1+AP42)/(1+LOOKUP($B42,Prix!$B$6:$B$127,Prix!$L$6:$L$127))-1</f>
        <v>4.0000000000000036E-3</v>
      </c>
      <c r="U42" s="277">
        <f>(1+AQ42)/(1+LOOKUP($B42,Prix!$B$6:$B$127,Prix!$L$6:$L$127))-1</f>
        <v>4.0000000000000036E-3</v>
      </c>
      <c r="V42" s="277">
        <f>(1+AR42)/(1+LOOKUP($B42,Prix!$B$6:$B$127,Prix!$L$6:$L$127))-1</f>
        <v>3.7372534583310912E-3</v>
      </c>
      <c r="W42" s="277">
        <f>(1+AS42)/(1+LOOKUP($B42,Prix!$B$6:$B$127,Prix!$L$6:$L$127))-1</f>
        <v>3.7684444907646331E-3</v>
      </c>
      <c r="X42" s="277">
        <f>(1+AT42)/(1+LOOKUP($B42,Prix!$B$6:$B$127,Prix!$L$6:$L$127))-1</f>
        <v>4.0000007644658275E-3</v>
      </c>
      <c r="Y42" s="304">
        <v>2.1570000000000089E-2</v>
      </c>
      <c r="Z42" s="124">
        <v>2.1438887374947813E-2</v>
      </c>
      <c r="AA42" s="124">
        <v>2.1438887374947813E-2</v>
      </c>
      <c r="AB42" s="124">
        <v>2.1570000000000089E-2</v>
      </c>
      <c r="AC42" s="124">
        <v>2.1570000000000089E-2</v>
      </c>
      <c r="AD42" s="124">
        <v>2.1570000000000089E-2</v>
      </c>
      <c r="AE42" s="124">
        <v>2.1570000000000089E-2</v>
      </c>
      <c r="AF42" s="124">
        <v>2.1570000000000089E-2</v>
      </c>
      <c r="AG42" s="124">
        <v>2.1570000000000089E-2</v>
      </c>
      <c r="AH42" s="124">
        <v>2.1570000000000089E-2</v>
      </c>
      <c r="AI42" s="124">
        <v>2.1570000000000089E-2</v>
      </c>
      <c r="AJ42" s="124">
        <v>2.1570000000000089E-2</v>
      </c>
      <c r="AK42" s="124">
        <v>2.1570000000000089E-2</v>
      </c>
      <c r="AL42" s="124">
        <v>2.1570000000000089E-2</v>
      </c>
      <c r="AM42" s="124">
        <v>2.1570000000000089E-2</v>
      </c>
      <c r="AN42" s="124">
        <v>2.1570000000000089E-2</v>
      </c>
      <c r="AO42" s="124">
        <v>2.1570000000000089E-2</v>
      </c>
      <c r="AP42" s="124">
        <v>2.1570000000000089E-2</v>
      </c>
      <c r="AQ42" s="124">
        <v>2.1570000000000089E-2</v>
      </c>
      <c r="AR42" s="124">
        <v>2.130265539385201E-2</v>
      </c>
      <c r="AS42" s="124">
        <v>2.1334392269353186E-2</v>
      </c>
      <c r="AT42" s="127">
        <v>2.1570000777844101E-2</v>
      </c>
    </row>
    <row r="43" spans="2:46" x14ac:dyDescent="0.25">
      <c r="B43" s="153">
        <f t="shared" si="1"/>
        <v>2056</v>
      </c>
      <c r="C43" s="154">
        <v>4.0000000000000001E-3</v>
      </c>
      <c r="D43" s="155">
        <f>(1+Z43)/(1+LOOKUP($B43,Prix!$B$6:$B$127,Prix!$L$6:$L$127))-1</f>
        <v>3.8711423832409331E-3</v>
      </c>
      <c r="E43" s="155">
        <f>(1+AA43)/(1+LOOKUP($B43,Prix!$B$6:$B$127,Prix!$L$6:$L$127))-1</f>
        <v>3.8711423832409331E-3</v>
      </c>
      <c r="F43" s="155">
        <f>(1+AB43)/(1+LOOKUP($B43,Prix!$B$6:$B$127,Prix!$L$6:$L$127))-1</f>
        <v>4.0000000000000036E-3</v>
      </c>
      <c r="G43" s="155">
        <f>(1+AC43)/(1+LOOKUP($B43,Prix!$B$6:$B$127,Prix!$L$6:$L$127))-1</f>
        <v>4.0000000000000036E-3</v>
      </c>
      <c r="H43" s="155">
        <f>(1+AD43)/(1+LOOKUP($B43,Prix!$B$6:$B$127,Prix!$L$6:$L$127))-1</f>
        <v>4.0000000000000036E-3</v>
      </c>
      <c r="I43" s="155">
        <f>(1+AE43)/(1+LOOKUP($B43,Prix!$B$6:$B$127,Prix!$L$6:$L$127))-1</f>
        <v>4.0000000000000036E-3</v>
      </c>
      <c r="J43" s="155">
        <f>(1+AF43)/(1+LOOKUP($B43,Prix!$B$6:$B$127,Prix!$L$6:$L$127))-1</f>
        <v>4.0000000000000036E-3</v>
      </c>
      <c r="K43" s="155">
        <f>(1+AG43)/(1+LOOKUP($B43,Prix!$B$6:$B$127,Prix!$L$6:$L$127))-1</f>
        <v>4.0000000000000036E-3</v>
      </c>
      <c r="L43" s="155">
        <f>(1+AH43)/(1+LOOKUP($B43,Prix!$B$6:$B$127,Prix!$L$6:$L$127))-1</f>
        <v>4.0000000000000036E-3</v>
      </c>
      <c r="M43" s="155">
        <f>(1+AI43)/(1+LOOKUP($B43,Prix!$B$6:$B$127,Prix!$L$6:$L$127))-1</f>
        <v>4.0000000000000036E-3</v>
      </c>
      <c r="N43" s="155">
        <f>(1+AJ43)/(1+LOOKUP($B43,Prix!$B$6:$B$127,Prix!$L$6:$L$127))-1</f>
        <v>4.0000000000000036E-3</v>
      </c>
      <c r="O43" s="155">
        <f>(1+AK43)/(1+LOOKUP($B43,Prix!$B$6:$B$127,Prix!$L$6:$L$127))-1</f>
        <v>4.0000000000000036E-3</v>
      </c>
      <c r="P43" s="155">
        <f>(1+AL43)/(1+LOOKUP($B43,Prix!$B$6:$B$127,Prix!$L$6:$L$127))-1</f>
        <v>4.0000000000000036E-3</v>
      </c>
      <c r="Q43" s="155">
        <f>(1+AM43)/(1+LOOKUP($B43,Prix!$B$6:$B$127,Prix!$L$6:$L$127))-1</f>
        <v>4.0000000000000036E-3</v>
      </c>
      <c r="R43" s="155">
        <f>(1+AN43)/(1+LOOKUP($B43,Prix!$B$6:$B$127,Prix!$L$6:$L$127))-1</f>
        <v>4.0000000000000036E-3</v>
      </c>
      <c r="S43" s="277">
        <f>(1+AO43)/(1+LOOKUP($B43,Prix!$B$6:$B$127,Prix!$L$6:$L$127))-1</f>
        <v>4.0000000000000036E-3</v>
      </c>
      <c r="T43" s="277">
        <f>(1+AP43)/(1+LOOKUP($B43,Prix!$B$6:$B$127,Prix!$L$6:$L$127))-1</f>
        <v>4.0000000000000036E-3</v>
      </c>
      <c r="U43" s="277">
        <f>(1+AQ43)/(1+LOOKUP($B43,Prix!$B$6:$B$127,Prix!$L$6:$L$127))-1</f>
        <v>4.0000000000000036E-3</v>
      </c>
      <c r="V43" s="277">
        <f>(1+AR43)/(1+LOOKUP($B43,Prix!$B$6:$B$127,Prix!$L$6:$L$127))-1</f>
        <v>3.7371846796294683E-3</v>
      </c>
      <c r="W43" s="277">
        <f>(1+AS43)/(1+LOOKUP($B43,Prix!$B$6:$B$127,Prix!$L$6:$L$127))-1</f>
        <v>3.7538260958600578E-3</v>
      </c>
      <c r="X43" s="277">
        <f>(1+AT43)/(1+LOOKUP($B43,Prix!$B$6:$B$127,Prix!$L$6:$L$127))-1</f>
        <v>4.0000010522984741E-3</v>
      </c>
      <c r="Y43" s="304">
        <v>2.1570000000000089E-2</v>
      </c>
      <c r="Z43" s="124">
        <v>2.1438887374947813E-2</v>
      </c>
      <c r="AA43" s="124">
        <v>2.1438887374947813E-2</v>
      </c>
      <c r="AB43" s="124">
        <v>2.1570000000000089E-2</v>
      </c>
      <c r="AC43" s="124">
        <v>2.1570000000000089E-2</v>
      </c>
      <c r="AD43" s="124">
        <v>2.1570000000000089E-2</v>
      </c>
      <c r="AE43" s="124">
        <v>2.1570000000000089E-2</v>
      </c>
      <c r="AF43" s="124">
        <v>2.1570000000000089E-2</v>
      </c>
      <c r="AG43" s="124">
        <v>2.1570000000000089E-2</v>
      </c>
      <c r="AH43" s="124">
        <v>2.1570000000000089E-2</v>
      </c>
      <c r="AI43" s="124">
        <v>2.1570000000000089E-2</v>
      </c>
      <c r="AJ43" s="124">
        <v>2.1570000000000089E-2</v>
      </c>
      <c r="AK43" s="124">
        <v>2.1570000000000089E-2</v>
      </c>
      <c r="AL43" s="124">
        <v>2.1570000000000089E-2</v>
      </c>
      <c r="AM43" s="124">
        <v>2.1570000000000089E-2</v>
      </c>
      <c r="AN43" s="124">
        <v>2.1570000000000089E-2</v>
      </c>
      <c r="AO43" s="124">
        <v>2.1570000000000089E-2</v>
      </c>
      <c r="AP43" s="124">
        <v>2.1570000000000089E-2</v>
      </c>
      <c r="AQ43" s="124">
        <v>2.1570000000000089E-2</v>
      </c>
      <c r="AR43" s="124">
        <v>2.1302585411522967E-2</v>
      </c>
      <c r="AS43" s="124">
        <v>2.1319518052537623E-2</v>
      </c>
      <c r="AT43" s="127">
        <v>2.1570001070713829E-2</v>
      </c>
    </row>
    <row r="44" spans="2:46" x14ac:dyDescent="0.25">
      <c r="B44" s="153">
        <f t="shared" si="1"/>
        <v>2057</v>
      </c>
      <c r="C44" s="154">
        <v>4.0000000000000001E-3</v>
      </c>
      <c r="D44" s="155">
        <f>(1+Z44)/(1+LOOKUP($B44,Prix!$B$6:$B$127,Prix!$L$6:$L$127))-1</f>
        <v>3.8711423832409331E-3</v>
      </c>
      <c r="E44" s="155">
        <f>(1+AA44)/(1+LOOKUP($B44,Prix!$B$6:$B$127,Prix!$L$6:$L$127))-1</f>
        <v>3.8711423832409331E-3</v>
      </c>
      <c r="F44" s="155">
        <f>(1+AB44)/(1+LOOKUP($B44,Prix!$B$6:$B$127,Prix!$L$6:$L$127))-1</f>
        <v>4.0000000000000036E-3</v>
      </c>
      <c r="G44" s="155">
        <f>(1+AC44)/(1+LOOKUP($B44,Prix!$B$6:$B$127,Prix!$L$6:$L$127))-1</f>
        <v>4.0000000000000036E-3</v>
      </c>
      <c r="H44" s="155">
        <f>(1+AD44)/(1+LOOKUP($B44,Prix!$B$6:$B$127,Prix!$L$6:$L$127))-1</f>
        <v>4.0000000000000036E-3</v>
      </c>
      <c r="I44" s="155">
        <f>(1+AE44)/(1+LOOKUP($B44,Prix!$B$6:$B$127,Prix!$L$6:$L$127))-1</f>
        <v>4.0000000000000036E-3</v>
      </c>
      <c r="J44" s="155">
        <f>(1+AF44)/(1+LOOKUP($B44,Prix!$B$6:$B$127,Prix!$L$6:$L$127))-1</f>
        <v>4.0000000000000036E-3</v>
      </c>
      <c r="K44" s="155">
        <f>(1+AG44)/(1+LOOKUP($B44,Prix!$B$6:$B$127,Prix!$L$6:$L$127))-1</f>
        <v>4.0000000000000036E-3</v>
      </c>
      <c r="L44" s="155">
        <f>(1+AH44)/(1+LOOKUP($B44,Prix!$B$6:$B$127,Prix!$L$6:$L$127))-1</f>
        <v>4.0000000000000036E-3</v>
      </c>
      <c r="M44" s="155">
        <f>(1+AI44)/(1+LOOKUP($B44,Prix!$B$6:$B$127,Prix!$L$6:$L$127))-1</f>
        <v>4.0000000000000036E-3</v>
      </c>
      <c r="N44" s="155">
        <f>(1+AJ44)/(1+LOOKUP($B44,Prix!$B$6:$B$127,Prix!$L$6:$L$127))-1</f>
        <v>4.0000000000000036E-3</v>
      </c>
      <c r="O44" s="155">
        <f>(1+AK44)/(1+LOOKUP($B44,Prix!$B$6:$B$127,Prix!$L$6:$L$127))-1</f>
        <v>4.0000000000000036E-3</v>
      </c>
      <c r="P44" s="155">
        <f>(1+AL44)/(1+LOOKUP($B44,Prix!$B$6:$B$127,Prix!$L$6:$L$127))-1</f>
        <v>4.0000000000000036E-3</v>
      </c>
      <c r="Q44" s="155">
        <f>(1+AM44)/(1+LOOKUP($B44,Prix!$B$6:$B$127,Prix!$L$6:$L$127))-1</f>
        <v>4.0000000000000036E-3</v>
      </c>
      <c r="R44" s="155">
        <f>(1+AN44)/(1+LOOKUP($B44,Prix!$B$6:$B$127,Prix!$L$6:$L$127))-1</f>
        <v>4.0000000000000036E-3</v>
      </c>
      <c r="S44" s="277">
        <f>(1+AO44)/(1+LOOKUP($B44,Prix!$B$6:$B$127,Prix!$L$6:$L$127))-1</f>
        <v>4.0000000000000036E-3</v>
      </c>
      <c r="T44" s="277">
        <f>(1+AP44)/(1+LOOKUP($B44,Prix!$B$6:$B$127,Prix!$L$6:$L$127))-1</f>
        <v>4.0000000000000036E-3</v>
      </c>
      <c r="U44" s="277">
        <f>(1+AQ44)/(1+LOOKUP($B44,Prix!$B$6:$B$127,Prix!$L$6:$L$127))-1</f>
        <v>4.0000000000000036E-3</v>
      </c>
      <c r="V44" s="277">
        <f>(1+AR44)/(1+LOOKUP($B44,Prix!$B$6:$B$127,Prix!$L$6:$L$127))-1</f>
        <v>3.737115864909768E-3</v>
      </c>
      <c r="W44" s="277">
        <f>(1+AS44)/(1+LOOKUP($B44,Prix!$B$6:$B$127,Prix!$L$6:$L$127))-1</f>
        <v>3.72502526829388E-3</v>
      </c>
      <c r="X44" s="277">
        <f>(1+AT44)/(1+LOOKUP($B44,Prix!$B$6:$B$127,Prix!$L$6:$L$127))-1</f>
        <v>4.0000007659202197E-3</v>
      </c>
      <c r="Y44" s="304">
        <v>2.1570000000000089E-2</v>
      </c>
      <c r="Z44" s="124">
        <v>2.1438887374947813E-2</v>
      </c>
      <c r="AA44" s="124">
        <v>2.1438887374947813E-2</v>
      </c>
      <c r="AB44" s="124">
        <v>2.1570000000000089E-2</v>
      </c>
      <c r="AC44" s="124">
        <v>2.1570000000000089E-2</v>
      </c>
      <c r="AD44" s="124">
        <v>2.1570000000000089E-2</v>
      </c>
      <c r="AE44" s="124">
        <v>2.1570000000000089E-2</v>
      </c>
      <c r="AF44" s="124">
        <v>2.1570000000000089E-2</v>
      </c>
      <c r="AG44" s="124">
        <v>2.1570000000000089E-2</v>
      </c>
      <c r="AH44" s="124">
        <v>2.1570000000000089E-2</v>
      </c>
      <c r="AI44" s="124">
        <v>2.1570000000000089E-2</v>
      </c>
      <c r="AJ44" s="124">
        <v>2.1570000000000089E-2</v>
      </c>
      <c r="AK44" s="124">
        <v>2.1570000000000089E-2</v>
      </c>
      <c r="AL44" s="124">
        <v>2.1570000000000089E-2</v>
      </c>
      <c r="AM44" s="124">
        <v>2.1570000000000089E-2</v>
      </c>
      <c r="AN44" s="124">
        <v>2.1570000000000089E-2</v>
      </c>
      <c r="AO44" s="124">
        <v>2.1570000000000089E-2</v>
      </c>
      <c r="AP44" s="124">
        <v>2.1570000000000089E-2</v>
      </c>
      <c r="AQ44" s="124">
        <v>2.1570000000000089E-2</v>
      </c>
      <c r="AR44" s="124">
        <v>2.1302515392545684E-2</v>
      </c>
      <c r="AS44" s="124">
        <v>2.1290213210489073E-2</v>
      </c>
      <c r="AT44" s="127">
        <v>2.1570000779323806E-2</v>
      </c>
    </row>
    <row r="45" spans="2:46" x14ac:dyDescent="0.25">
      <c r="B45" s="153">
        <f t="shared" si="1"/>
        <v>2058</v>
      </c>
      <c r="C45" s="154">
        <v>4.0000000000000001E-3</v>
      </c>
      <c r="D45" s="155">
        <f>(1+Z45)/(1+LOOKUP($B45,Prix!$B$6:$B$127,Prix!$L$6:$L$127))-1</f>
        <v>3.8711423832409331E-3</v>
      </c>
      <c r="E45" s="155">
        <f>(1+AA45)/(1+LOOKUP($B45,Prix!$B$6:$B$127,Prix!$L$6:$L$127))-1</f>
        <v>3.8711423832409331E-3</v>
      </c>
      <c r="F45" s="155">
        <f>(1+AB45)/(1+LOOKUP($B45,Prix!$B$6:$B$127,Prix!$L$6:$L$127))-1</f>
        <v>4.0000000000000036E-3</v>
      </c>
      <c r="G45" s="155">
        <f>(1+AC45)/(1+LOOKUP($B45,Prix!$B$6:$B$127,Prix!$L$6:$L$127))-1</f>
        <v>4.0000000000000036E-3</v>
      </c>
      <c r="H45" s="155">
        <f>(1+AD45)/(1+LOOKUP($B45,Prix!$B$6:$B$127,Prix!$L$6:$L$127))-1</f>
        <v>4.0000000000000036E-3</v>
      </c>
      <c r="I45" s="155">
        <f>(1+AE45)/(1+LOOKUP($B45,Prix!$B$6:$B$127,Prix!$L$6:$L$127))-1</f>
        <v>4.0000000000000036E-3</v>
      </c>
      <c r="J45" s="155">
        <f>(1+AF45)/(1+LOOKUP($B45,Prix!$B$6:$B$127,Prix!$L$6:$L$127))-1</f>
        <v>4.0000000000000036E-3</v>
      </c>
      <c r="K45" s="155">
        <f>(1+AG45)/(1+LOOKUP($B45,Prix!$B$6:$B$127,Prix!$L$6:$L$127))-1</f>
        <v>4.0000000000000036E-3</v>
      </c>
      <c r="L45" s="155">
        <f>(1+AH45)/(1+LOOKUP($B45,Prix!$B$6:$B$127,Prix!$L$6:$L$127))-1</f>
        <v>4.0000000000000036E-3</v>
      </c>
      <c r="M45" s="155">
        <f>(1+AI45)/(1+LOOKUP($B45,Prix!$B$6:$B$127,Prix!$L$6:$L$127))-1</f>
        <v>4.0000000000000036E-3</v>
      </c>
      <c r="N45" s="155">
        <f>(1+AJ45)/(1+LOOKUP($B45,Prix!$B$6:$B$127,Prix!$L$6:$L$127))-1</f>
        <v>4.0000000000000036E-3</v>
      </c>
      <c r="O45" s="155">
        <f>(1+AK45)/(1+LOOKUP($B45,Prix!$B$6:$B$127,Prix!$L$6:$L$127))-1</f>
        <v>4.0000000000000036E-3</v>
      </c>
      <c r="P45" s="155">
        <f>(1+AL45)/(1+LOOKUP($B45,Prix!$B$6:$B$127,Prix!$L$6:$L$127))-1</f>
        <v>4.0000000000000036E-3</v>
      </c>
      <c r="Q45" s="155">
        <f>(1+AM45)/(1+LOOKUP($B45,Prix!$B$6:$B$127,Prix!$L$6:$L$127))-1</f>
        <v>4.0000000000000036E-3</v>
      </c>
      <c r="R45" s="155">
        <f>(1+AN45)/(1+LOOKUP($B45,Prix!$B$6:$B$127,Prix!$L$6:$L$127))-1</f>
        <v>4.0000000000000036E-3</v>
      </c>
      <c r="S45" s="277">
        <f>(1+AO45)/(1+LOOKUP($B45,Prix!$B$6:$B$127,Prix!$L$6:$L$127))-1</f>
        <v>4.0000000000000036E-3</v>
      </c>
      <c r="T45" s="277">
        <f>(1+AP45)/(1+LOOKUP($B45,Prix!$B$6:$B$127,Prix!$L$6:$L$127))-1</f>
        <v>4.0000000000000036E-3</v>
      </c>
      <c r="U45" s="277">
        <f>(1+AQ45)/(1+LOOKUP($B45,Prix!$B$6:$B$127,Prix!$L$6:$L$127))-1</f>
        <v>4.0000000000000036E-3</v>
      </c>
      <c r="V45" s="277">
        <f>(1+AR45)/(1+LOOKUP($B45,Prix!$B$6:$B$127,Prix!$L$6:$L$127))-1</f>
        <v>3.7370470141446788E-3</v>
      </c>
      <c r="W45" s="277">
        <f>(1+AS45)/(1+LOOKUP($B45,Prix!$B$6:$B$127,Prix!$L$6:$L$127))-1</f>
        <v>3.7073226029933348E-3</v>
      </c>
      <c r="X45" s="277">
        <f>(1+AT45)/(1+LOOKUP($B45,Prix!$B$6:$B$127,Prix!$L$6:$L$127))-1</f>
        <v>4.000000574785334E-3</v>
      </c>
      <c r="Y45" s="304">
        <v>2.1570000000000089E-2</v>
      </c>
      <c r="Z45" s="124">
        <v>2.1438887374947813E-2</v>
      </c>
      <c r="AA45" s="124">
        <v>2.1438887374947813E-2</v>
      </c>
      <c r="AB45" s="124">
        <v>2.1570000000000089E-2</v>
      </c>
      <c r="AC45" s="124">
        <v>2.1570000000000089E-2</v>
      </c>
      <c r="AD45" s="124">
        <v>2.1570000000000089E-2</v>
      </c>
      <c r="AE45" s="124">
        <v>2.1570000000000089E-2</v>
      </c>
      <c r="AF45" s="124">
        <v>2.1570000000000089E-2</v>
      </c>
      <c r="AG45" s="124">
        <v>2.1570000000000089E-2</v>
      </c>
      <c r="AH45" s="124">
        <v>2.1570000000000089E-2</v>
      </c>
      <c r="AI45" s="124">
        <v>2.1570000000000089E-2</v>
      </c>
      <c r="AJ45" s="124">
        <v>2.1570000000000089E-2</v>
      </c>
      <c r="AK45" s="124">
        <v>2.1570000000000089E-2</v>
      </c>
      <c r="AL45" s="124">
        <v>2.1570000000000089E-2</v>
      </c>
      <c r="AM45" s="124">
        <v>2.1570000000000089E-2</v>
      </c>
      <c r="AN45" s="124">
        <v>2.1570000000000089E-2</v>
      </c>
      <c r="AO45" s="124">
        <v>2.1570000000000089E-2</v>
      </c>
      <c r="AP45" s="124">
        <v>2.1570000000000089E-2</v>
      </c>
      <c r="AQ45" s="124">
        <v>2.1570000000000089E-2</v>
      </c>
      <c r="AR45" s="124">
        <v>2.1302445336892184E-2</v>
      </c>
      <c r="AS45" s="124">
        <v>2.1272200748545744E-2</v>
      </c>
      <c r="AT45" s="127">
        <v>2.157000058484404E-2</v>
      </c>
    </row>
    <row r="46" spans="2:46" x14ac:dyDescent="0.25">
      <c r="B46" s="153">
        <f t="shared" si="1"/>
        <v>2059</v>
      </c>
      <c r="C46" s="154">
        <v>4.0000000000000001E-3</v>
      </c>
      <c r="D46" s="155">
        <f>(1+Z46)/(1+LOOKUP($B46,Prix!$B$6:$B$127,Prix!$L$6:$L$127))-1</f>
        <v>3.8711423832409331E-3</v>
      </c>
      <c r="E46" s="155">
        <f>(1+AA46)/(1+LOOKUP($B46,Prix!$B$6:$B$127,Prix!$L$6:$L$127))-1</f>
        <v>3.8711423832409331E-3</v>
      </c>
      <c r="F46" s="155">
        <f>(1+AB46)/(1+LOOKUP($B46,Prix!$B$6:$B$127,Prix!$L$6:$L$127))-1</f>
        <v>4.0000000000000036E-3</v>
      </c>
      <c r="G46" s="155">
        <f>(1+AC46)/(1+LOOKUP($B46,Prix!$B$6:$B$127,Prix!$L$6:$L$127))-1</f>
        <v>4.0000000000000036E-3</v>
      </c>
      <c r="H46" s="155">
        <f>(1+AD46)/(1+LOOKUP($B46,Prix!$B$6:$B$127,Prix!$L$6:$L$127))-1</f>
        <v>4.0000000000000036E-3</v>
      </c>
      <c r="I46" s="155">
        <f>(1+AE46)/(1+LOOKUP($B46,Prix!$B$6:$B$127,Prix!$L$6:$L$127))-1</f>
        <v>4.0000000000000036E-3</v>
      </c>
      <c r="J46" s="155">
        <f>(1+AF46)/(1+LOOKUP($B46,Prix!$B$6:$B$127,Prix!$L$6:$L$127))-1</f>
        <v>4.0000000000000036E-3</v>
      </c>
      <c r="K46" s="155">
        <f>(1+AG46)/(1+LOOKUP($B46,Prix!$B$6:$B$127,Prix!$L$6:$L$127))-1</f>
        <v>4.0000000000000036E-3</v>
      </c>
      <c r="L46" s="155">
        <f>(1+AH46)/(1+LOOKUP($B46,Prix!$B$6:$B$127,Prix!$L$6:$L$127))-1</f>
        <v>4.0000000000000036E-3</v>
      </c>
      <c r="M46" s="155">
        <f>(1+AI46)/(1+LOOKUP($B46,Prix!$B$6:$B$127,Prix!$L$6:$L$127))-1</f>
        <v>4.0000000000000036E-3</v>
      </c>
      <c r="N46" s="155">
        <f>(1+AJ46)/(1+LOOKUP($B46,Prix!$B$6:$B$127,Prix!$L$6:$L$127))-1</f>
        <v>4.0000000000000036E-3</v>
      </c>
      <c r="O46" s="155">
        <f>(1+AK46)/(1+LOOKUP($B46,Prix!$B$6:$B$127,Prix!$L$6:$L$127))-1</f>
        <v>4.0000000000000036E-3</v>
      </c>
      <c r="P46" s="155">
        <f>(1+AL46)/(1+LOOKUP($B46,Prix!$B$6:$B$127,Prix!$L$6:$L$127))-1</f>
        <v>4.0000000000000036E-3</v>
      </c>
      <c r="Q46" s="155">
        <f>(1+AM46)/(1+LOOKUP($B46,Prix!$B$6:$B$127,Prix!$L$6:$L$127))-1</f>
        <v>4.0000000000000036E-3</v>
      </c>
      <c r="R46" s="155">
        <f>(1+AN46)/(1+LOOKUP($B46,Prix!$B$6:$B$127,Prix!$L$6:$L$127))-1</f>
        <v>4.0000000000000036E-3</v>
      </c>
      <c r="S46" s="277">
        <f>(1+AO46)/(1+LOOKUP($B46,Prix!$B$6:$B$127,Prix!$L$6:$L$127))-1</f>
        <v>4.0000000000000036E-3</v>
      </c>
      <c r="T46" s="277">
        <f>(1+AP46)/(1+LOOKUP($B46,Prix!$B$6:$B$127,Prix!$L$6:$L$127))-1</f>
        <v>4.0000000000000036E-3</v>
      </c>
      <c r="U46" s="277">
        <f>(1+AQ46)/(1+LOOKUP($B46,Prix!$B$6:$B$127,Prix!$L$6:$L$127))-1</f>
        <v>4.0000000000000036E-3</v>
      </c>
      <c r="V46" s="277">
        <f>(1+AR46)/(1+LOOKUP($B46,Prix!$B$6:$B$127,Prix!$L$6:$L$127))-1</f>
        <v>3.7369781273055569E-3</v>
      </c>
      <c r="W46" s="277">
        <f>(1+AS46)/(1+LOOKUP($B46,Prix!$B$6:$B$127,Prix!$L$6:$L$127))-1</f>
        <v>3.6905983792026031E-3</v>
      </c>
      <c r="X46" s="277">
        <f>(1+AT46)/(1+LOOKUP($B46,Prix!$B$6:$B$127,Prix!$L$6:$L$127))-1</f>
        <v>3.999521201585754E-3</v>
      </c>
      <c r="Y46" s="304">
        <v>2.1570000000000089E-2</v>
      </c>
      <c r="Z46" s="124">
        <v>2.1438887374947813E-2</v>
      </c>
      <c r="AA46" s="124">
        <v>2.1438887374947813E-2</v>
      </c>
      <c r="AB46" s="124">
        <v>2.1570000000000089E-2</v>
      </c>
      <c r="AC46" s="124">
        <v>2.1570000000000089E-2</v>
      </c>
      <c r="AD46" s="124">
        <v>2.1570000000000089E-2</v>
      </c>
      <c r="AE46" s="124">
        <v>2.1570000000000089E-2</v>
      </c>
      <c r="AF46" s="124">
        <v>2.1570000000000089E-2</v>
      </c>
      <c r="AG46" s="124">
        <v>2.1570000000000089E-2</v>
      </c>
      <c r="AH46" s="124">
        <v>2.1570000000000089E-2</v>
      </c>
      <c r="AI46" s="124">
        <v>2.1570000000000089E-2</v>
      </c>
      <c r="AJ46" s="124">
        <v>2.1570000000000089E-2</v>
      </c>
      <c r="AK46" s="124">
        <v>2.1570000000000089E-2</v>
      </c>
      <c r="AL46" s="124">
        <v>2.1570000000000089E-2</v>
      </c>
      <c r="AM46" s="124">
        <v>2.1570000000000089E-2</v>
      </c>
      <c r="AN46" s="124">
        <v>2.1570000000000089E-2</v>
      </c>
      <c r="AO46" s="124">
        <v>2.1570000000000089E-2</v>
      </c>
      <c r="AP46" s="124">
        <v>2.1570000000000089E-2</v>
      </c>
      <c r="AQ46" s="124">
        <v>2.1570000000000089E-2</v>
      </c>
      <c r="AR46" s="124">
        <v>2.1302375244533378E-2</v>
      </c>
      <c r="AS46" s="124">
        <v>2.1255183850838799E-2</v>
      </c>
      <c r="AT46" s="127">
        <v>2.1569512822613657E-2</v>
      </c>
    </row>
    <row r="47" spans="2:46" x14ac:dyDescent="0.25">
      <c r="B47" s="153">
        <f t="shared" si="1"/>
        <v>2060</v>
      </c>
      <c r="C47" s="154">
        <v>4.0000000000000001E-3</v>
      </c>
      <c r="D47" s="155">
        <f>(1+Z47)/(1+LOOKUP($B47,Prix!$B$6:$B$127,Prix!$L$6:$L$127))-1</f>
        <v>3.8711423832409331E-3</v>
      </c>
      <c r="E47" s="155">
        <f>(1+AA47)/(1+LOOKUP($B47,Prix!$B$6:$B$127,Prix!$L$6:$L$127))-1</f>
        <v>3.8711423832409331E-3</v>
      </c>
      <c r="F47" s="155">
        <f>(1+AB47)/(1+LOOKUP($B47,Prix!$B$6:$B$127,Prix!$L$6:$L$127))-1</f>
        <v>4.0000000000000036E-3</v>
      </c>
      <c r="G47" s="155">
        <f>(1+AC47)/(1+LOOKUP($B47,Prix!$B$6:$B$127,Prix!$L$6:$L$127))-1</f>
        <v>4.0000000000000036E-3</v>
      </c>
      <c r="H47" s="155">
        <f>(1+AD47)/(1+LOOKUP($B47,Prix!$B$6:$B$127,Prix!$L$6:$L$127))-1</f>
        <v>4.0000000000000036E-3</v>
      </c>
      <c r="I47" s="155">
        <f>(1+AE47)/(1+LOOKUP($B47,Prix!$B$6:$B$127,Prix!$L$6:$L$127))-1</f>
        <v>4.0000000000000036E-3</v>
      </c>
      <c r="J47" s="155">
        <f>(1+AF47)/(1+LOOKUP($B47,Prix!$B$6:$B$127,Prix!$L$6:$L$127))-1</f>
        <v>4.0000000000000036E-3</v>
      </c>
      <c r="K47" s="155">
        <f>(1+AG47)/(1+LOOKUP($B47,Prix!$B$6:$B$127,Prix!$L$6:$L$127))-1</f>
        <v>4.0000000000000036E-3</v>
      </c>
      <c r="L47" s="155">
        <f>(1+AH47)/(1+LOOKUP($B47,Prix!$B$6:$B$127,Prix!$L$6:$L$127))-1</f>
        <v>4.0000000000000036E-3</v>
      </c>
      <c r="M47" s="155">
        <f>(1+AI47)/(1+LOOKUP($B47,Prix!$B$6:$B$127,Prix!$L$6:$L$127))-1</f>
        <v>4.0000000000000036E-3</v>
      </c>
      <c r="N47" s="155">
        <f>(1+AJ47)/(1+LOOKUP($B47,Prix!$B$6:$B$127,Prix!$L$6:$L$127))-1</f>
        <v>4.0000000000000036E-3</v>
      </c>
      <c r="O47" s="155">
        <f>(1+AK47)/(1+LOOKUP($B47,Prix!$B$6:$B$127,Prix!$L$6:$L$127))-1</f>
        <v>4.0000000000000036E-3</v>
      </c>
      <c r="P47" s="155">
        <f>(1+AL47)/(1+LOOKUP($B47,Prix!$B$6:$B$127,Prix!$L$6:$L$127))-1</f>
        <v>4.0000000000000036E-3</v>
      </c>
      <c r="Q47" s="155">
        <f>(1+AM47)/(1+LOOKUP($B47,Prix!$B$6:$B$127,Prix!$L$6:$L$127))-1</f>
        <v>4.0000000000000036E-3</v>
      </c>
      <c r="R47" s="155">
        <f>(1+AN47)/(1+LOOKUP($B47,Prix!$B$6:$B$127,Prix!$L$6:$L$127))-1</f>
        <v>4.0000000000000036E-3</v>
      </c>
      <c r="S47" s="277">
        <f>(1+AO47)/(1+LOOKUP($B47,Prix!$B$6:$B$127,Prix!$L$6:$L$127))-1</f>
        <v>4.0000000000000036E-3</v>
      </c>
      <c r="T47" s="277">
        <f>(1+AP47)/(1+LOOKUP($B47,Prix!$B$6:$B$127,Prix!$L$6:$L$127))-1</f>
        <v>4.0000000000000036E-3</v>
      </c>
      <c r="U47" s="277">
        <f>(1+AQ47)/(1+LOOKUP($B47,Prix!$B$6:$B$127,Prix!$L$6:$L$127))-1</f>
        <v>4.0000000000000036E-3</v>
      </c>
      <c r="V47" s="277">
        <f>(1+AR47)/(1+LOOKUP($B47,Prix!$B$6:$B$127,Prix!$L$6:$L$127))-1</f>
        <v>3.7369092043633145E-3</v>
      </c>
      <c r="W47" s="277">
        <f>(1+AS47)/(1+LOOKUP($B47,Prix!$B$6:$B$127,Prix!$L$6:$L$127))-1</f>
        <v>3.6797653817093323E-3</v>
      </c>
      <c r="X47" s="277">
        <f>(1+AT47)/(1+LOOKUP($B47,Prix!$B$6:$B$127,Prix!$L$6:$L$127))-1</f>
        <v>4.0000002397120316E-3</v>
      </c>
      <c r="Y47" s="304">
        <v>2.1570000000000089E-2</v>
      </c>
      <c r="Z47" s="124">
        <v>2.1438887374947813E-2</v>
      </c>
      <c r="AA47" s="124">
        <v>2.1438887374947813E-2</v>
      </c>
      <c r="AB47" s="124">
        <v>2.1570000000000089E-2</v>
      </c>
      <c r="AC47" s="124">
        <v>2.1570000000000089E-2</v>
      </c>
      <c r="AD47" s="124">
        <v>2.1570000000000089E-2</v>
      </c>
      <c r="AE47" s="124">
        <v>2.1570000000000089E-2</v>
      </c>
      <c r="AF47" s="124">
        <v>2.1570000000000089E-2</v>
      </c>
      <c r="AG47" s="124">
        <v>2.1570000000000089E-2</v>
      </c>
      <c r="AH47" s="124">
        <v>2.1570000000000089E-2</v>
      </c>
      <c r="AI47" s="124">
        <v>2.1570000000000089E-2</v>
      </c>
      <c r="AJ47" s="124">
        <v>2.1570000000000089E-2</v>
      </c>
      <c r="AK47" s="124">
        <v>2.1570000000000089E-2</v>
      </c>
      <c r="AL47" s="124">
        <v>2.1570000000000089E-2</v>
      </c>
      <c r="AM47" s="124">
        <v>2.1570000000000089E-2</v>
      </c>
      <c r="AN47" s="124">
        <v>2.1570000000000089E-2</v>
      </c>
      <c r="AO47" s="124">
        <v>2.1570000000000089E-2</v>
      </c>
      <c r="AP47" s="124">
        <v>2.1570000000000089E-2</v>
      </c>
      <c r="AQ47" s="124">
        <v>2.1570000000000089E-2</v>
      </c>
      <c r="AR47" s="124">
        <v>2.1302305115439735E-2</v>
      </c>
      <c r="AS47" s="124">
        <v>2.1244161275889351E-2</v>
      </c>
      <c r="AT47" s="127">
        <v>2.1570000243906984E-2</v>
      </c>
    </row>
    <row r="48" spans="2:46" x14ac:dyDescent="0.25">
      <c r="B48" s="153">
        <f t="shared" si="1"/>
        <v>2061</v>
      </c>
      <c r="C48" s="154">
        <v>4.0000000000000001E-3</v>
      </c>
      <c r="D48" s="155">
        <f>(1+Z48)/(1+LOOKUP($B48,Prix!$B$6:$B$127,Prix!$L$6:$L$127))-1</f>
        <v>3.8711423832409331E-3</v>
      </c>
      <c r="E48" s="155">
        <f>(1+AA48)/(1+LOOKUP($B48,Prix!$B$6:$B$127,Prix!$L$6:$L$127))-1</f>
        <v>3.8711423832409331E-3</v>
      </c>
      <c r="F48" s="155">
        <f>(1+AB48)/(1+LOOKUP($B48,Prix!$B$6:$B$127,Prix!$L$6:$L$127))-1</f>
        <v>4.0000000000000036E-3</v>
      </c>
      <c r="G48" s="155">
        <f>(1+AC48)/(1+LOOKUP($B48,Prix!$B$6:$B$127,Prix!$L$6:$L$127))-1</f>
        <v>4.0000000000000036E-3</v>
      </c>
      <c r="H48" s="155">
        <f>(1+AD48)/(1+LOOKUP($B48,Prix!$B$6:$B$127,Prix!$L$6:$L$127))-1</f>
        <v>4.0000000000000036E-3</v>
      </c>
      <c r="I48" s="155">
        <f>(1+AE48)/(1+LOOKUP($B48,Prix!$B$6:$B$127,Prix!$L$6:$L$127))-1</f>
        <v>4.0000000000000036E-3</v>
      </c>
      <c r="J48" s="155">
        <f>(1+AF48)/(1+LOOKUP($B48,Prix!$B$6:$B$127,Prix!$L$6:$L$127))-1</f>
        <v>4.0000000000000036E-3</v>
      </c>
      <c r="K48" s="155">
        <f>(1+AG48)/(1+LOOKUP($B48,Prix!$B$6:$B$127,Prix!$L$6:$L$127))-1</f>
        <v>4.0000000000000036E-3</v>
      </c>
      <c r="L48" s="155">
        <f>(1+AH48)/(1+LOOKUP($B48,Prix!$B$6:$B$127,Prix!$L$6:$L$127))-1</f>
        <v>4.0000000000000036E-3</v>
      </c>
      <c r="M48" s="155">
        <f>(1+AI48)/(1+LOOKUP($B48,Prix!$B$6:$B$127,Prix!$L$6:$L$127))-1</f>
        <v>4.0000000000000036E-3</v>
      </c>
      <c r="N48" s="155">
        <f>(1+AJ48)/(1+LOOKUP($B48,Prix!$B$6:$B$127,Prix!$L$6:$L$127))-1</f>
        <v>4.0000000000000036E-3</v>
      </c>
      <c r="O48" s="155">
        <f>(1+AK48)/(1+LOOKUP($B48,Prix!$B$6:$B$127,Prix!$L$6:$L$127))-1</f>
        <v>4.0000000000000036E-3</v>
      </c>
      <c r="P48" s="155">
        <f>(1+AL48)/(1+LOOKUP($B48,Prix!$B$6:$B$127,Prix!$L$6:$L$127))-1</f>
        <v>4.0000000000000036E-3</v>
      </c>
      <c r="Q48" s="155">
        <f>(1+AM48)/(1+LOOKUP($B48,Prix!$B$6:$B$127,Prix!$L$6:$L$127))-1</f>
        <v>4.0000000000000036E-3</v>
      </c>
      <c r="R48" s="155">
        <f>(1+AN48)/(1+LOOKUP($B48,Prix!$B$6:$B$127,Prix!$L$6:$L$127))-1</f>
        <v>4.0000000000000036E-3</v>
      </c>
      <c r="S48" s="277">
        <f>(1+AO48)/(1+LOOKUP($B48,Prix!$B$6:$B$127,Prix!$L$6:$L$127))-1</f>
        <v>4.0000000000000036E-3</v>
      </c>
      <c r="T48" s="277">
        <f>(1+AP48)/(1+LOOKUP($B48,Prix!$B$6:$B$127,Prix!$L$6:$L$127))-1</f>
        <v>4.0000000000000036E-3</v>
      </c>
      <c r="U48" s="277">
        <f>(1+AQ48)/(1+LOOKUP($B48,Prix!$B$6:$B$127,Prix!$L$6:$L$127))-1</f>
        <v>4.0000000000000036E-3</v>
      </c>
      <c r="V48" s="277">
        <f>(1+AR48)/(1+LOOKUP($B48,Prix!$B$6:$B$127,Prix!$L$6:$L$127))-1</f>
        <v>3.736840245289974E-3</v>
      </c>
      <c r="W48" s="277">
        <f>(1+AS48)/(1+LOOKUP($B48,Prix!$B$6:$B$127,Prix!$L$6:$L$127))-1</f>
        <v>3.671403945384677E-3</v>
      </c>
      <c r="X48" s="277">
        <f>(1+AT48)/(1+LOOKUP($B48,Prix!$B$6:$B$127,Prix!$L$6:$L$127))-1</f>
        <v>4.0000002878273211E-3</v>
      </c>
      <c r="Y48" s="304">
        <v>2.1570000000000089E-2</v>
      </c>
      <c r="Z48" s="124">
        <v>2.1438887374947813E-2</v>
      </c>
      <c r="AA48" s="124">
        <v>2.1438887374947813E-2</v>
      </c>
      <c r="AB48" s="124">
        <v>2.1570000000000089E-2</v>
      </c>
      <c r="AC48" s="124">
        <v>2.1570000000000089E-2</v>
      </c>
      <c r="AD48" s="124">
        <v>2.1570000000000089E-2</v>
      </c>
      <c r="AE48" s="124">
        <v>2.1570000000000089E-2</v>
      </c>
      <c r="AF48" s="124">
        <v>2.1570000000000089E-2</v>
      </c>
      <c r="AG48" s="124">
        <v>2.1570000000000089E-2</v>
      </c>
      <c r="AH48" s="124">
        <v>2.1570000000000089E-2</v>
      </c>
      <c r="AI48" s="124">
        <v>2.1570000000000089E-2</v>
      </c>
      <c r="AJ48" s="124">
        <v>2.1570000000000089E-2</v>
      </c>
      <c r="AK48" s="124">
        <v>2.1570000000000089E-2</v>
      </c>
      <c r="AL48" s="124">
        <v>2.1570000000000089E-2</v>
      </c>
      <c r="AM48" s="124">
        <v>2.1570000000000089E-2</v>
      </c>
      <c r="AN48" s="124">
        <v>2.1570000000000089E-2</v>
      </c>
      <c r="AO48" s="124">
        <v>2.1570000000000089E-2</v>
      </c>
      <c r="AP48" s="124">
        <v>2.1570000000000089E-2</v>
      </c>
      <c r="AQ48" s="124">
        <v>2.1570000000000089E-2</v>
      </c>
      <c r="AR48" s="124">
        <v>2.130223494958261E-2</v>
      </c>
      <c r="AS48" s="124">
        <v>2.1235653514428909E-2</v>
      </c>
      <c r="AT48" s="127">
        <v>2.1570000292864266E-2</v>
      </c>
    </row>
    <row r="49" spans="2:46" x14ac:dyDescent="0.25">
      <c r="B49" s="153">
        <f t="shared" si="1"/>
        <v>2062</v>
      </c>
      <c r="C49" s="154">
        <v>4.0000000000000001E-3</v>
      </c>
      <c r="D49" s="155">
        <f>(1+Z49)/(1+LOOKUP($B49,Prix!$B$6:$B$127,Prix!$L$6:$L$127))-1</f>
        <v>3.8711423832409331E-3</v>
      </c>
      <c r="E49" s="155">
        <f>(1+AA49)/(1+LOOKUP($B49,Prix!$B$6:$B$127,Prix!$L$6:$L$127))-1</f>
        <v>3.8711423832409331E-3</v>
      </c>
      <c r="F49" s="155">
        <f>(1+AB49)/(1+LOOKUP($B49,Prix!$B$6:$B$127,Prix!$L$6:$L$127))-1</f>
        <v>4.0000000000000036E-3</v>
      </c>
      <c r="G49" s="155">
        <f>(1+AC49)/(1+LOOKUP($B49,Prix!$B$6:$B$127,Prix!$L$6:$L$127))-1</f>
        <v>4.0000000000000036E-3</v>
      </c>
      <c r="H49" s="155">
        <f>(1+AD49)/(1+LOOKUP($B49,Prix!$B$6:$B$127,Prix!$L$6:$L$127))-1</f>
        <v>4.0000000000000036E-3</v>
      </c>
      <c r="I49" s="155">
        <f>(1+AE49)/(1+LOOKUP($B49,Prix!$B$6:$B$127,Prix!$L$6:$L$127))-1</f>
        <v>4.0000000000000036E-3</v>
      </c>
      <c r="J49" s="155">
        <f>(1+AF49)/(1+LOOKUP($B49,Prix!$B$6:$B$127,Prix!$L$6:$L$127))-1</f>
        <v>4.0000000000000036E-3</v>
      </c>
      <c r="K49" s="155">
        <f>(1+AG49)/(1+LOOKUP($B49,Prix!$B$6:$B$127,Prix!$L$6:$L$127))-1</f>
        <v>4.0000000000000036E-3</v>
      </c>
      <c r="L49" s="155">
        <f>(1+AH49)/(1+LOOKUP($B49,Prix!$B$6:$B$127,Prix!$L$6:$L$127))-1</f>
        <v>4.0000000000000036E-3</v>
      </c>
      <c r="M49" s="155">
        <f>(1+AI49)/(1+LOOKUP($B49,Prix!$B$6:$B$127,Prix!$L$6:$L$127))-1</f>
        <v>4.0000000000000036E-3</v>
      </c>
      <c r="N49" s="155">
        <f>(1+AJ49)/(1+LOOKUP($B49,Prix!$B$6:$B$127,Prix!$L$6:$L$127))-1</f>
        <v>4.0000000000000036E-3</v>
      </c>
      <c r="O49" s="155">
        <f>(1+AK49)/(1+LOOKUP($B49,Prix!$B$6:$B$127,Prix!$L$6:$L$127))-1</f>
        <v>4.0000000000000036E-3</v>
      </c>
      <c r="P49" s="155">
        <f>(1+AL49)/(1+LOOKUP($B49,Prix!$B$6:$B$127,Prix!$L$6:$L$127))-1</f>
        <v>4.0000000000000036E-3</v>
      </c>
      <c r="Q49" s="155">
        <f>(1+AM49)/(1+LOOKUP($B49,Prix!$B$6:$B$127,Prix!$L$6:$L$127))-1</f>
        <v>4.0000000000000036E-3</v>
      </c>
      <c r="R49" s="155">
        <f>(1+AN49)/(1+LOOKUP($B49,Prix!$B$6:$B$127,Prix!$L$6:$L$127))-1</f>
        <v>4.0000000000000036E-3</v>
      </c>
      <c r="S49" s="277">
        <f>(1+AO49)/(1+LOOKUP($B49,Prix!$B$6:$B$127,Prix!$L$6:$L$127))-1</f>
        <v>4.0000000000000036E-3</v>
      </c>
      <c r="T49" s="277">
        <f>(1+AP49)/(1+LOOKUP($B49,Prix!$B$6:$B$127,Prix!$L$6:$L$127))-1</f>
        <v>4.0000000000000036E-3</v>
      </c>
      <c r="U49" s="277">
        <f>(1+AQ49)/(1+LOOKUP($B49,Prix!$B$6:$B$127,Prix!$L$6:$L$127))-1</f>
        <v>4.0000000000000036E-3</v>
      </c>
      <c r="V49" s="277">
        <f>(1+AR49)/(1+LOOKUP($B49,Prix!$B$6:$B$127,Prix!$L$6:$L$127))-1</f>
        <v>4.0000000000002256E-3</v>
      </c>
      <c r="W49" s="277">
        <f>(1+AS49)/(1+LOOKUP($B49,Prix!$B$6:$B$127,Prix!$L$6:$L$127))-1</f>
        <v>3.9901661385322029E-3</v>
      </c>
      <c r="X49" s="277">
        <f>(1+AT49)/(1+LOOKUP($B49,Prix!$B$6:$B$127,Prix!$L$6:$L$127))-1</f>
        <v>4.0000002879998497E-3</v>
      </c>
      <c r="Y49" s="304">
        <v>2.1570000000000089E-2</v>
      </c>
      <c r="Z49" s="124">
        <v>2.1438887374947813E-2</v>
      </c>
      <c r="AA49" s="124">
        <v>2.1438887374947813E-2</v>
      </c>
      <c r="AB49" s="124">
        <v>2.1570000000000089E-2</v>
      </c>
      <c r="AC49" s="124">
        <v>2.1570000000000089E-2</v>
      </c>
      <c r="AD49" s="124">
        <v>2.1570000000000089E-2</v>
      </c>
      <c r="AE49" s="124">
        <v>2.1570000000000089E-2</v>
      </c>
      <c r="AF49" s="124">
        <v>2.1570000000000089E-2</v>
      </c>
      <c r="AG49" s="124">
        <v>2.1570000000000089E-2</v>
      </c>
      <c r="AH49" s="124">
        <v>2.1570000000000089E-2</v>
      </c>
      <c r="AI49" s="124">
        <v>2.1570000000000089E-2</v>
      </c>
      <c r="AJ49" s="124">
        <v>2.1570000000000089E-2</v>
      </c>
      <c r="AK49" s="124">
        <v>2.1570000000000089E-2</v>
      </c>
      <c r="AL49" s="124">
        <v>2.1570000000000089E-2</v>
      </c>
      <c r="AM49" s="124">
        <v>2.1570000000000089E-2</v>
      </c>
      <c r="AN49" s="124">
        <v>2.1570000000000089E-2</v>
      </c>
      <c r="AO49" s="124">
        <v>2.1570000000000089E-2</v>
      </c>
      <c r="AP49" s="124">
        <v>2.1570000000000089E-2</v>
      </c>
      <c r="AQ49" s="124">
        <v>2.1570000000000089E-2</v>
      </c>
      <c r="AR49" s="124">
        <v>2.1570000000000311E-2</v>
      </c>
      <c r="AS49" s="124">
        <v>2.1559994045956543E-2</v>
      </c>
      <c r="AT49" s="127">
        <v>2.1570000293039904E-2</v>
      </c>
    </row>
    <row r="50" spans="2:46" x14ac:dyDescent="0.25">
      <c r="B50" s="153">
        <f t="shared" si="1"/>
        <v>2063</v>
      </c>
      <c r="C50" s="154">
        <v>4.0000000000000001E-3</v>
      </c>
      <c r="D50" s="155">
        <f>(1+Z50)/(1+LOOKUP($B50,Prix!$B$6:$B$127,Prix!$L$6:$L$127))-1</f>
        <v>3.8711423832409331E-3</v>
      </c>
      <c r="E50" s="155">
        <f>(1+AA50)/(1+LOOKUP($B50,Prix!$B$6:$B$127,Prix!$L$6:$L$127))-1</f>
        <v>3.8711423832409331E-3</v>
      </c>
      <c r="F50" s="155">
        <f>(1+AB50)/(1+LOOKUP($B50,Prix!$B$6:$B$127,Prix!$L$6:$L$127))-1</f>
        <v>4.0000000000000036E-3</v>
      </c>
      <c r="G50" s="155">
        <f>(1+AC50)/(1+LOOKUP($B50,Prix!$B$6:$B$127,Prix!$L$6:$L$127))-1</f>
        <v>4.0000000000000036E-3</v>
      </c>
      <c r="H50" s="155">
        <f>(1+AD50)/(1+LOOKUP($B50,Prix!$B$6:$B$127,Prix!$L$6:$L$127))-1</f>
        <v>4.0000000000000036E-3</v>
      </c>
      <c r="I50" s="155">
        <f>(1+AE50)/(1+LOOKUP($B50,Prix!$B$6:$B$127,Prix!$L$6:$L$127))-1</f>
        <v>4.0000000000000036E-3</v>
      </c>
      <c r="J50" s="155">
        <f>(1+AF50)/(1+LOOKUP($B50,Prix!$B$6:$B$127,Prix!$L$6:$L$127))-1</f>
        <v>4.0000000000000036E-3</v>
      </c>
      <c r="K50" s="155">
        <f>(1+AG50)/(1+LOOKUP($B50,Prix!$B$6:$B$127,Prix!$L$6:$L$127))-1</f>
        <v>4.0000000000002256E-3</v>
      </c>
      <c r="L50" s="155">
        <f>(1+AH50)/(1+LOOKUP($B50,Prix!$B$6:$B$127,Prix!$L$6:$L$127))-1</f>
        <v>4.0000000000000036E-3</v>
      </c>
      <c r="M50" s="155">
        <f>(1+AI50)/(1+LOOKUP($B50,Prix!$B$6:$B$127,Prix!$L$6:$L$127))-1</f>
        <v>4.0000000000000036E-3</v>
      </c>
      <c r="N50" s="155">
        <f>(1+AJ50)/(1+LOOKUP($B50,Prix!$B$6:$B$127,Prix!$L$6:$L$127))-1</f>
        <v>4.0000000000000036E-3</v>
      </c>
      <c r="O50" s="155">
        <f>(1+AK50)/(1+LOOKUP($B50,Prix!$B$6:$B$127,Prix!$L$6:$L$127))-1</f>
        <v>4.0000000000000036E-3</v>
      </c>
      <c r="P50" s="155">
        <f>(1+AL50)/(1+LOOKUP($B50,Prix!$B$6:$B$127,Prix!$L$6:$L$127))-1</f>
        <v>4.0000000000000036E-3</v>
      </c>
      <c r="Q50" s="155">
        <f>(1+AM50)/(1+LOOKUP($B50,Prix!$B$6:$B$127,Prix!$L$6:$L$127))-1</f>
        <v>4.0000000000000036E-3</v>
      </c>
      <c r="R50" s="155">
        <f>(1+AN50)/(1+LOOKUP($B50,Prix!$B$6:$B$127,Prix!$L$6:$L$127))-1</f>
        <v>4.0000000000000036E-3</v>
      </c>
      <c r="S50" s="277">
        <f>(1+AO50)/(1+LOOKUP($B50,Prix!$B$6:$B$127,Prix!$L$6:$L$127))-1</f>
        <v>4.0000000000000036E-3</v>
      </c>
      <c r="T50" s="277">
        <f>(1+AP50)/(1+LOOKUP($B50,Prix!$B$6:$B$127,Prix!$L$6:$L$127))-1</f>
        <v>4.0000000000000036E-3</v>
      </c>
      <c r="U50" s="277">
        <f>(1+AQ50)/(1+LOOKUP($B50,Prix!$B$6:$B$127,Prix!$L$6:$L$127))-1</f>
        <v>4.0000000000000036E-3</v>
      </c>
      <c r="V50" s="277">
        <f>(1+AR50)/(1+LOOKUP($B50,Prix!$B$6:$B$127,Prix!$L$6:$L$127))-1</f>
        <v>4.0000000000000036E-3</v>
      </c>
      <c r="W50" s="277">
        <f>(1+AS50)/(1+LOOKUP($B50,Prix!$B$6:$B$127,Prix!$L$6:$L$127))-1</f>
        <v>3.9843317386174526E-3</v>
      </c>
      <c r="X50" s="277">
        <f>(1+AT50)/(1+LOOKUP($B50,Prix!$B$6:$B$127,Prix!$L$6:$L$127))-1</f>
        <v>4.0000002401201495E-3</v>
      </c>
      <c r="Y50" s="304">
        <v>2.1570000000000089E-2</v>
      </c>
      <c r="Z50" s="124">
        <v>2.1438887374947813E-2</v>
      </c>
      <c r="AA50" s="124">
        <v>2.1438887374947813E-2</v>
      </c>
      <c r="AB50" s="124">
        <v>2.1570000000000089E-2</v>
      </c>
      <c r="AC50" s="124">
        <v>2.1570000000000089E-2</v>
      </c>
      <c r="AD50" s="124">
        <v>2.1570000000000089E-2</v>
      </c>
      <c r="AE50" s="124">
        <v>2.1570000000000089E-2</v>
      </c>
      <c r="AF50" s="124">
        <v>2.1570000000000089E-2</v>
      </c>
      <c r="AG50" s="124">
        <v>2.1570000000000311E-2</v>
      </c>
      <c r="AH50" s="124">
        <v>2.1570000000000089E-2</v>
      </c>
      <c r="AI50" s="124">
        <v>2.1570000000000089E-2</v>
      </c>
      <c r="AJ50" s="124">
        <v>2.1570000000000089E-2</v>
      </c>
      <c r="AK50" s="124">
        <v>2.1570000000000089E-2</v>
      </c>
      <c r="AL50" s="124">
        <v>2.1570000000000089E-2</v>
      </c>
      <c r="AM50" s="124">
        <v>2.1570000000000089E-2</v>
      </c>
      <c r="AN50" s="124">
        <v>2.1570000000000089E-2</v>
      </c>
      <c r="AO50" s="124">
        <v>2.1570000000000089E-2</v>
      </c>
      <c r="AP50" s="124">
        <v>2.1570000000000089E-2</v>
      </c>
      <c r="AQ50" s="124">
        <v>2.1570000000000089E-2</v>
      </c>
      <c r="AR50" s="124">
        <v>2.1570000000000089E-2</v>
      </c>
      <c r="AS50" s="124">
        <v>2.1554057544043381E-2</v>
      </c>
      <c r="AT50" s="127">
        <v>2.1570000244322429E-2</v>
      </c>
    </row>
    <row r="51" spans="2:46" x14ac:dyDescent="0.25">
      <c r="B51" s="153">
        <f t="shared" si="1"/>
        <v>2064</v>
      </c>
      <c r="C51" s="154">
        <v>4.0000000000000001E-3</v>
      </c>
      <c r="D51" s="155">
        <f>(1+Z51)/(1+LOOKUP($B51,Prix!$B$6:$B$127,Prix!$L$6:$L$127))-1</f>
        <v>3.8711423832409331E-3</v>
      </c>
      <c r="E51" s="155">
        <f>(1+AA51)/(1+LOOKUP($B51,Prix!$B$6:$B$127,Prix!$L$6:$L$127))-1</f>
        <v>3.8711423832409331E-3</v>
      </c>
      <c r="F51" s="155">
        <f>(1+AB51)/(1+LOOKUP($B51,Prix!$B$6:$B$127,Prix!$L$6:$L$127))-1</f>
        <v>4.0000000000000036E-3</v>
      </c>
      <c r="G51" s="155">
        <f>(1+AC51)/(1+LOOKUP($B51,Prix!$B$6:$B$127,Prix!$L$6:$L$127))-1</f>
        <v>4.0000000000000036E-3</v>
      </c>
      <c r="H51" s="155">
        <f>(1+AD51)/(1+LOOKUP($B51,Prix!$B$6:$B$127,Prix!$L$6:$L$127))-1</f>
        <v>4.0000000000000036E-3</v>
      </c>
      <c r="I51" s="155">
        <f>(1+AE51)/(1+LOOKUP($B51,Prix!$B$6:$B$127,Prix!$L$6:$L$127))-1</f>
        <v>4.0000000000000036E-3</v>
      </c>
      <c r="J51" s="155">
        <f>(1+AF51)/(1+LOOKUP($B51,Prix!$B$6:$B$127,Prix!$L$6:$L$127))-1</f>
        <v>4.0000000000000036E-3</v>
      </c>
      <c r="K51" s="155">
        <f>(1+AG51)/(1+LOOKUP($B51,Prix!$B$6:$B$127,Prix!$L$6:$L$127))-1</f>
        <v>4.0000000000000036E-3</v>
      </c>
      <c r="L51" s="155">
        <f>(1+AH51)/(1+LOOKUP($B51,Prix!$B$6:$B$127,Prix!$L$6:$L$127))-1</f>
        <v>4.0000000000000036E-3</v>
      </c>
      <c r="M51" s="155">
        <f>(1+AI51)/(1+LOOKUP($B51,Prix!$B$6:$B$127,Prix!$L$6:$L$127))-1</f>
        <v>4.0000000000000036E-3</v>
      </c>
      <c r="N51" s="155">
        <f>(1+AJ51)/(1+LOOKUP($B51,Prix!$B$6:$B$127,Prix!$L$6:$L$127))-1</f>
        <v>4.0000000000000036E-3</v>
      </c>
      <c r="O51" s="155">
        <f>(1+AK51)/(1+LOOKUP($B51,Prix!$B$6:$B$127,Prix!$L$6:$L$127))-1</f>
        <v>4.0000000000000036E-3</v>
      </c>
      <c r="P51" s="155">
        <f>(1+AL51)/(1+LOOKUP($B51,Prix!$B$6:$B$127,Prix!$L$6:$L$127))-1</f>
        <v>4.0000000000000036E-3</v>
      </c>
      <c r="Q51" s="155">
        <f>(1+AM51)/(1+LOOKUP($B51,Prix!$B$6:$B$127,Prix!$L$6:$L$127))-1</f>
        <v>4.0000000000000036E-3</v>
      </c>
      <c r="R51" s="155">
        <f>(1+AN51)/(1+LOOKUP($B51,Prix!$B$6:$B$127,Prix!$L$6:$L$127))-1</f>
        <v>3.9999999999997815E-3</v>
      </c>
      <c r="S51" s="277">
        <f>(1+AO51)/(1+LOOKUP($B51,Prix!$B$6:$B$127,Prix!$L$6:$L$127))-1</f>
        <v>4.0000000000000036E-3</v>
      </c>
      <c r="T51" s="277">
        <f>(1+AP51)/(1+LOOKUP($B51,Prix!$B$6:$B$127,Prix!$L$6:$L$127))-1</f>
        <v>4.0000000000000036E-3</v>
      </c>
      <c r="U51" s="277">
        <f>(1+AQ51)/(1+LOOKUP($B51,Prix!$B$6:$B$127,Prix!$L$6:$L$127))-1</f>
        <v>4.0000000000000036E-3</v>
      </c>
      <c r="V51" s="277">
        <f>(1+AR51)/(1+LOOKUP($B51,Prix!$B$6:$B$127,Prix!$L$6:$L$127))-1</f>
        <v>4.0000000000000036E-3</v>
      </c>
      <c r="W51" s="277">
        <f>(1+AS51)/(1+LOOKUP($B51,Prix!$B$6:$B$127,Prix!$L$6:$L$127))-1</f>
        <v>3.9836885991182402E-3</v>
      </c>
      <c r="X51" s="277">
        <f>(1+AT51)/(1+LOOKUP($B51,Prix!$B$6:$B$127,Prix!$L$6:$L$127))-1</f>
        <v>3.9995197575557473E-3</v>
      </c>
      <c r="Y51" s="304">
        <v>2.1570000000000089E-2</v>
      </c>
      <c r="Z51" s="124">
        <v>2.1438887374947813E-2</v>
      </c>
      <c r="AA51" s="124">
        <v>2.1438887374947813E-2</v>
      </c>
      <c r="AB51" s="124">
        <v>2.1570000000000089E-2</v>
      </c>
      <c r="AC51" s="124">
        <v>2.1570000000000089E-2</v>
      </c>
      <c r="AD51" s="124">
        <v>2.1570000000000089E-2</v>
      </c>
      <c r="AE51" s="124">
        <v>2.1570000000000089E-2</v>
      </c>
      <c r="AF51" s="124">
        <v>2.1570000000000089E-2</v>
      </c>
      <c r="AG51" s="124">
        <v>2.1570000000000089E-2</v>
      </c>
      <c r="AH51" s="124">
        <v>2.1570000000000089E-2</v>
      </c>
      <c r="AI51" s="124">
        <v>2.1570000000000089E-2</v>
      </c>
      <c r="AJ51" s="124">
        <v>2.1570000000000089E-2</v>
      </c>
      <c r="AK51" s="124">
        <v>2.1570000000000089E-2</v>
      </c>
      <c r="AL51" s="124">
        <v>2.1570000000000089E-2</v>
      </c>
      <c r="AM51" s="124">
        <v>2.1570000000000089E-2</v>
      </c>
      <c r="AN51" s="124">
        <v>2.1569999999999867E-2</v>
      </c>
      <c r="AO51" s="124">
        <v>2.1570000000000089E-2</v>
      </c>
      <c r="AP51" s="124">
        <v>2.1570000000000089E-2</v>
      </c>
      <c r="AQ51" s="124">
        <v>2.1570000000000089E-2</v>
      </c>
      <c r="AR51" s="124">
        <v>2.1570000000000089E-2</v>
      </c>
      <c r="AS51" s="124">
        <v>2.1553403149602968E-2</v>
      </c>
      <c r="AT51" s="127">
        <v>2.1569511353312976E-2</v>
      </c>
    </row>
    <row r="52" spans="2:46" x14ac:dyDescent="0.25">
      <c r="B52" s="153">
        <f t="shared" si="1"/>
        <v>2065</v>
      </c>
      <c r="C52" s="154">
        <v>4.0000000000000001E-3</v>
      </c>
      <c r="D52" s="155">
        <f>(1+Z52)/(1+LOOKUP($B52,Prix!$B$6:$B$127,Prix!$L$6:$L$127))-1</f>
        <v>3.8711423832409331E-3</v>
      </c>
      <c r="E52" s="155">
        <f>(1+AA52)/(1+LOOKUP($B52,Prix!$B$6:$B$127,Prix!$L$6:$L$127))-1</f>
        <v>3.8711423832409331E-3</v>
      </c>
      <c r="F52" s="155">
        <f>(1+AB52)/(1+LOOKUP($B52,Prix!$B$6:$B$127,Prix!$L$6:$L$127))-1</f>
        <v>4.0000000000000036E-3</v>
      </c>
      <c r="G52" s="155">
        <f>(1+AC52)/(1+LOOKUP($B52,Prix!$B$6:$B$127,Prix!$L$6:$L$127))-1</f>
        <v>4.0000000000000036E-3</v>
      </c>
      <c r="H52" s="155">
        <f>(1+AD52)/(1+LOOKUP($B52,Prix!$B$6:$B$127,Prix!$L$6:$L$127))-1</f>
        <v>4.0000000000000036E-3</v>
      </c>
      <c r="I52" s="155">
        <f>(1+AE52)/(1+LOOKUP($B52,Prix!$B$6:$B$127,Prix!$L$6:$L$127))-1</f>
        <v>4.0000000000000036E-3</v>
      </c>
      <c r="J52" s="155">
        <f>(1+AF52)/(1+LOOKUP($B52,Prix!$B$6:$B$127,Prix!$L$6:$L$127))-1</f>
        <v>4.0000000000000036E-3</v>
      </c>
      <c r="K52" s="155">
        <f>(1+AG52)/(1+LOOKUP($B52,Prix!$B$6:$B$127,Prix!$L$6:$L$127))-1</f>
        <v>4.0000000000000036E-3</v>
      </c>
      <c r="L52" s="155">
        <f>(1+AH52)/(1+LOOKUP($B52,Prix!$B$6:$B$127,Prix!$L$6:$L$127))-1</f>
        <v>4.0000000000000036E-3</v>
      </c>
      <c r="M52" s="155">
        <f>(1+AI52)/(1+LOOKUP($B52,Prix!$B$6:$B$127,Prix!$L$6:$L$127))-1</f>
        <v>4.0000000000000036E-3</v>
      </c>
      <c r="N52" s="155">
        <f>(1+AJ52)/(1+LOOKUP($B52,Prix!$B$6:$B$127,Prix!$L$6:$L$127))-1</f>
        <v>4.0000000000000036E-3</v>
      </c>
      <c r="O52" s="155">
        <f>(1+AK52)/(1+LOOKUP($B52,Prix!$B$6:$B$127,Prix!$L$6:$L$127))-1</f>
        <v>4.0000000000000036E-3</v>
      </c>
      <c r="P52" s="155">
        <f>(1+AL52)/(1+LOOKUP($B52,Prix!$B$6:$B$127,Prix!$L$6:$L$127))-1</f>
        <v>4.0000000000000036E-3</v>
      </c>
      <c r="Q52" s="155">
        <f>(1+AM52)/(1+LOOKUP($B52,Prix!$B$6:$B$127,Prix!$L$6:$L$127))-1</f>
        <v>4.0000000000000036E-3</v>
      </c>
      <c r="R52" s="155">
        <f>(1+AN52)/(1+LOOKUP($B52,Prix!$B$6:$B$127,Prix!$L$6:$L$127))-1</f>
        <v>4.0000000000000036E-3</v>
      </c>
      <c r="S52" s="277">
        <f>(1+AO52)/(1+LOOKUP($B52,Prix!$B$6:$B$127,Prix!$L$6:$L$127))-1</f>
        <v>4.0000000000000036E-3</v>
      </c>
      <c r="T52" s="277">
        <f>(1+AP52)/(1+LOOKUP($B52,Prix!$B$6:$B$127,Prix!$L$6:$L$127))-1</f>
        <v>4.0000000000000036E-3</v>
      </c>
      <c r="U52" s="277">
        <f>(1+AQ52)/(1+LOOKUP($B52,Prix!$B$6:$B$127,Prix!$L$6:$L$127))-1</f>
        <v>4.0000000000000036E-3</v>
      </c>
      <c r="V52" s="277">
        <f>(1+AR52)/(1+LOOKUP($B52,Prix!$B$6:$B$127,Prix!$L$6:$L$127))-1</f>
        <v>4.0000000000000036E-3</v>
      </c>
      <c r="W52" s="277">
        <f>(1+AS52)/(1+LOOKUP($B52,Prix!$B$6:$B$127,Prix!$L$6:$L$127))-1</f>
        <v>3.9864910525286845E-3</v>
      </c>
      <c r="X52" s="277">
        <f>(1+AT52)/(1+LOOKUP($B52,Prix!$B$6:$B$127,Prix!$L$6:$L$127))-1</f>
        <v>3.9999999999997815E-3</v>
      </c>
      <c r="Y52" s="304">
        <v>2.1570000000000089E-2</v>
      </c>
      <c r="Z52" s="124">
        <v>2.1438887374947813E-2</v>
      </c>
      <c r="AA52" s="124">
        <v>2.1438887374947813E-2</v>
      </c>
      <c r="AB52" s="124">
        <v>2.1570000000000089E-2</v>
      </c>
      <c r="AC52" s="124">
        <v>2.1570000000000089E-2</v>
      </c>
      <c r="AD52" s="124">
        <v>2.1570000000000089E-2</v>
      </c>
      <c r="AE52" s="124">
        <v>2.1570000000000089E-2</v>
      </c>
      <c r="AF52" s="124">
        <v>2.1570000000000089E-2</v>
      </c>
      <c r="AG52" s="124">
        <v>2.1570000000000089E-2</v>
      </c>
      <c r="AH52" s="124">
        <v>2.1570000000000089E-2</v>
      </c>
      <c r="AI52" s="124">
        <v>2.1570000000000089E-2</v>
      </c>
      <c r="AJ52" s="124">
        <v>2.1570000000000089E-2</v>
      </c>
      <c r="AK52" s="124">
        <v>2.1570000000000089E-2</v>
      </c>
      <c r="AL52" s="124">
        <v>2.1570000000000089E-2</v>
      </c>
      <c r="AM52" s="124">
        <v>2.1570000000000089E-2</v>
      </c>
      <c r="AN52" s="124">
        <v>2.1570000000000089E-2</v>
      </c>
      <c r="AO52" s="124">
        <v>2.1570000000000089E-2</v>
      </c>
      <c r="AP52" s="124">
        <v>2.1570000000000089E-2</v>
      </c>
      <c r="AQ52" s="124">
        <v>2.1570000000000089E-2</v>
      </c>
      <c r="AR52" s="124">
        <v>2.1570000000000089E-2</v>
      </c>
      <c r="AS52" s="124">
        <v>2.1556254645948014E-2</v>
      </c>
      <c r="AT52" s="127">
        <v>2.1569999999999867E-2</v>
      </c>
    </row>
    <row r="53" spans="2:46" x14ac:dyDescent="0.25">
      <c r="B53" s="153">
        <f t="shared" si="1"/>
        <v>2066</v>
      </c>
      <c r="C53" s="154">
        <v>4.0000000000000001E-3</v>
      </c>
      <c r="D53" s="155">
        <f>(1+Z53)/(1+LOOKUP($B53,Prix!$B$6:$B$127,Prix!$L$6:$L$127))-1</f>
        <v>3.8711423832409331E-3</v>
      </c>
      <c r="E53" s="155">
        <f>(1+AA53)/(1+LOOKUP($B53,Prix!$B$6:$B$127,Prix!$L$6:$L$127))-1</f>
        <v>3.8711423832409331E-3</v>
      </c>
      <c r="F53" s="155">
        <f>(1+AB53)/(1+LOOKUP($B53,Prix!$B$6:$B$127,Prix!$L$6:$L$127))-1</f>
        <v>4.0000000000000036E-3</v>
      </c>
      <c r="G53" s="155">
        <f>(1+AC53)/(1+LOOKUP($B53,Prix!$B$6:$B$127,Prix!$L$6:$L$127))-1</f>
        <v>4.0000000000000036E-3</v>
      </c>
      <c r="H53" s="155">
        <f>(1+AD53)/(1+LOOKUP($B53,Prix!$B$6:$B$127,Prix!$L$6:$L$127))-1</f>
        <v>4.0000000000000036E-3</v>
      </c>
      <c r="I53" s="155">
        <f>(1+AE53)/(1+LOOKUP($B53,Prix!$B$6:$B$127,Prix!$L$6:$L$127))-1</f>
        <v>4.0000000000000036E-3</v>
      </c>
      <c r="J53" s="155">
        <f>(1+AF53)/(1+LOOKUP($B53,Prix!$B$6:$B$127,Prix!$L$6:$L$127))-1</f>
        <v>4.0000000000000036E-3</v>
      </c>
      <c r="K53" s="155">
        <f>(1+AG53)/(1+LOOKUP($B53,Prix!$B$6:$B$127,Prix!$L$6:$L$127))-1</f>
        <v>4.0000000000000036E-3</v>
      </c>
      <c r="L53" s="155">
        <f>(1+AH53)/(1+LOOKUP($B53,Prix!$B$6:$B$127,Prix!$L$6:$L$127))-1</f>
        <v>4.0000000000000036E-3</v>
      </c>
      <c r="M53" s="155">
        <f>(1+AI53)/(1+LOOKUP($B53,Prix!$B$6:$B$127,Prix!$L$6:$L$127))-1</f>
        <v>4.0000000000000036E-3</v>
      </c>
      <c r="N53" s="155">
        <f>(1+AJ53)/(1+LOOKUP($B53,Prix!$B$6:$B$127,Prix!$L$6:$L$127))-1</f>
        <v>4.0000000000000036E-3</v>
      </c>
      <c r="O53" s="155">
        <f>(1+AK53)/(1+LOOKUP($B53,Prix!$B$6:$B$127,Prix!$L$6:$L$127))-1</f>
        <v>4.0000000000000036E-3</v>
      </c>
      <c r="P53" s="155">
        <f>(1+AL53)/(1+LOOKUP($B53,Prix!$B$6:$B$127,Prix!$L$6:$L$127))-1</f>
        <v>4.0000000000000036E-3</v>
      </c>
      <c r="Q53" s="155">
        <f>(1+AM53)/(1+LOOKUP($B53,Prix!$B$6:$B$127,Prix!$L$6:$L$127))-1</f>
        <v>4.0000000000000036E-3</v>
      </c>
      <c r="R53" s="155">
        <f>(1+AN53)/(1+LOOKUP($B53,Prix!$B$6:$B$127,Prix!$L$6:$L$127))-1</f>
        <v>4.0000000000000036E-3</v>
      </c>
      <c r="S53" s="277">
        <f>(1+AO53)/(1+LOOKUP($B53,Prix!$B$6:$B$127,Prix!$L$6:$L$127))-1</f>
        <v>4.0000000000000036E-3</v>
      </c>
      <c r="T53" s="277">
        <f>(1+AP53)/(1+LOOKUP($B53,Prix!$B$6:$B$127,Prix!$L$6:$L$127))-1</f>
        <v>4.0000000000000036E-3</v>
      </c>
      <c r="U53" s="277">
        <f>(1+AQ53)/(1+LOOKUP($B53,Prix!$B$6:$B$127,Prix!$L$6:$L$127))-1</f>
        <v>4.0000000000000036E-3</v>
      </c>
      <c r="V53" s="277">
        <f>(1+AR53)/(1+LOOKUP($B53,Prix!$B$6:$B$127,Prix!$L$6:$L$127))-1</f>
        <v>4.0000000000002256E-3</v>
      </c>
      <c r="W53" s="277">
        <f>(1+AS53)/(1+LOOKUP($B53,Prix!$B$6:$B$127,Prix!$L$6:$L$127))-1</f>
        <v>3.9862051164758494E-3</v>
      </c>
      <c r="X53" s="277">
        <f>(1+AT53)/(1+LOOKUP($B53,Prix!$B$6:$B$127,Prix!$L$6:$L$127))-1</f>
        <v>4.0000000000000036E-3</v>
      </c>
      <c r="Y53" s="304">
        <v>2.1570000000000089E-2</v>
      </c>
      <c r="Z53" s="124">
        <v>2.1438887374947813E-2</v>
      </c>
      <c r="AA53" s="124">
        <v>2.1438887374947813E-2</v>
      </c>
      <c r="AB53" s="124">
        <v>2.1570000000000089E-2</v>
      </c>
      <c r="AC53" s="124">
        <v>2.1570000000000089E-2</v>
      </c>
      <c r="AD53" s="124">
        <v>2.1570000000000089E-2</v>
      </c>
      <c r="AE53" s="124">
        <v>2.1570000000000089E-2</v>
      </c>
      <c r="AF53" s="124">
        <v>2.1570000000000089E-2</v>
      </c>
      <c r="AG53" s="124">
        <v>2.1570000000000089E-2</v>
      </c>
      <c r="AH53" s="124">
        <v>2.1570000000000089E-2</v>
      </c>
      <c r="AI53" s="124">
        <v>2.1570000000000089E-2</v>
      </c>
      <c r="AJ53" s="124">
        <v>2.1570000000000089E-2</v>
      </c>
      <c r="AK53" s="124">
        <v>2.1570000000000089E-2</v>
      </c>
      <c r="AL53" s="124">
        <v>2.1570000000000089E-2</v>
      </c>
      <c r="AM53" s="124">
        <v>2.1570000000000089E-2</v>
      </c>
      <c r="AN53" s="124">
        <v>2.1570000000000089E-2</v>
      </c>
      <c r="AO53" s="124">
        <v>2.1570000000000089E-2</v>
      </c>
      <c r="AP53" s="124">
        <v>2.1570000000000089E-2</v>
      </c>
      <c r="AQ53" s="124">
        <v>2.1570000000000089E-2</v>
      </c>
      <c r="AR53" s="124">
        <v>2.1570000000000311E-2</v>
      </c>
      <c r="AS53" s="124">
        <v>2.1555963706014314E-2</v>
      </c>
      <c r="AT53" s="127">
        <v>2.1570000000000089E-2</v>
      </c>
    </row>
    <row r="54" spans="2:46" x14ac:dyDescent="0.25">
      <c r="B54" s="153">
        <f t="shared" si="1"/>
        <v>2067</v>
      </c>
      <c r="C54" s="154">
        <v>4.0000000000000001E-3</v>
      </c>
      <c r="D54" s="155">
        <f>(1+Z54)/(1+LOOKUP($B54,Prix!$B$6:$B$127,Prix!$L$6:$L$127))-1</f>
        <v>3.8711423832409331E-3</v>
      </c>
      <c r="E54" s="155">
        <f>(1+AA54)/(1+LOOKUP($B54,Prix!$B$6:$B$127,Prix!$L$6:$L$127))-1</f>
        <v>3.8711423832409331E-3</v>
      </c>
      <c r="F54" s="155">
        <f>(1+AB54)/(1+LOOKUP($B54,Prix!$B$6:$B$127,Prix!$L$6:$L$127))-1</f>
        <v>4.0000000000000036E-3</v>
      </c>
      <c r="G54" s="155">
        <f>(1+AC54)/(1+LOOKUP($B54,Prix!$B$6:$B$127,Prix!$L$6:$L$127))-1</f>
        <v>4.0000000000000036E-3</v>
      </c>
      <c r="H54" s="155">
        <f>(1+AD54)/(1+LOOKUP($B54,Prix!$B$6:$B$127,Prix!$L$6:$L$127))-1</f>
        <v>4.0000000000000036E-3</v>
      </c>
      <c r="I54" s="155">
        <f>(1+AE54)/(1+LOOKUP($B54,Prix!$B$6:$B$127,Prix!$L$6:$L$127))-1</f>
        <v>4.0000000000000036E-3</v>
      </c>
      <c r="J54" s="155">
        <f>(1+AF54)/(1+LOOKUP($B54,Prix!$B$6:$B$127,Prix!$L$6:$L$127))-1</f>
        <v>4.0000000000000036E-3</v>
      </c>
      <c r="K54" s="155">
        <f>(1+AG54)/(1+LOOKUP($B54,Prix!$B$6:$B$127,Prix!$L$6:$L$127))-1</f>
        <v>4.0000000000000036E-3</v>
      </c>
      <c r="L54" s="155">
        <f>(1+AH54)/(1+LOOKUP($B54,Prix!$B$6:$B$127,Prix!$L$6:$L$127))-1</f>
        <v>4.0000000000000036E-3</v>
      </c>
      <c r="M54" s="155">
        <f>(1+AI54)/(1+LOOKUP($B54,Prix!$B$6:$B$127,Prix!$L$6:$L$127))-1</f>
        <v>4.0000000000000036E-3</v>
      </c>
      <c r="N54" s="155">
        <f>(1+AJ54)/(1+LOOKUP($B54,Prix!$B$6:$B$127,Prix!$L$6:$L$127))-1</f>
        <v>4.0000000000000036E-3</v>
      </c>
      <c r="O54" s="155">
        <f>(1+AK54)/(1+LOOKUP($B54,Prix!$B$6:$B$127,Prix!$L$6:$L$127))-1</f>
        <v>4.0000000000000036E-3</v>
      </c>
      <c r="P54" s="155">
        <f>(1+AL54)/(1+LOOKUP($B54,Prix!$B$6:$B$127,Prix!$L$6:$L$127))-1</f>
        <v>4.0000000000000036E-3</v>
      </c>
      <c r="Q54" s="155">
        <f>(1+AM54)/(1+LOOKUP($B54,Prix!$B$6:$B$127,Prix!$L$6:$L$127))-1</f>
        <v>4.0000000000000036E-3</v>
      </c>
      <c r="R54" s="155">
        <f>(1+AN54)/(1+LOOKUP($B54,Prix!$B$6:$B$127,Prix!$L$6:$L$127))-1</f>
        <v>4.0000000000000036E-3</v>
      </c>
      <c r="S54" s="277">
        <f>(1+AO54)/(1+LOOKUP($B54,Prix!$B$6:$B$127,Prix!$L$6:$L$127))-1</f>
        <v>4.0000000000000036E-3</v>
      </c>
      <c r="T54" s="277">
        <f>(1+AP54)/(1+LOOKUP($B54,Prix!$B$6:$B$127,Prix!$L$6:$L$127))-1</f>
        <v>4.0000000000000036E-3</v>
      </c>
      <c r="U54" s="277">
        <f>(1+AQ54)/(1+LOOKUP($B54,Prix!$B$6:$B$127,Prix!$L$6:$L$127))-1</f>
        <v>4.0000000000000036E-3</v>
      </c>
      <c r="V54" s="277">
        <f>(1+AR54)/(1+LOOKUP($B54,Prix!$B$6:$B$127,Prix!$L$6:$L$127))-1</f>
        <v>4.0000000000000036E-3</v>
      </c>
      <c r="W54" s="277">
        <f>(1+AS54)/(1+LOOKUP($B54,Prix!$B$6:$B$127,Prix!$L$6:$L$127))-1</f>
        <v>3.983551099094873E-3</v>
      </c>
      <c r="X54" s="277">
        <f>(1+AT54)/(1+LOOKUP($B54,Prix!$B$6:$B$127,Prix!$L$6:$L$127))-1</f>
        <v>4.0000000000000036E-3</v>
      </c>
      <c r="Y54" s="304">
        <v>2.1570000000000089E-2</v>
      </c>
      <c r="Z54" s="124">
        <v>2.1438887374947813E-2</v>
      </c>
      <c r="AA54" s="124">
        <v>2.1438887374947813E-2</v>
      </c>
      <c r="AB54" s="124">
        <v>2.1570000000000089E-2</v>
      </c>
      <c r="AC54" s="124">
        <v>2.1570000000000089E-2</v>
      </c>
      <c r="AD54" s="124">
        <v>2.1570000000000089E-2</v>
      </c>
      <c r="AE54" s="124">
        <v>2.1570000000000089E-2</v>
      </c>
      <c r="AF54" s="124">
        <v>2.1570000000000089E-2</v>
      </c>
      <c r="AG54" s="124">
        <v>2.1570000000000089E-2</v>
      </c>
      <c r="AH54" s="124">
        <v>2.1570000000000089E-2</v>
      </c>
      <c r="AI54" s="124">
        <v>2.1570000000000089E-2</v>
      </c>
      <c r="AJ54" s="124">
        <v>2.1570000000000089E-2</v>
      </c>
      <c r="AK54" s="124">
        <v>2.1570000000000089E-2</v>
      </c>
      <c r="AL54" s="124">
        <v>2.1570000000000089E-2</v>
      </c>
      <c r="AM54" s="124">
        <v>2.1570000000000089E-2</v>
      </c>
      <c r="AN54" s="124">
        <v>2.1570000000000089E-2</v>
      </c>
      <c r="AO54" s="124">
        <v>2.1570000000000089E-2</v>
      </c>
      <c r="AP54" s="124">
        <v>2.1570000000000089E-2</v>
      </c>
      <c r="AQ54" s="124">
        <v>2.1570000000000089E-2</v>
      </c>
      <c r="AR54" s="124">
        <v>2.1570000000000089E-2</v>
      </c>
      <c r="AS54" s="124">
        <v>2.1553263243329068E-2</v>
      </c>
      <c r="AT54" s="127">
        <v>2.1570000000000089E-2</v>
      </c>
    </row>
    <row r="55" spans="2:46" x14ac:dyDescent="0.25">
      <c r="B55" s="153">
        <f t="shared" si="1"/>
        <v>2068</v>
      </c>
      <c r="C55" s="154">
        <v>4.0000000000000001E-3</v>
      </c>
      <c r="D55" s="155">
        <f>(1+Z55)/(1+LOOKUP($B55,Prix!$B$6:$B$127,Prix!$L$6:$L$127))-1</f>
        <v>3.8711423832409331E-3</v>
      </c>
      <c r="E55" s="155">
        <f>(1+AA55)/(1+LOOKUP($B55,Prix!$B$6:$B$127,Prix!$L$6:$L$127))-1</f>
        <v>3.8711423832409331E-3</v>
      </c>
      <c r="F55" s="155">
        <f>(1+AB55)/(1+LOOKUP($B55,Prix!$B$6:$B$127,Prix!$L$6:$L$127))-1</f>
        <v>4.0000000000000036E-3</v>
      </c>
      <c r="G55" s="155">
        <f>(1+AC55)/(1+LOOKUP($B55,Prix!$B$6:$B$127,Prix!$L$6:$L$127))-1</f>
        <v>4.0000000000000036E-3</v>
      </c>
      <c r="H55" s="155">
        <f>(1+AD55)/(1+LOOKUP($B55,Prix!$B$6:$B$127,Prix!$L$6:$L$127))-1</f>
        <v>4.0000000000000036E-3</v>
      </c>
      <c r="I55" s="155">
        <f>(1+AE55)/(1+LOOKUP($B55,Prix!$B$6:$B$127,Prix!$L$6:$L$127))-1</f>
        <v>4.0000000000000036E-3</v>
      </c>
      <c r="J55" s="155">
        <f>(1+AF55)/(1+LOOKUP($B55,Prix!$B$6:$B$127,Prix!$L$6:$L$127))-1</f>
        <v>4.0000000000000036E-3</v>
      </c>
      <c r="K55" s="155">
        <f>(1+AG55)/(1+LOOKUP($B55,Prix!$B$6:$B$127,Prix!$L$6:$L$127))-1</f>
        <v>4.0000000000000036E-3</v>
      </c>
      <c r="L55" s="155">
        <f>(1+AH55)/(1+LOOKUP($B55,Prix!$B$6:$B$127,Prix!$L$6:$L$127))-1</f>
        <v>4.0000000000000036E-3</v>
      </c>
      <c r="M55" s="155">
        <f>(1+AI55)/(1+LOOKUP($B55,Prix!$B$6:$B$127,Prix!$L$6:$L$127))-1</f>
        <v>4.0000000000000036E-3</v>
      </c>
      <c r="N55" s="155">
        <f>(1+AJ55)/(1+LOOKUP($B55,Prix!$B$6:$B$127,Prix!$L$6:$L$127))-1</f>
        <v>4.0000000000000036E-3</v>
      </c>
      <c r="O55" s="155">
        <f>(1+AK55)/(1+LOOKUP($B55,Prix!$B$6:$B$127,Prix!$L$6:$L$127))-1</f>
        <v>4.0000000000000036E-3</v>
      </c>
      <c r="P55" s="155">
        <f>(1+AL55)/(1+LOOKUP($B55,Prix!$B$6:$B$127,Prix!$L$6:$L$127))-1</f>
        <v>4.0000000000000036E-3</v>
      </c>
      <c r="Q55" s="155">
        <f>(1+AM55)/(1+LOOKUP($B55,Prix!$B$6:$B$127,Prix!$L$6:$L$127))-1</f>
        <v>4.0000000000000036E-3</v>
      </c>
      <c r="R55" s="155">
        <f>(1+AN55)/(1+LOOKUP($B55,Prix!$B$6:$B$127,Prix!$L$6:$L$127))-1</f>
        <v>4.0000000000000036E-3</v>
      </c>
      <c r="S55" s="277">
        <f>(1+AO55)/(1+LOOKUP($B55,Prix!$B$6:$B$127,Prix!$L$6:$L$127))-1</f>
        <v>4.0000000000000036E-3</v>
      </c>
      <c r="T55" s="277">
        <f>(1+AP55)/(1+LOOKUP($B55,Prix!$B$6:$B$127,Prix!$L$6:$L$127))-1</f>
        <v>4.0000000000000036E-3</v>
      </c>
      <c r="U55" s="277">
        <f>(1+AQ55)/(1+LOOKUP($B55,Prix!$B$6:$B$127,Prix!$L$6:$L$127))-1</f>
        <v>4.0000000000000036E-3</v>
      </c>
      <c r="V55" s="277">
        <f>(1+AR55)/(1+LOOKUP($B55,Prix!$B$6:$B$127,Prix!$L$6:$L$127))-1</f>
        <v>3.9999999999997815E-3</v>
      </c>
      <c r="W55" s="277">
        <f>(1+AS55)/(1+LOOKUP($B55,Prix!$B$6:$B$127,Prix!$L$6:$L$127))-1</f>
        <v>3.9863626674982999E-3</v>
      </c>
      <c r="X55" s="277">
        <f>(1+AT55)/(1+LOOKUP($B55,Prix!$B$6:$B$127,Prix!$L$6:$L$127))-1</f>
        <v>4.0000000000000036E-3</v>
      </c>
      <c r="Y55" s="304">
        <v>2.1570000000000089E-2</v>
      </c>
      <c r="Z55" s="124">
        <v>2.1438887374947813E-2</v>
      </c>
      <c r="AA55" s="124">
        <v>2.1438887374947813E-2</v>
      </c>
      <c r="AB55" s="124">
        <v>2.1570000000000089E-2</v>
      </c>
      <c r="AC55" s="124">
        <v>2.1570000000000089E-2</v>
      </c>
      <c r="AD55" s="124">
        <v>2.1570000000000089E-2</v>
      </c>
      <c r="AE55" s="124">
        <v>2.1570000000000089E-2</v>
      </c>
      <c r="AF55" s="124">
        <v>2.1570000000000089E-2</v>
      </c>
      <c r="AG55" s="124">
        <v>2.1570000000000089E-2</v>
      </c>
      <c r="AH55" s="124">
        <v>2.1570000000000089E-2</v>
      </c>
      <c r="AI55" s="124">
        <v>2.1570000000000089E-2</v>
      </c>
      <c r="AJ55" s="124">
        <v>2.1570000000000089E-2</v>
      </c>
      <c r="AK55" s="124">
        <v>2.1570000000000089E-2</v>
      </c>
      <c r="AL55" s="124">
        <v>2.1570000000000089E-2</v>
      </c>
      <c r="AM55" s="124">
        <v>2.1570000000000089E-2</v>
      </c>
      <c r="AN55" s="124">
        <v>2.1570000000000089E-2</v>
      </c>
      <c r="AO55" s="124">
        <v>2.1570000000000089E-2</v>
      </c>
      <c r="AP55" s="124">
        <v>2.1570000000000089E-2</v>
      </c>
      <c r="AQ55" s="124">
        <v>2.1570000000000089E-2</v>
      </c>
      <c r="AR55" s="124">
        <v>2.1569999999999867E-2</v>
      </c>
      <c r="AS55" s="124">
        <v>2.1556124014179501E-2</v>
      </c>
      <c r="AT55" s="127">
        <v>2.1570000000000089E-2</v>
      </c>
    </row>
    <row r="56" spans="2:46" x14ac:dyDescent="0.25">
      <c r="B56" s="153">
        <f t="shared" si="1"/>
        <v>2069</v>
      </c>
      <c r="C56" s="154">
        <v>4.0000000000000001E-3</v>
      </c>
      <c r="D56" s="155">
        <f>(1+Z56)/(1+LOOKUP($B56,Prix!$B$6:$B$127,Prix!$L$6:$L$127))-1</f>
        <v>3.8711423832409331E-3</v>
      </c>
      <c r="E56" s="155">
        <f>(1+AA56)/(1+LOOKUP($B56,Prix!$B$6:$B$127,Prix!$L$6:$L$127))-1</f>
        <v>3.8711423832409331E-3</v>
      </c>
      <c r="F56" s="155">
        <f>(1+AB56)/(1+LOOKUP($B56,Prix!$B$6:$B$127,Prix!$L$6:$L$127))-1</f>
        <v>4.0000000000000036E-3</v>
      </c>
      <c r="G56" s="155">
        <f>(1+AC56)/(1+LOOKUP($B56,Prix!$B$6:$B$127,Prix!$L$6:$L$127))-1</f>
        <v>4.0000000000000036E-3</v>
      </c>
      <c r="H56" s="155">
        <f>(1+AD56)/(1+LOOKUP($B56,Prix!$B$6:$B$127,Prix!$L$6:$L$127))-1</f>
        <v>4.0000000000000036E-3</v>
      </c>
      <c r="I56" s="155">
        <f>(1+AE56)/(1+LOOKUP($B56,Prix!$B$6:$B$127,Prix!$L$6:$L$127))-1</f>
        <v>4.0000000000000036E-3</v>
      </c>
      <c r="J56" s="155">
        <f>(1+AF56)/(1+LOOKUP($B56,Prix!$B$6:$B$127,Prix!$L$6:$L$127))-1</f>
        <v>4.0000000000000036E-3</v>
      </c>
      <c r="K56" s="155">
        <f>(1+AG56)/(1+LOOKUP($B56,Prix!$B$6:$B$127,Prix!$L$6:$L$127))-1</f>
        <v>4.0000000000000036E-3</v>
      </c>
      <c r="L56" s="155">
        <f>(1+AH56)/(1+LOOKUP($B56,Prix!$B$6:$B$127,Prix!$L$6:$L$127))-1</f>
        <v>4.0000000000000036E-3</v>
      </c>
      <c r="M56" s="155">
        <f>(1+AI56)/(1+LOOKUP($B56,Prix!$B$6:$B$127,Prix!$L$6:$L$127))-1</f>
        <v>4.0000000000000036E-3</v>
      </c>
      <c r="N56" s="155">
        <f>(1+AJ56)/(1+LOOKUP($B56,Prix!$B$6:$B$127,Prix!$L$6:$L$127))-1</f>
        <v>4.0000000000000036E-3</v>
      </c>
      <c r="O56" s="155">
        <f>(1+AK56)/(1+LOOKUP($B56,Prix!$B$6:$B$127,Prix!$L$6:$L$127))-1</f>
        <v>4.0000000000000036E-3</v>
      </c>
      <c r="P56" s="155">
        <f>(1+AL56)/(1+LOOKUP($B56,Prix!$B$6:$B$127,Prix!$L$6:$L$127))-1</f>
        <v>4.0000000000000036E-3</v>
      </c>
      <c r="Q56" s="155">
        <f>(1+AM56)/(1+LOOKUP($B56,Prix!$B$6:$B$127,Prix!$L$6:$L$127))-1</f>
        <v>4.0000000000000036E-3</v>
      </c>
      <c r="R56" s="155">
        <f>(1+AN56)/(1+LOOKUP($B56,Prix!$B$6:$B$127,Prix!$L$6:$L$127))-1</f>
        <v>4.0000000000000036E-3</v>
      </c>
      <c r="S56" s="277">
        <f>(1+AO56)/(1+LOOKUP($B56,Prix!$B$6:$B$127,Prix!$L$6:$L$127))-1</f>
        <v>4.0000000000000036E-3</v>
      </c>
      <c r="T56" s="277">
        <f>(1+AP56)/(1+LOOKUP($B56,Prix!$B$6:$B$127,Prix!$L$6:$L$127))-1</f>
        <v>4.0000000000000036E-3</v>
      </c>
      <c r="U56" s="277">
        <f>(1+AQ56)/(1+LOOKUP($B56,Prix!$B$6:$B$127,Prix!$L$6:$L$127))-1</f>
        <v>4.0000000000000036E-3</v>
      </c>
      <c r="V56" s="277">
        <f>(1+AR56)/(1+LOOKUP($B56,Prix!$B$6:$B$127,Prix!$L$6:$L$127))-1</f>
        <v>3.9999999999997815E-3</v>
      </c>
      <c r="W56" s="277">
        <f>(1+AS56)/(1+LOOKUP($B56,Prix!$B$6:$B$127,Prix!$L$6:$L$127))-1</f>
        <v>3.9867498965677761E-3</v>
      </c>
      <c r="X56" s="277">
        <f>(1+AT56)/(1+LOOKUP($B56,Prix!$B$6:$B$127,Prix!$L$6:$L$127))-1</f>
        <v>4.0000000000000036E-3</v>
      </c>
      <c r="Y56" s="304">
        <v>2.1570000000000089E-2</v>
      </c>
      <c r="Z56" s="124">
        <v>2.1438887374947813E-2</v>
      </c>
      <c r="AA56" s="124">
        <v>2.1438887374947813E-2</v>
      </c>
      <c r="AB56" s="124">
        <v>2.1570000000000089E-2</v>
      </c>
      <c r="AC56" s="124">
        <v>2.1570000000000089E-2</v>
      </c>
      <c r="AD56" s="124">
        <v>2.1570000000000089E-2</v>
      </c>
      <c r="AE56" s="124">
        <v>2.1570000000000089E-2</v>
      </c>
      <c r="AF56" s="124">
        <v>2.1570000000000089E-2</v>
      </c>
      <c r="AG56" s="124">
        <v>2.1570000000000089E-2</v>
      </c>
      <c r="AH56" s="124">
        <v>2.1570000000000089E-2</v>
      </c>
      <c r="AI56" s="124">
        <v>2.1570000000000089E-2</v>
      </c>
      <c r="AJ56" s="124">
        <v>2.1570000000000089E-2</v>
      </c>
      <c r="AK56" s="124">
        <v>2.1570000000000089E-2</v>
      </c>
      <c r="AL56" s="124">
        <v>2.1570000000000089E-2</v>
      </c>
      <c r="AM56" s="124">
        <v>2.1570000000000089E-2</v>
      </c>
      <c r="AN56" s="124">
        <v>2.1570000000000089E-2</v>
      </c>
      <c r="AO56" s="124">
        <v>2.1570000000000089E-2</v>
      </c>
      <c r="AP56" s="124">
        <v>2.1570000000000089E-2</v>
      </c>
      <c r="AQ56" s="124">
        <v>2.1570000000000089E-2</v>
      </c>
      <c r="AR56" s="124">
        <v>2.1569999999999867E-2</v>
      </c>
      <c r="AS56" s="124">
        <v>2.1556518019757887E-2</v>
      </c>
      <c r="AT56" s="127">
        <v>2.1570000000000089E-2</v>
      </c>
    </row>
    <row r="57" spans="2:46" ht="15.75" thickBot="1" x14ac:dyDescent="0.3">
      <c r="B57" s="156">
        <f t="shared" si="1"/>
        <v>2070</v>
      </c>
      <c r="C57" s="157">
        <v>4.0000000000000001E-3</v>
      </c>
      <c r="D57" s="158">
        <f>(1+Z57)/(1+LOOKUP($B57,Prix!$B$6:$B$127,Prix!$L$6:$L$127))-1</f>
        <v>3.8711423832409331E-3</v>
      </c>
      <c r="E57" s="158">
        <f>(1+AA57)/(1+LOOKUP($B57,Prix!$B$6:$B$127,Prix!$L$6:$L$127))-1</f>
        <v>3.8711423832409331E-3</v>
      </c>
      <c r="F57" s="158">
        <f>(1+AB57)/(1+LOOKUP($B57,Prix!$B$6:$B$127,Prix!$L$6:$L$127))-1</f>
        <v>4.0000000000000036E-3</v>
      </c>
      <c r="G57" s="158">
        <f>(1+AC57)/(1+LOOKUP($B57,Prix!$B$6:$B$127,Prix!$L$6:$L$127))-1</f>
        <v>4.0000000000000036E-3</v>
      </c>
      <c r="H57" s="158">
        <f>(1+AD57)/(1+LOOKUP($B57,Prix!$B$6:$B$127,Prix!$L$6:$L$127))-1</f>
        <v>4.0000000000000036E-3</v>
      </c>
      <c r="I57" s="158">
        <f>(1+AE57)/(1+LOOKUP($B57,Prix!$B$6:$B$127,Prix!$L$6:$L$127))-1</f>
        <v>4.0000000000000036E-3</v>
      </c>
      <c r="J57" s="158">
        <f>(1+AF57)/(1+LOOKUP($B57,Prix!$B$6:$B$127,Prix!$L$6:$L$127))-1</f>
        <v>4.0000000000000036E-3</v>
      </c>
      <c r="K57" s="158">
        <f>(1+AG57)/(1+LOOKUP($B57,Prix!$B$6:$B$127,Prix!$L$6:$L$127))-1</f>
        <v>4.0000000000000036E-3</v>
      </c>
      <c r="L57" s="158">
        <f>(1+AH57)/(1+LOOKUP($B57,Prix!$B$6:$B$127,Prix!$L$6:$L$127))-1</f>
        <v>4.0000000000000036E-3</v>
      </c>
      <c r="M57" s="158">
        <f>(1+AI57)/(1+LOOKUP($B57,Prix!$B$6:$B$127,Prix!$L$6:$L$127))-1</f>
        <v>4.0000000000000036E-3</v>
      </c>
      <c r="N57" s="158">
        <f>(1+AJ57)/(1+LOOKUP($B57,Prix!$B$6:$B$127,Prix!$L$6:$L$127))-1</f>
        <v>4.0000000000000036E-3</v>
      </c>
      <c r="O57" s="158">
        <f>(1+AK57)/(1+LOOKUP($B57,Prix!$B$6:$B$127,Prix!$L$6:$L$127))-1</f>
        <v>4.0000000000000036E-3</v>
      </c>
      <c r="P57" s="158">
        <f>(1+AL57)/(1+LOOKUP($B57,Prix!$B$6:$B$127,Prix!$L$6:$L$127))-1</f>
        <v>4.0000000000000036E-3</v>
      </c>
      <c r="Q57" s="158">
        <f>(1+AM57)/(1+LOOKUP($B57,Prix!$B$6:$B$127,Prix!$L$6:$L$127))-1</f>
        <v>4.0000000000000036E-3</v>
      </c>
      <c r="R57" s="158">
        <f>(1+AN57)/(1+LOOKUP($B57,Prix!$B$6:$B$127,Prix!$L$6:$L$127))-1</f>
        <v>4.0000000000000036E-3</v>
      </c>
      <c r="S57" s="278">
        <f>(1+AO57)/(1+LOOKUP($B57,Prix!$B$6:$B$127,Prix!$L$6:$L$127))-1</f>
        <v>4.0000000000000036E-3</v>
      </c>
      <c r="T57" s="278">
        <f>(1+AP57)/(1+LOOKUP($B57,Prix!$B$6:$B$127,Prix!$L$6:$L$127))-1</f>
        <v>4.0000000000000036E-3</v>
      </c>
      <c r="U57" s="278">
        <f>(1+AQ57)/(1+LOOKUP($B57,Prix!$B$6:$B$127,Prix!$L$6:$L$127))-1</f>
        <v>4.0000000000000036E-3</v>
      </c>
      <c r="V57" s="278">
        <f>(1+AR57)/(1+LOOKUP($B57,Prix!$B$6:$B$127,Prix!$L$6:$L$127))-1</f>
        <v>4.0000000000004476E-3</v>
      </c>
      <c r="W57" s="278">
        <f>(1+AS57)/(1+LOOKUP($B57,Prix!$B$6:$B$127,Prix!$L$6:$L$127))-1</f>
        <v>3.9902413133399151E-3</v>
      </c>
      <c r="X57" s="278">
        <f>(1+AT57)/(1+LOOKUP($B57,Prix!$B$6:$B$127,Prix!$L$6:$L$127))-1</f>
        <v>4.0000000000000036E-3</v>
      </c>
      <c r="Y57" s="305">
        <v>2.1570000000000089E-2</v>
      </c>
      <c r="Z57" s="132">
        <v>2.1438887374947813E-2</v>
      </c>
      <c r="AA57" s="132">
        <v>2.1438887374947813E-2</v>
      </c>
      <c r="AB57" s="132">
        <v>2.1570000000000089E-2</v>
      </c>
      <c r="AC57" s="132">
        <v>2.1570000000000089E-2</v>
      </c>
      <c r="AD57" s="132">
        <v>2.1570000000000089E-2</v>
      </c>
      <c r="AE57" s="132">
        <v>2.1570000000000089E-2</v>
      </c>
      <c r="AF57" s="132">
        <v>2.1570000000000089E-2</v>
      </c>
      <c r="AG57" s="132">
        <v>2.1570000000000089E-2</v>
      </c>
      <c r="AH57" s="132">
        <v>2.1570000000000089E-2</v>
      </c>
      <c r="AI57" s="132">
        <v>2.1570000000000089E-2</v>
      </c>
      <c r="AJ57" s="132">
        <v>2.1570000000000089E-2</v>
      </c>
      <c r="AK57" s="132">
        <v>2.1570000000000089E-2</v>
      </c>
      <c r="AL57" s="132">
        <v>2.1570000000000089E-2</v>
      </c>
      <c r="AM57" s="132">
        <v>2.1570000000000089E-2</v>
      </c>
      <c r="AN57" s="132">
        <v>2.1570000000000089E-2</v>
      </c>
      <c r="AO57" s="132">
        <v>2.1570000000000089E-2</v>
      </c>
      <c r="AP57" s="132">
        <v>2.1570000000000089E-2</v>
      </c>
      <c r="AQ57" s="132">
        <v>2.1570000000000089E-2</v>
      </c>
      <c r="AR57" s="132">
        <v>2.1570000000000533E-2</v>
      </c>
      <c r="AS57" s="132">
        <v>2.1560070536323472E-2</v>
      </c>
      <c r="AT57" s="134">
        <v>2.1570000000000089E-2</v>
      </c>
    </row>
  </sheetData>
  <mergeCells count="3">
    <mergeCell ref="B4:B5"/>
    <mergeCell ref="C4:X4"/>
    <mergeCell ref="Y4:AT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87"/>
  <sheetViews>
    <sheetView workbookViewId="0">
      <selection activeCell="D7" sqref="D7"/>
    </sheetView>
  </sheetViews>
  <sheetFormatPr baseColWidth="10" defaultColWidth="10.85546875" defaultRowHeight="15" x14ac:dyDescent="0.25"/>
  <cols>
    <col min="1" max="1" width="3" style="10" customWidth="1"/>
    <col min="2" max="2" width="10.85546875" style="10"/>
    <col min="3" max="12" width="13.5703125" style="10" customWidth="1"/>
    <col min="13" max="16384" width="10.85546875" style="10"/>
  </cols>
  <sheetData>
    <row r="1" spans="2:15" ht="23.25" x14ac:dyDescent="0.35">
      <c r="B1" s="59" t="s">
        <v>67</v>
      </c>
      <c r="C1" s="59"/>
      <c r="D1" s="59"/>
      <c r="E1" s="59"/>
      <c r="F1" s="59"/>
      <c r="G1" s="59"/>
    </row>
    <row r="2" spans="2:15" ht="15" customHeight="1" x14ac:dyDescent="0.35">
      <c r="B2" s="60"/>
      <c r="C2" s="59"/>
      <c r="D2" s="59"/>
      <c r="E2" s="59"/>
      <c r="F2" s="59"/>
      <c r="G2" s="59"/>
    </row>
    <row r="3" spans="2:15" ht="15.75" thickBot="1" x14ac:dyDescent="0.3"/>
    <row r="4" spans="2:15" s="50" customFormat="1" ht="21.75" customHeight="1" x14ac:dyDescent="0.2">
      <c r="B4" s="365" t="s">
        <v>0</v>
      </c>
      <c r="C4" s="367" t="s">
        <v>7</v>
      </c>
      <c r="D4" s="368"/>
      <c r="E4" s="368"/>
      <c r="F4" s="368"/>
      <c r="G4" s="369"/>
      <c r="H4" s="370" t="s">
        <v>10</v>
      </c>
      <c r="I4" s="370"/>
      <c r="J4" s="368"/>
      <c r="K4" s="368"/>
      <c r="L4" s="371"/>
    </row>
    <row r="5" spans="2:15" s="50" customFormat="1" ht="36" customHeight="1" thickBot="1" x14ac:dyDescent="0.25">
      <c r="B5" s="366"/>
      <c r="C5" s="51"/>
      <c r="D5" s="54" t="s">
        <v>8</v>
      </c>
      <c r="E5" s="54" t="s">
        <v>9</v>
      </c>
      <c r="F5" s="208" t="s">
        <v>76</v>
      </c>
      <c r="G5" s="55" t="s">
        <v>87</v>
      </c>
      <c r="H5" s="51"/>
      <c r="I5" s="54" t="s">
        <v>8</v>
      </c>
      <c r="J5" s="54" t="s">
        <v>9</v>
      </c>
      <c r="K5" s="208" t="s">
        <v>76</v>
      </c>
      <c r="L5" s="57" t="s">
        <v>87</v>
      </c>
    </row>
    <row r="6" spans="2:15" x14ac:dyDescent="0.25">
      <c r="B6" s="225">
        <v>2019</v>
      </c>
      <c r="C6" s="220"/>
      <c r="D6" s="221"/>
      <c r="E6" s="221"/>
      <c r="F6" s="221"/>
      <c r="G6" s="222"/>
      <c r="H6" s="223"/>
      <c r="I6" s="223"/>
      <c r="J6" s="221"/>
      <c r="K6" s="221"/>
      <c r="L6" s="224"/>
      <c r="N6" s="250"/>
      <c r="O6" s="252"/>
    </row>
    <row r="7" spans="2:15" x14ac:dyDescent="0.25">
      <c r="B7" s="22">
        <v>2020</v>
      </c>
      <c r="C7" s="34"/>
      <c r="D7" s="14">
        <v>1.5865056247988729E-2</v>
      </c>
      <c r="E7" s="14">
        <v>1.5865056247988729E-2</v>
      </c>
      <c r="F7" s="14">
        <v>1.5865056247988729E-2</v>
      </c>
      <c r="G7" s="35">
        <v>1.5865056247988729E-2</v>
      </c>
      <c r="H7" s="25"/>
      <c r="I7" s="25">
        <f>(1+D7)/(1+Prix!I77)-1</f>
        <v>1.5865056247988729E-2</v>
      </c>
      <c r="J7" s="14">
        <f>(1+E7)/(1+Prix!J77)-1</f>
        <v>1.1015132366350322E-2</v>
      </c>
      <c r="K7" s="14">
        <f>(1+F7)/(1+Prix!K77)-1</f>
        <v>1.1015132366350322E-2</v>
      </c>
      <c r="L7" s="15">
        <f>(1+G7)/(1+Prix!L77)-1</f>
        <v>1.1015132366350322E-2</v>
      </c>
      <c r="N7" s="250"/>
      <c r="O7" s="252"/>
    </row>
    <row r="8" spans="2:15" x14ac:dyDescent="0.25">
      <c r="B8" s="22">
        <v>2021</v>
      </c>
      <c r="C8" s="34"/>
      <c r="D8" s="14">
        <v>9.4359801563141943E-3</v>
      </c>
      <c r="E8" s="14">
        <v>9.4359801563141943E-3</v>
      </c>
      <c r="F8" s="14">
        <v>9.4359801563141943E-3</v>
      </c>
      <c r="G8" s="35">
        <v>9.4359801563141943E-3</v>
      </c>
      <c r="H8" s="25"/>
      <c r="I8" s="25">
        <f>(1+D8)/(1+Prix!I78)-1</f>
        <v>9.4359801563141943E-3</v>
      </c>
      <c r="J8" s="14">
        <f>(1+E8)/(1+Prix!J78)-1</f>
        <v>-6.8743052910211766E-3</v>
      </c>
      <c r="K8" s="14">
        <f>(1+F8)/(1+Prix!K78)-1</f>
        <v>-6.8743052910211766E-3</v>
      </c>
      <c r="L8" s="15">
        <f>(1+G8)/(1+Prix!L78)-1</f>
        <v>-6.8743052910211766E-3</v>
      </c>
      <c r="N8" s="250"/>
      <c r="O8" s="252"/>
    </row>
    <row r="9" spans="2:15" x14ac:dyDescent="0.25">
      <c r="B9" s="22">
        <v>2022</v>
      </c>
      <c r="C9" s="34"/>
      <c r="D9" s="14">
        <v>2.2722239109654208E-2</v>
      </c>
      <c r="E9" s="14">
        <v>2.2722239109654208E-2</v>
      </c>
      <c r="F9" s="14">
        <v>2.2722239109654208E-2</v>
      </c>
      <c r="G9" s="35">
        <v>2.2722239109654208E-2</v>
      </c>
      <c r="H9" s="25"/>
      <c r="I9" s="25">
        <f>(1+D9)/(1+Prix!I79)-1</f>
        <v>2.2722239109654208E-2</v>
      </c>
      <c r="J9" s="14">
        <f>(1+E9)/(1+Prix!J79)-1</f>
        <v>-2.8044082196029829E-2</v>
      </c>
      <c r="K9" s="14">
        <f>(1+F9)/(1+Prix!K79)-1</f>
        <v>-2.8044082196029829E-2</v>
      </c>
      <c r="L9" s="15">
        <f>(1+G9)/(1+Prix!L79)-1</f>
        <v>-2.8044082196029829E-2</v>
      </c>
      <c r="N9" s="250"/>
      <c r="O9" s="252"/>
    </row>
    <row r="10" spans="2:15" x14ac:dyDescent="0.25">
      <c r="B10" s="23">
        <v>2023</v>
      </c>
      <c r="C10" s="36"/>
      <c r="D10" s="17">
        <v>4.0514479999999908E-2</v>
      </c>
      <c r="E10" s="17">
        <v>4.0514479999999908E-2</v>
      </c>
      <c r="F10" s="17">
        <v>4.0514479999999908E-2</v>
      </c>
      <c r="G10" s="37">
        <v>4.0514479999999908E-2</v>
      </c>
      <c r="H10" s="26"/>
      <c r="I10" s="26">
        <f>(1+D10)/(1+Prix!I80)-1</f>
        <v>4.0514479999999908E-2</v>
      </c>
      <c r="J10" s="17">
        <f>(1+E10)/(1+Prix!J80)-1</f>
        <v>-7.8485834272581378E-3</v>
      </c>
      <c r="K10" s="17">
        <f>(1+F10)/(1+Prix!K80)-1</f>
        <v>-7.8485834272581378E-3</v>
      </c>
      <c r="L10" s="18">
        <f>(1+G10)/(1+Prix!L80)-1</f>
        <v>-7.8485834272581378E-3</v>
      </c>
      <c r="N10" s="250"/>
      <c r="O10" s="252"/>
    </row>
    <row r="11" spans="2:15" x14ac:dyDescent="0.25">
      <c r="B11" s="23">
        <v>2024</v>
      </c>
      <c r="C11" s="36"/>
      <c r="D11" s="17">
        <v>2.5579718531581364E-2</v>
      </c>
      <c r="E11" s="17">
        <v>2.5579718531581364E-2</v>
      </c>
      <c r="F11" s="17">
        <v>2.5579718531581364E-2</v>
      </c>
      <c r="G11" s="37">
        <v>2.5579718531581364E-2</v>
      </c>
      <c r="H11" s="26"/>
      <c r="I11" s="26">
        <f>(1+D11)/(1+Prix!I81)-1</f>
        <v>2.5579718531581364E-2</v>
      </c>
      <c r="J11" s="17">
        <f>(1+E11)/(1+Prix!J81)-1</f>
        <v>5.4652773819467981E-3</v>
      </c>
      <c r="K11" s="17">
        <f>(1+F11)/(1+Prix!K81)-1</f>
        <v>5.4652773819467981E-3</v>
      </c>
      <c r="L11" s="18">
        <f>(1+G11)/(1+Prix!L81)-1</f>
        <v>5.4652773819467981E-3</v>
      </c>
      <c r="N11" s="250"/>
      <c r="O11" s="252"/>
    </row>
    <row r="12" spans="2:15" x14ac:dyDescent="0.25">
      <c r="B12" s="23">
        <v>2025</v>
      </c>
      <c r="C12" s="36"/>
      <c r="D12" s="17">
        <v>1.3500000000000002E-2</v>
      </c>
      <c r="E12" s="17">
        <v>1.3500000000000002E-2</v>
      </c>
      <c r="F12" s="17">
        <v>1.3500000000000002E-2</v>
      </c>
      <c r="G12" s="37">
        <v>1.3500000000000002E-2</v>
      </c>
      <c r="H12" s="26"/>
      <c r="I12" s="26">
        <f>(1+D12)/(1+Prix!I82)-1</f>
        <v>1.3500000000000068E-2</v>
      </c>
      <c r="J12" s="17">
        <f>(1+E12)/(1+Prix!J82)-1</f>
        <v>0</v>
      </c>
      <c r="K12" s="17">
        <f>(1+F12)/(1+Prix!K82)-1</f>
        <v>0</v>
      </c>
      <c r="L12" s="18">
        <f>(1+G12)/(1+Prix!L82)-1</f>
        <v>0</v>
      </c>
      <c r="N12" s="250"/>
      <c r="O12" s="252"/>
    </row>
    <row r="13" spans="2:15" x14ac:dyDescent="0.25">
      <c r="B13" s="23">
        <v>2026</v>
      </c>
      <c r="C13" s="36"/>
      <c r="D13" s="17">
        <v>1.41E-2</v>
      </c>
      <c r="E13" s="17">
        <v>1.41E-2</v>
      </c>
      <c r="F13" s="17">
        <v>1.41E-2</v>
      </c>
      <c r="G13" s="37">
        <v>1.41E-2</v>
      </c>
      <c r="H13" s="26"/>
      <c r="I13" s="26">
        <f>(1+D13)/(1+Prix!I83)-1</f>
        <v>1.4100000000000001E-2</v>
      </c>
      <c r="J13" s="17">
        <f>(1+E13)/(1+Prix!J83)-1</f>
        <v>0</v>
      </c>
      <c r="K13" s="17">
        <f>(1+F13)/(1+Prix!K83)-1</f>
        <v>0</v>
      </c>
      <c r="L13" s="18">
        <f>(1+G13)/(1+Prix!L83)-1</f>
        <v>0</v>
      </c>
      <c r="N13" s="250"/>
      <c r="O13" s="252"/>
    </row>
    <row r="14" spans="2:15" x14ac:dyDescent="0.25">
      <c r="B14" s="23">
        <v>2027</v>
      </c>
      <c r="C14" s="36"/>
      <c r="D14" s="17">
        <v>1.7500000000000002E-2</v>
      </c>
      <c r="E14" s="17">
        <v>1.7500000000000002E-2</v>
      </c>
      <c r="F14" s="17">
        <v>1.7500000000000002E-2</v>
      </c>
      <c r="G14" s="37">
        <v>1.7500000000000002E-2</v>
      </c>
      <c r="H14" s="26"/>
      <c r="I14" s="26">
        <f>(1+D14)/(1+Prix!I84)-1</f>
        <v>1.7500000000000071E-2</v>
      </c>
      <c r="J14" s="17">
        <f>(1+E14)/(1+Prix!J84)-1</f>
        <v>0</v>
      </c>
      <c r="K14" s="17">
        <f>(1+F14)/(1+Prix!K84)-1</f>
        <v>0</v>
      </c>
      <c r="L14" s="18">
        <f>(1+G14)/(1+Prix!L84)-1</f>
        <v>0</v>
      </c>
      <c r="N14" s="250"/>
      <c r="O14" s="252"/>
    </row>
    <row r="15" spans="2:15" x14ac:dyDescent="0.25">
      <c r="B15" s="23">
        <v>2028</v>
      </c>
      <c r="C15" s="36"/>
      <c r="D15" s="17">
        <v>1.9351850000000049E-2</v>
      </c>
      <c r="E15" s="17">
        <v>1.9351850000000049E-2</v>
      </c>
      <c r="F15" s="17">
        <v>1.9351850000000049E-2</v>
      </c>
      <c r="G15" s="37">
        <v>1.9351850000000049E-2</v>
      </c>
      <c r="H15" s="26"/>
      <c r="I15" s="26">
        <f>(1+D15)/(1+Prix!I85)-1</f>
        <v>1.9351850000000059E-2</v>
      </c>
      <c r="J15" s="17">
        <f>(1+E15)/(1+Prix!J85)-1</f>
        <v>1.8199999999999328E-3</v>
      </c>
      <c r="K15" s="17">
        <f>(1+F15)/(1+Prix!K85)-1</f>
        <v>1.8199999999999328E-3</v>
      </c>
      <c r="L15" s="18">
        <f>(1+G15)/(1+Prix!L85)-1</f>
        <v>1.8199999999999328E-3</v>
      </c>
      <c r="N15" s="250"/>
      <c r="O15" s="252"/>
    </row>
    <row r="16" spans="2:15" x14ac:dyDescent="0.25">
      <c r="B16" s="23">
        <v>2029</v>
      </c>
      <c r="C16" s="36"/>
      <c r="D16" s="17">
        <v>2.1203700000000096E-2</v>
      </c>
      <c r="E16" s="17">
        <v>2.1203700000000096E-2</v>
      </c>
      <c r="F16" s="17">
        <v>2.1203700000000096E-2</v>
      </c>
      <c r="G16" s="37">
        <v>2.1203700000000096E-2</v>
      </c>
      <c r="H16" s="26"/>
      <c r="I16" s="26">
        <f>(1+D16)/(1+Prix!I86)-1</f>
        <v>2.1203700000000048E-2</v>
      </c>
      <c r="J16" s="17">
        <f>(1+E16)/(1+Prix!J86)-1</f>
        <v>3.6399999999998656E-3</v>
      </c>
      <c r="K16" s="17">
        <f>(1+F16)/(1+Prix!K86)-1</f>
        <v>3.6399999999998656E-3</v>
      </c>
      <c r="L16" s="18">
        <f>(1+G16)/(1+Prix!L86)-1</f>
        <v>3.6399999999998656E-3</v>
      </c>
      <c r="N16" s="251"/>
      <c r="O16" s="252"/>
    </row>
    <row r="17" spans="2:15" x14ac:dyDescent="0.25">
      <c r="B17" s="23">
        <v>2030</v>
      </c>
      <c r="C17" s="36"/>
      <c r="D17" s="17">
        <v>2.2892750000000125E-2</v>
      </c>
      <c r="E17" s="17">
        <v>2.3238700000000119E-2</v>
      </c>
      <c r="F17" s="17">
        <v>2.3055550000000143E-2</v>
      </c>
      <c r="G17" s="37">
        <v>2.2892750000000125E-2</v>
      </c>
      <c r="H17" s="26"/>
      <c r="I17" s="26">
        <f>(1+D17)/(1+Prix!I87)-1</f>
        <v>2.2892750000000017E-2</v>
      </c>
      <c r="J17" s="17">
        <f>(1+E17)/(1+Prix!J87)-1</f>
        <v>5.6400000000000894E-3</v>
      </c>
      <c r="K17" s="17">
        <f>(1+F17)/(1+Prix!K87)-1</f>
        <v>5.4600000000000204E-3</v>
      </c>
      <c r="L17" s="18">
        <f>(1+G17)/(1+Prix!L87)-1</f>
        <v>5.2999999999998604E-3</v>
      </c>
      <c r="N17" s="251"/>
      <c r="O17" s="252"/>
    </row>
    <row r="18" spans="2:15" x14ac:dyDescent="0.25">
      <c r="B18" s="23">
        <v>2031</v>
      </c>
      <c r="C18" s="36"/>
      <c r="D18" s="17">
        <v>2.4581800000000154E-2</v>
      </c>
      <c r="E18" s="17">
        <v>2.5273700000000142E-2</v>
      </c>
      <c r="F18" s="17">
        <v>2.490740000000019E-2</v>
      </c>
      <c r="G18" s="37">
        <v>2.4581800000000154E-2</v>
      </c>
      <c r="H18" s="26"/>
      <c r="I18" s="26">
        <f>(1+D18)/(1+Prix!I88)-1</f>
        <v>2.4581800000000209E-2</v>
      </c>
      <c r="J18" s="17">
        <f>(1+E18)/(1+Prix!J88)-1</f>
        <v>7.6400000000000912E-3</v>
      </c>
      <c r="K18" s="17">
        <f>(1+F18)/(1+Prix!K88)-1</f>
        <v>7.2800000000001752E-3</v>
      </c>
      <c r="L18" s="18">
        <f>(1+G18)/(1+Prix!L88)-1</f>
        <v>6.9600000000000772E-3</v>
      </c>
      <c r="N18" s="251"/>
      <c r="O18" s="252"/>
    </row>
    <row r="19" spans="2:15" x14ac:dyDescent="0.25">
      <c r="B19" s="23">
        <v>2032</v>
      </c>
      <c r="C19" s="36"/>
      <c r="D19" s="17">
        <v>2.5945250000000142E-2</v>
      </c>
      <c r="E19" s="17">
        <v>2.7675000000000116E-2</v>
      </c>
      <c r="F19" s="17">
        <v>2.6759250000000234E-2</v>
      </c>
      <c r="G19" s="37">
        <v>2.5945250000000142E-2</v>
      </c>
      <c r="H19" s="26"/>
      <c r="I19" s="26">
        <f>(1+D19)/(1+Prix!I89)-1</f>
        <v>2.5945250000000142E-2</v>
      </c>
      <c r="J19" s="17">
        <f>(1+E19)/(1+Prix!J89)-1</f>
        <v>1.0000000000000009E-2</v>
      </c>
      <c r="K19" s="17">
        <f>(1+F19)/(1+Prix!K89)-1</f>
        <v>9.100000000000108E-3</v>
      </c>
      <c r="L19" s="18">
        <f>(1+G19)/(1+Prix!L89)-1</f>
        <v>8.2999999999999741E-3</v>
      </c>
      <c r="N19" s="251"/>
      <c r="O19" s="252"/>
    </row>
    <row r="20" spans="2:15" x14ac:dyDescent="0.25">
      <c r="B20" s="23">
        <v>2033</v>
      </c>
      <c r="C20" s="36"/>
      <c r="D20" s="17">
        <v>2.4113749999999934E-2</v>
      </c>
      <c r="E20" s="17">
        <v>2.6352249999999966E-2</v>
      </c>
      <c r="F20" s="17">
        <v>2.5233000000000061E-2</v>
      </c>
      <c r="G20" s="37">
        <v>2.4113749999999934E-2</v>
      </c>
      <c r="H20" s="26"/>
      <c r="I20" s="26">
        <f>(1+D20)/(1+Prix!I90)-1</f>
        <v>2.4113749999999934E-2</v>
      </c>
      <c r="J20" s="17">
        <f>(1+E20)/(1+Prix!J90)-1</f>
        <v>8.69999999999993E-3</v>
      </c>
      <c r="K20" s="17">
        <f>(1+F20)/(1+Prix!K90)-1</f>
        <v>7.6000000000000512E-3</v>
      </c>
      <c r="L20" s="18">
        <f>(1+G20)/(1+Prix!L90)-1</f>
        <v>6.4999999999999503E-3</v>
      </c>
      <c r="N20" s="251"/>
      <c r="O20" s="252"/>
    </row>
    <row r="21" spans="2:15" x14ac:dyDescent="0.25">
      <c r="B21" s="23">
        <v>2034</v>
      </c>
      <c r="C21" s="36"/>
      <c r="D21" s="17">
        <v>2.3808500000000121E-2</v>
      </c>
      <c r="E21" s="17">
        <v>2.6555749999999989E-2</v>
      </c>
      <c r="F21" s="17">
        <v>2.5131250000000049E-2</v>
      </c>
      <c r="G21" s="37">
        <v>2.3808500000000121E-2</v>
      </c>
      <c r="H21" s="26"/>
      <c r="I21" s="26">
        <f>(1+D21)/(1+Prix!I91)-1</f>
        <v>2.3808500000000121E-2</v>
      </c>
      <c r="J21" s="17">
        <f>(1+E21)/(1+Prix!J91)-1</f>
        <v>8.899999999999908E-3</v>
      </c>
      <c r="K21" s="17">
        <f>(1+F21)/(1+Prix!K91)-1</f>
        <v>7.5000000000000622E-3</v>
      </c>
      <c r="L21" s="18">
        <f>(1+G21)/(1+Prix!L91)-1</f>
        <v>6.1999999999999833E-3</v>
      </c>
      <c r="N21" s="251"/>
      <c r="O21" s="252"/>
    </row>
    <row r="22" spans="2:15" x14ac:dyDescent="0.25">
      <c r="B22" s="23">
        <v>2035</v>
      </c>
      <c r="C22" s="36"/>
      <c r="D22" s="17">
        <v>2.3401500000000075E-2</v>
      </c>
      <c r="E22" s="17">
        <v>2.6759250000000234E-2</v>
      </c>
      <c r="F22" s="17">
        <v>2.5131250000000049E-2</v>
      </c>
      <c r="G22" s="37">
        <v>2.3401500000000075E-2</v>
      </c>
      <c r="H22" s="26"/>
      <c r="I22" s="26">
        <f>(1+D22)/(1+Prix!I92)-1</f>
        <v>2.3401500000000075E-2</v>
      </c>
      <c r="J22" s="17">
        <f>(1+E22)/(1+Prix!J92)-1</f>
        <v>9.100000000000108E-3</v>
      </c>
      <c r="K22" s="17">
        <f>(1+F22)/(1+Prix!K92)-1</f>
        <v>7.5000000000000622E-3</v>
      </c>
      <c r="L22" s="18">
        <f>(1+G22)/(1+Prix!L92)-1</f>
        <v>5.8000000000000274E-3</v>
      </c>
      <c r="N22" s="251"/>
      <c r="O22" s="252"/>
    </row>
    <row r="23" spans="2:15" x14ac:dyDescent="0.25">
      <c r="B23" s="23">
        <v>2036</v>
      </c>
      <c r="C23" s="36"/>
      <c r="D23" s="17">
        <v>2.309625000000004E-2</v>
      </c>
      <c r="E23" s="17">
        <v>2.6962750000000257E-2</v>
      </c>
      <c r="F23" s="17">
        <v>2.5029500000000038E-2</v>
      </c>
      <c r="G23" s="37">
        <v>2.309625000000004E-2</v>
      </c>
      <c r="H23" s="26"/>
      <c r="I23" s="26">
        <f>(1+D23)/(1+Prix!I93)-1</f>
        <v>2.309625000000004E-2</v>
      </c>
      <c r="J23" s="17">
        <f>(1+E23)/(1+Prix!J93)-1</f>
        <v>9.300000000000086E-3</v>
      </c>
      <c r="K23" s="17">
        <f>(1+F23)/(1+Prix!K93)-1</f>
        <v>7.4000000000000732E-3</v>
      </c>
      <c r="L23" s="18">
        <f>(1+G23)/(1+Prix!L93)-1</f>
        <v>5.5000000000000604E-3</v>
      </c>
      <c r="N23" s="251"/>
      <c r="O23" s="252"/>
    </row>
    <row r="24" spans="2:15" x14ac:dyDescent="0.25">
      <c r="B24" s="23">
        <v>2037</v>
      </c>
      <c r="C24" s="36"/>
      <c r="D24" s="17">
        <v>2.2689250000000216E-2</v>
      </c>
      <c r="E24" s="17">
        <v>2.7166250000000058E-2</v>
      </c>
      <c r="F24" s="17">
        <v>2.4927750000000248E-2</v>
      </c>
      <c r="G24" s="37">
        <v>2.2689250000000216E-2</v>
      </c>
      <c r="H24" s="26"/>
      <c r="I24" s="26">
        <f>(1+D24)/(1+Prix!I94)-1</f>
        <v>2.2689250000000216E-2</v>
      </c>
      <c r="J24" s="17">
        <f>(1+E24)/(1+Prix!J94)-1</f>
        <v>9.5000000000000639E-3</v>
      </c>
      <c r="K24" s="17">
        <f>(1+F24)/(1+Prix!K94)-1</f>
        <v>7.3000000000000842E-3</v>
      </c>
      <c r="L24" s="18">
        <f>(1+G24)/(1+Prix!L94)-1</f>
        <v>5.1000000000001044E-3</v>
      </c>
      <c r="N24" s="251"/>
      <c r="O24" s="252"/>
    </row>
    <row r="25" spans="2:15" x14ac:dyDescent="0.25">
      <c r="B25" s="23">
        <v>2038</v>
      </c>
      <c r="C25" s="36"/>
      <c r="D25" s="17">
        <v>2.2282249999999948E-2</v>
      </c>
      <c r="E25" s="17">
        <v>2.726800000000007E-2</v>
      </c>
      <c r="F25" s="17">
        <v>2.4826000000000237E-2</v>
      </c>
      <c r="G25" s="37">
        <v>2.2282249999999948E-2</v>
      </c>
      <c r="H25" s="26"/>
      <c r="I25" s="26">
        <f>(1+D25)/(1+Prix!I95)-1</f>
        <v>2.2282249999999948E-2</v>
      </c>
      <c r="J25" s="17">
        <f>(1+E25)/(1+Prix!J95)-1</f>
        <v>9.6000000000000529E-3</v>
      </c>
      <c r="K25" s="17">
        <f>(1+F25)/(1+Prix!K95)-1</f>
        <v>7.2000000000000952E-3</v>
      </c>
      <c r="L25" s="18">
        <f>(1+G25)/(1+Prix!L95)-1</f>
        <v>4.6999999999999265E-3</v>
      </c>
      <c r="N25" s="251"/>
      <c r="O25" s="252"/>
    </row>
    <row r="26" spans="2:15" x14ac:dyDescent="0.25">
      <c r="B26" s="23">
        <v>2039</v>
      </c>
      <c r="C26" s="36"/>
      <c r="D26" s="17">
        <v>2.1977000000000135E-2</v>
      </c>
      <c r="E26" s="17">
        <v>2.7471500000000093E-2</v>
      </c>
      <c r="F26" s="17">
        <v>2.4724250000000225E-2</v>
      </c>
      <c r="G26" s="37">
        <v>2.1977000000000135E-2</v>
      </c>
      <c r="H26" s="26"/>
      <c r="I26" s="26">
        <f>(1+D26)/(1+Prix!I96)-1</f>
        <v>2.1977000000000135E-2</v>
      </c>
      <c r="J26" s="17">
        <f>(1+E26)/(1+Prix!J96)-1</f>
        <v>9.8000000000000309E-3</v>
      </c>
      <c r="K26" s="17">
        <f>(1+F26)/(1+Prix!K96)-1</f>
        <v>7.1000000000001062E-3</v>
      </c>
      <c r="L26" s="18">
        <f>(1+G26)/(1+Prix!L96)-1</f>
        <v>4.3999999999999595E-3</v>
      </c>
      <c r="N26" s="251"/>
      <c r="O26" s="252"/>
    </row>
    <row r="27" spans="2:15" x14ac:dyDescent="0.25">
      <c r="B27" s="23">
        <v>2040</v>
      </c>
      <c r="C27" s="36"/>
      <c r="D27" s="17">
        <v>2.1570000000000089E-2</v>
      </c>
      <c r="E27" s="17">
        <v>2.7675000000000116E-2</v>
      </c>
      <c r="F27" s="17">
        <v>2.4622499999999992E-2</v>
      </c>
      <c r="G27" s="37">
        <v>2.1570000000000089E-2</v>
      </c>
      <c r="H27" s="26"/>
      <c r="I27" s="26">
        <f>(1+D27)/(1+Prix!I97)-1</f>
        <v>2.1570000000000089E-2</v>
      </c>
      <c r="J27" s="17">
        <f>(1+E27)/(1+Prix!J97)-1</f>
        <v>1.0000000000000009E-2</v>
      </c>
      <c r="K27" s="17">
        <f>(1+F27)/(1+Prix!K97)-1</f>
        <v>6.9999999999998952E-3</v>
      </c>
      <c r="L27" s="18">
        <f>(1+G27)/(1+Prix!L97)-1</f>
        <v>4.0000000000000036E-3</v>
      </c>
      <c r="N27" s="251"/>
      <c r="O27" s="252"/>
    </row>
    <row r="28" spans="2:15" x14ac:dyDescent="0.25">
      <c r="B28" s="23">
        <v>2041</v>
      </c>
      <c r="C28" s="36"/>
      <c r="D28" s="17">
        <v>2.1570000000000089E-2</v>
      </c>
      <c r="E28" s="17">
        <v>2.7675000000000116E-2</v>
      </c>
      <c r="F28" s="17">
        <v>2.4622499999999992E-2</v>
      </c>
      <c r="G28" s="37">
        <v>2.1570000000000089E-2</v>
      </c>
      <c r="H28" s="26"/>
      <c r="I28" s="26">
        <f>(1+D28)/(1+Prix!I98)-1</f>
        <v>2.1570000000000089E-2</v>
      </c>
      <c r="J28" s="17">
        <f>(1+E28)/(1+Prix!J98)-1</f>
        <v>1.0000000000000009E-2</v>
      </c>
      <c r="K28" s="17">
        <f>(1+F28)/(1+Prix!K98)-1</f>
        <v>6.9999999999998952E-3</v>
      </c>
      <c r="L28" s="18">
        <f>(1+G28)/(1+Prix!L98)-1</f>
        <v>4.0000000000000036E-3</v>
      </c>
      <c r="N28" s="251"/>
      <c r="O28" s="252"/>
    </row>
    <row r="29" spans="2:15" x14ac:dyDescent="0.25">
      <c r="B29" s="23">
        <v>2042</v>
      </c>
      <c r="C29" s="36"/>
      <c r="D29" s="17">
        <v>2.1570000000000089E-2</v>
      </c>
      <c r="E29" s="17">
        <v>2.7675000000000116E-2</v>
      </c>
      <c r="F29" s="17">
        <v>2.4622499999999992E-2</v>
      </c>
      <c r="G29" s="37">
        <v>2.1570000000000089E-2</v>
      </c>
      <c r="H29" s="26"/>
      <c r="I29" s="26">
        <f>(1+D29)/(1+Prix!I99)-1</f>
        <v>2.1570000000000089E-2</v>
      </c>
      <c r="J29" s="17">
        <f>(1+E29)/(1+Prix!J99)-1</f>
        <v>1.0000000000000009E-2</v>
      </c>
      <c r="K29" s="17">
        <f>(1+F29)/(1+Prix!K99)-1</f>
        <v>6.9999999999998952E-3</v>
      </c>
      <c r="L29" s="18">
        <f>(1+G29)/(1+Prix!L99)-1</f>
        <v>4.0000000000000036E-3</v>
      </c>
      <c r="N29" s="251"/>
      <c r="O29" s="252"/>
    </row>
    <row r="30" spans="2:15" x14ac:dyDescent="0.25">
      <c r="B30" s="23">
        <v>2043</v>
      </c>
      <c r="C30" s="36"/>
      <c r="D30" s="17">
        <v>2.1570000000000089E-2</v>
      </c>
      <c r="E30" s="17">
        <v>2.7675000000000116E-2</v>
      </c>
      <c r="F30" s="17">
        <v>2.4622499999999992E-2</v>
      </c>
      <c r="G30" s="37">
        <v>2.1570000000000089E-2</v>
      </c>
      <c r="H30" s="26"/>
      <c r="I30" s="26">
        <f>(1+D30)/(1+Prix!I100)-1</f>
        <v>2.1570000000000089E-2</v>
      </c>
      <c r="J30" s="17">
        <f>(1+E30)/(1+Prix!J100)-1</f>
        <v>1.0000000000000009E-2</v>
      </c>
      <c r="K30" s="17">
        <f>(1+F30)/(1+Prix!K100)-1</f>
        <v>6.9999999999998952E-3</v>
      </c>
      <c r="L30" s="18">
        <f>(1+G30)/(1+Prix!L100)-1</f>
        <v>4.0000000000000036E-3</v>
      </c>
      <c r="O30" s="252"/>
    </row>
    <row r="31" spans="2:15" x14ac:dyDescent="0.25">
      <c r="B31" s="23">
        <v>2044</v>
      </c>
      <c r="C31" s="36"/>
      <c r="D31" s="17">
        <v>2.1570000000000089E-2</v>
      </c>
      <c r="E31" s="17">
        <v>2.7675000000000116E-2</v>
      </c>
      <c r="F31" s="17">
        <v>2.4622499999999992E-2</v>
      </c>
      <c r="G31" s="37">
        <v>2.1570000000000089E-2</v>
      </c>
      <c r="H31" s="26"/>
      <c r="I31" s="26">
        <f>(1+D31)/(1+Prix!I101)-1</f>
        <v>2.1570000000000089E-2</v>
      </c>
      <c r="J31" s="17">
        <f>(1+E31)/(1+Prix!J101)-1</f>
        <v>1.0000000000000009E-2</v>
      </c>
      <c r="K31" s="17">
        <f>(1+F31)/(1+Prix!K101)-1</f>
        <v>6.9999999999998952E-3</v>
      </c>
      <c r="L31" s="18">
        <f>(1+G31)/(1+Prix!L101)-1</f>
        <v>4.0000000000000036E-3</v>
      </c>
    </row>
    <row r="32" spans="2:15" x14ac:dyDescent="0.25">
      <c r="B32" s="23">
        <v>2045</v>
      </c>
      <c r="C32" s="36"/>
      <c r="D32" s="17">
        <v>2.1570000000000089E-2</v>
      </c>
      <c r="E32" s="17">
        <v>2.7675000000000116E-2</v>
      </c>
      <c r="F32" s="17">
        <v>2.4622499999999992E-2</v>
      </c>
      <c r="G32" s="37">
        <v>2.1570000000000089E-2</v>
      </c>
      <c r="H32" s="26"/>
      <c r="I32" s="26">
        <f>(1+D32)/(1+Prix!I102)-1</f>
        <v>2.1570000000000089E-2</v>
      </c>
      <c r="J32" s="17">
        <f>(1+E32)/(1+Prix!J102)-1</f>
        <v>1.0000000000000009E-2</v>
      </c>
      <c r="K32" s="17">
        <f>(1+F32)/(1+Prix!K102)-1</f>
        <v>6.9999999999998952E-3</v>
      </c>
      <c r="L32" s="18">
        <f>(1+G32)/(1+Prix!L102)-1</f>
        <v>4.0000000000000036E-3</v>
      </c>
    </row>
    <row r="33" spans="2:12" x14ac:dyDescent="0.25">
      <c r="B33" s="23">
        <v>2046</v>
      </c>
      <c r="C33" s="36"/>
      <c r="D33" s="17">
        <v>2.1570000000000089E-2</v>
      </c>
      <c r="E33" s="17">
        <v>2.7675000000000116E-2</v>
      </c>
      <c r="F33" s="17">
        <v>2.4622499999999992E-2</v>
      </c>
      <c r="G33" s="37">
        <v>2.1570000000000089E-2</v>
      </c>
      <c r="H33" s="26"/>
      <c r="I33" s="26">
        <f>(1+D33)/(1+Prix!I103)-1</f>
        <v>2.1570000000000089E-2</v>
      </c>
      <c r="J33" s="17">
        <f>(1+E33)/(1+Prix!J103)-1</f>
        <v>1.0000000000000009E-2</v>
      </c>
      <c r="K33" s="17">
        <f>(1+F33)/(1+Prix!K103)-1</f>
        <v>6.9999999999998952E-3</v>
      </c>
      <c r="L33" s="18">
        <f>(1+G33)/(1+Prix!L103)-1</f>
        <v>4.0000000000000036E-3</v>
      </c>
    </row>
    <row r="34" spans="2:12" x14ac:dyDescent="0.25">
      <c r="B34" s="23">
        <v>2047</v>
      </c>
      <c r="C34" s="36"/>
      <c r="D34" s="17">
        <v>2.1570000000000089E-2</v>
      </c>
      <c r="E34" s="17">
        <v>2.7675000000000116E-2</v>
      </c>
      <c r="F34" s="17">
        <v>2.4622499999999992E-2</v>
      </c>
      <c r="G34" s="37">
        <v>2.1570000000000089E-2</v>
      </c>
      <c r="H34" s="26"/>
      <c r="I34" s="26">
        <f>(1+D34)/(1+Prix!I104)-1</f>
        <v>2.1570000000000089E-2</v>
      </c>
      <c r="J34" s="17">
        <f>(1+E34)/(1+Prix!J104)-1</f>
        <v>1.0000000000000009E-2</v>
      </c>
      <c r="K34" s="17">
        <f>(1+F34)/(1+Prix!K104)-1</f>
        <v>6.9999999999998952E-3</v>
      </c>
      <c r="L34" s="18">
        <f>(1+G34)/(1+Prix!L104)-1</f>
        <v>4.0000000000000036E-3</v>
      </c>
    </row>
    <row r="35" spans="2:12" x14ac:dyDescent="0.25">
      <c r="B35" s="23">
        <v>2048</v>
      </c>
      <c r="C35" s="36"/>
      <c r="D35" s="17">
        <v>2.1570000000000089E-2</v>
      </c>
      <c r="E35" s="17">
        <v>2.7675000000000116E-2</v>
      </c>
      <c r="F35" s="17">
        <v>2.4622499999999992E-2</v>
      </c>
      <c r="G35" s="37">
        <v>2.1570000000000089E-2</v>
      </c>
      <c r="H35" s="26"/>
      <c r="I35" s="26">
        <f>(1+D35)/(1+Prix!I105)-1</f>
        <v>2.1570000000000089E-2</v>
      </c>
      <c r="J35" s="17">
        <f>(1+E35)/(1+Prix!J105)-1</f>
        <v>1.0000000000000009E-2</v>
      </c>
      <c r="K35" s="17">
        <f>(1+F35)/(1+Prix!K105)-1</f>
        <v>6.9999999999998952E-3</v>
      </c>
      <c r="L35" s="18">
        <f>(1+G35)/(1+Prix!L105)-1</f>
        <v>4.0000000000000036E-3</v>
      </c>
    </row>
    <row r="36" spans="2:12" x14ac:dyDescent="0.25">
      <c r="B36" s="23">
        <v>2049</v>
      </c>
      <c r="C36" s="36"/>
      <c r="D36" s="17">
        <v>2.1570000000000089E-2</v>
      </c>
      <c r="E36" s="17">
        <v>2.7675000000000116E-2</v>
      </c>
      <c r="F36" s="17">
        <v>2.4622499999999992E-2</v>
      </c>
      <c r="G36" s="37">
        <v>2.1570000000000089E-2</v>
      </c>
      <c r="H36" s="26"/>
      <c r="I36" s="26">
        <f>(1+D36)/(1+Prix!I106)-1</f>
        <v>2.1570000000000089E-2</v>
      </c>
      <c r="J36" s="17">
        <f>(1+E36)/(1+Prix!J106)-1</f>
        <v>1.0000000000000009E-2</v>
      </c>
      <c r="K36" s="17">
        <f>(1+F36)/(1+Prix!K106)-1</f>
        <v>6.9999999999998952E-3</v>
      </c>
      <c r="L36" s="18">
        <f>(1+G36)/(1+Prix!L106)-1</f>
        <v>4.0000000000000036E-3</v>
      </c>
    </row>
    <row r="37" spans="2:12" x14ac:dyDescent="0.25">
      <c r="B37" s="23">
        <v>2050</v>
      </c>
      <c r="C37" s="36"/>
      <c r="D37" s="17">
        <v>2.1570000000000089E-2</v>
      </c>
      <c r="E37" s="17">
        <v>2.7675000000000116E-2</v>
      </c>
      <c r="F37" s="17">
        <v>2.4622499999999992E-2</v>
      </c>
      <c r="G37" s="37">
        <v>2.1570000000000089E-2</v>
      </c>
      <c r="H37" s="26"/>
      <c r="I37" s="26">
        <f>(1+D37)/(1+Prix!I107)-1</f>
        <v>2.1570000000000089E-2</v>
      </c>
      <c r="J37" s="17">
        <f>(1+E37)/(1+Prix!J107)-1</f>
        <v>1.0000000000000009E-2</v>
      </c>
      <c r="K37" s="17">
        <f>(1+F37)/(1+Prix!K107)-1</f>
        <v>6.9999999999998952E-3</v>
      </c>
      <c r="L37" s="18">
        <f>(1+G37)/(1+Prix!L107)-1</f>
        <v>4.0000000000000036E-3</v>
      </c>
    </row>
    <row r="38" spans="2:12" x14ac:dyDescent="0.25">
      <c r="B38" s="23">
        <v>2051</v>
      </c>
      <c r="C38" s="36"/>
      <c r="D38" s="17">
        <v>2.1570000000000089E-2</v>
      </c>
      <c r="E38" s="17">
        <v>2.7675000000000116E-2</v>
      </c>
      <c r="F38" s="17">
        <v>2.4622499999999992E-2</v>
      </c>
      <c r="G38" s="37">
        <v>2.1570000000000089E-2</v>
      </c>
      <c r="H38" s="26"/>
      <c r="I38" s="26">
        <f>(1+D38)/(1+Prix!I108)-1</f>
        <v>2.1570000000000089E-2</v>
      </c>
      <c r="J38" s="17">
        <f>(1+E38)/(1+Prix!J108)-1</f>
        <v>1.0000000000000009E-2</v>
      </c>
      <c r="K38" s="17">
        <f>(1+F38)/(1+Prix!K108)-1</f>
        <v>6.9999999999998952E-3</v>
      </c>
      <c r="L38" s="18">
        <f>(1+G38)/(1+Prix!L108)-1</f>
        <v>4.0000000000000036E-3</v>
      </c>
    </row>
    <row r="39" spans="2:12" x14ac:dyDescent="0.25">
      <c r="B39" s="23">
        <v>2052</v>
      </c>
      <c r="C39" s="36"/>
      <c r="D39" s="17">
        <v>2.1570000000000089E-2</v>
      </c>
      <c r="E39" s="17">
        <v>2.7675000000000116E-2</v>
      </c>
      <c r="F39" s="17">
        <v>2.4622499999999992E-2</v>
      </c>
      <c r="G39" s="37">
        <v>2.1570000000000089E-2</v>
      </c>
      <c r="H39" s="26"/>
      <c r="I39" s="26">
        <f>(1+D39)/(1+Prix!I109)-1</f>
        <v>2.1570000000000089E-2</v>
      </c>
      <c r="J39" s="17">
        <f>(1+E39)/(1+Prix!J109)-1</f>
        <v>1.0000000000000009E-2</v>
      </c>
      <c r="K39" s="17">
        <f>(1+F39)/(1+Prix!K109)-1</f>
        <v>6.9999999999998952E-3</v>
      </c>
      <c r="L39" s="18">
        <f>(1+G39)/(1+Prix!L109)-1</f>
        <v>4.0000000000000036E-3</v>
      </c>
    </row>
    <row r="40" spans="2:12" x14ac:dyDescent="0.25">
      <c r="B40" s="23">
        <v>2053</v>
      </c>
      <c r="C40" s="36"/>
      <c r="D40" s="17">
        <v>2.1570000000000089E-2</v>
      </c>
      <c r="E40" s="17">
        <v>2.7675000000000116E-2</v>
      </c>
      <c r="F40" s="17">
        <v>2.4622499999999992E-2</v>
      </c>
      <c r="G40" s="37">
        <v>2.1570000000000089E-2</v>
      </c>
      <c r="H40" s="26"/>
      <c r="I40" s="26">
        <f>(1+D40)/(1+Prix!I110)-1</f>
        <v>2.1570000000000089E-2</v>
      </c>
      <c r="J40" s="17">
        <f>(1+E40)/(1+Prix!J110)-1</f>
        <v>1.0000000000000009E-2</v>
      </c>
      <c r="K40" s="17">
        <f>(1+F40)/(1+Prix!K110)-1</f>
        <v>6.9999999999998952E-3</v>
      </c>
      <c r="L40" s="18">
        <f>(1+G40)/(1+Prix!L110)-1</f>
        <v>4.0000000000000036E-3</v>
      </c>
    </row>
    <row r="41" spans="2:12" x14ac:dyDescent="0.25">
      <c r="B41" s="23">
        <v>2054</v>
      </c>
      <c r="C41" s="36"/>
      <c r="D41" s="17">
        <v>2.1570000000000089E-2</v>
      </c>
      <c r="E41" s="17">
        <v>2.7675000000000116E-2</v>
      </c>
      <c r="F41" s="17">
        <v>2.4622499999999992E-2</v>
      </c>
      <c r="G41" s="37">
        <v>2.1570000000000089E-2</v>
      </c>
      <c r="H41" s="26"/>
      <c r="I41" s="26">
        <f>(1+D41)/(1+Prix!I111)-1</f>
        <v>2.1570000000000089E-2</v>
      </c>
      <c r="J41" s="17">
        <f>(1+E41)/(1+Prix!J111)-1</f>
        <v>1.0000000000000009E-2</v>
      </c>
      <c r="K41" s="17">
        <f>(1+F41)/(1+Prix!K111)-1</f>
        <v>6.9999999999998952E-3</v>
      </c>
      <c r="L41" s="18">
        <f>(1+G41)/(1+Prix!L111)-1</f>
        <v>4.0000000000000036E-3</v>
      </c>
    </row>
    <row r="42" spans="2:12" x14ac:dyDescent="0.25">
      <c r="B42" s="23">
        <v>2055</v>
      </c>
      <c r="C42" s="36"/>
      <c r="D42" s="17">
        <v>2.1570000000000089E-2</v>
      </c>
      <c r="E42" s="17">
        <v>2.7675000000000116E-2</v>
      </c>
      <c r="F42" s="17">
        <v>2.4622499999999992E-2</v>
      </c>
      <c r="G42" s="37">
        <v>2.1570000000000089E-2</v>
      </c>
      <c r="H42" s="26"/>
      <c r="I42" s="26">
        <f>(1+D42)/(1+Prix!I112)-1</f>
        <v>2.1570000000000089E-2</v>
      </c>
      <c r="J42" s="17">
        <f>(1+E42)/(1+Prix!J112)-1</f>
        <v>1.0000000000000009E-2</v>
      </c>
      <c r="K42" s="17">
        <f>(1+F42)/(1+Prix!K112)-1</f>
        <v>6.9999999999998952E-3</v>
      </c>
      <c r="L42" s="18">
        <f>(1+G42)/(1+Prix!L112)-1</f>
        <v>4.0000000000000036E-3</v>
      </c>
    </row>
    <row r="43" spans="2:12" x14ac:dyDescent="0.25">
      <c r="B43" s="23">
        <v>2056</v>
      </c>
      <c r="C43" s="36"/>
      <c r="D43" s="17">
        <v>2.1570000000000089E-2</v>
      </c>
      <c r="E43" s="17">
        <v>2.7675000000000116E-2</v>
      </c>
      <c r="F43" s="17">
        <v>2.4622499999999992E-2</v>
      </c>
      <c r="G43" s="37">
        <v>2.1570000000000089E-2</v>
      </c>
      <c r="H43" s="26"/>
      <c r="I43" s="26">
        <f>(1+D43)/(1+Prix!I113)-1</f>
        <v>2.1570000000000089E-2</v>
      </c>
      <c r="J43" s="17">
        <f>(1+E43)/(1+Prix!J113)-1</f>
        <v>1.0000000000000009E-2</v>
      </c>
      <c r="K43" s="17">
        <f>(1+F43)/(1+Prix!K113)-1</f>
        <v>6.9999999999998952E-3</v>
      </c>
      <c r="L43" s="18">
        <f>(1+G43)/(1+Prix!L113)-1</f>
        <v>4.0000000000000036E-3</v>
      </c>
    </row>
    <row r="44" spans="2:12" x14ac:dyDescent="0.25">
      <c r="B44" s="23">
        <v>2057</v>
      </c>
      <c r="C44" s="36"/>
      <c r="D44" s="17">
        <v>2.1570000000000089E-2</v>
      </c>
      <c r="E44" s="17">
        <v>2.7675000000000116E-2</v>
      </c>
      <c r="F44" s="17">
        <v>2.4622499999999992E-2</v>
      </c>
      <c r="G44" s="37">
        <v>2.1570000000000089E-2</v>
      </c>
      <c r="H44" s="26"/>
      <c r="I44" s="26">
        <f>(1+D44)/(1+Prix!I114)-1</f>
        <v>2.1570000000000089E-2</v>
      </c>
      <c r="J44" s="17">
        <f>(1+E44)/(1+Prix!J114)-1</f>
        <v>1.0000000000000009E-2</v>
      </c>
      <c r="K44" s="17">
        <f>(1+F44)/(1+Prix!K114)-1</f>
        <v>6.9999999999998952E-3</v>
      </c>
      <c r="L44" s="18">
        <f>(1+G44)/(1+Prix!L114)-1</f>
        <v>4.0000000000000036E-3</v>
      </c>
    </row>
    <row r="45" spans="2:12" x14ac:dyDescent="0.25">
      <c r="B45" s="23">
        <v>2058</v>
      </c>
      <c r="C45" s="36"/>
      <c r="D45" s="17">
        <v>2.1570000000000089E-2</v>
      </c>
      <c r="E45" s="17">
        <v>2.7675000000000116E-2</v>
      </c>
      <c r="F45" s="17">
        <v>2.4622499999999992E-2</v>
      </c>
      <c r="G45" s="37">
        <v>2.1570000000000089E-2</v>
      </c>
      <c r="H45" s="26"/>
      <c r="I45" s="26">
        <f>(1+D45)/(1+Prix!I115)-1</f>
        <v>2.1570000000000089E-2</v>
      </c>
      <c r="J45" s="17">
        <f>(1+E45)/(1+Prix!J115)-1</f>
        <v>1.0000000000000009E-2</v>
      </c>
      <c r="K45" s="17">
        <f>(1+F45)/(1+Prix!K115)-1</f>
        <v>6.9999999999998952E-3</v>
      </c>
      <c r="L45" s="18">
        <f>(1+G45)/(1+Prix!L115)-1</f>
        <v>4.0000000000000036E-3</v>
      </c>
    </row>
    <row r="46" spans="2:12" x14ac:dyDescent="0.25">
      <c r="B46" s="23">
        <v>2059</v>
      </c>
      <c r="C46" s="36"/>
      <c r="D46" s="17">
        <v>2.1570000000000089E-2</v>
      </c>
      <c r="E46" s="17">
        <v>2.7675000000000116E-2</v>
      </c>
      <c r="F46" s="17">
        <v>2.4622499999999992E-2</v>
      </c>
      <c r="G46" s="37">
        <v>2.1570000000000089E-2</v>
      </c>
      <c r="H46" s="26"/>
      <c r="I46" s="26">
        <f>(1+D46)/(1+Prix!I116)-1</f>
        <v>2.1570000000000089E-2</v>
      </c>
      <c r="J46" s="17">
        <f>(1+E46)/(1+Prix!J116)-1</f>
        <v>1.0000000000000009E-2</v>
      </c>
      <c r="K46" s="17">
        <f>(1+F46)/(1+Prix!K116)-1</f>
        <v>6.9999999999998952E-3</v>
      </c>
      <c r="L46" s="18">
        <f>(1+G46)/(1+Prix!L116)-1</f>
        <v>4.0000000000000036E-3</v>
      </c>
    </row>
    <row r="47" spans="2:12" x14ac:dyDescent="0.25">
      <c r="B47" s="23">
        <v>2060</v>
      </c>
      <c r="C47" s="36"/>
      <c r="D47" s="17">
        <v>2.1570000000000089E-2</v>
      </c>
      <c r="E47" s="17">
        <v>2.7675000000000116E-2</v>
      </c>
      <c r="F47" s="17">
        <v>2.4622499999999992E-2</v>
      </c>
      <c r="G47" s="37">
        <v>2.1570000000000089E-2</v>
      </c>
      <c r="H47" s="26"/>
      <c r="I47" s="26">
        <f>(1+D47)/(1+Prix!I117)-1</f>
        <v>2.1570000000000089E-2</v>
      </c>
      <c r="J47" s="17">
        <f>(1+E47)/(1+Prix!J117)-1</f>
        <v>1.0000000000000009E-2</v>
      </c>
      <c r="K47" s="17">
        <f>(1+F47)/(1+Prix!K117)-1</f>
        <v>6.9999999999998952E-3</v>
      </c>
      <c r="L47" s="18">
        <f>(1+G47)/(1+Prix!L117)-1</f>
        <v>4.0000000000000036E-3</v>
      </c>
    </row>
    <row r="48" spans="2:12" x14ac:dyDescent="0.25">
      <c r="B48" s="23">
        <f>B47+1</f>
        <v>2061</v>
      </c>
      <c r="C48" s="36"/>
      <c r="D48" s="17">
        <v>2.1570000000000089E-2</v>
      </c>
      <c r="E48" s="17">
        <v>2.7675000000000116E-2</v>
      </c>
      <c r="F48" s="17">
        <v>2.4622499999999992E-2</v>
      </c>
      <c r="G48" s="37">
        <v>2.1570000000000089E-2</v>
      </c>
      <c r="H48" s="26"/>
      <c r="I48" s="26">
        <f>(1+D48)/(1+Prix!I118)-1</f>
        <v>2.1570000000000089E-2</v>
      </c>
      <c r="J48" s="17">
        <f>(1+E48)/(1+Prix!J118)-1</f>
        <v>1.0000000000000009E-2</v>
      </c>
      <c r="K48" s="17">
        <f>(1+F48)/(1+Prix!K118)-1</f>
        <v>6.9999999999998952E-3</v>
      </c>
      <c r="L48" s="18">
        <f>(1+G48)/(1+Prix!L118)-1</f>
        <v>4.0000000000000036E-3</v>
      </c>
    </row>
    <row r="49" spans="2:12" x14ac:dyDescent="0.25">
      <c r="B49" s="23">
        <f t="shared" ref="B49:B77" si="0">B48+1</f>
        <v>2062</v>
      </c>
      <c r="C49" s="36"/>
      <c r="D49" s="17">
        <v>2.1570000000000089E-2</v>
      </c>
      <c r="E49" s="17">
        <v>2.7675000000000116E-2</v>
      </c>
      <c r="F49" s="17">
        <v>2.4622499999999992E-2</v>
      </c>
      <c r="G49" s="37">
        <v>2.1570000000000089E-2</v>
      </c>
      <c r="H49" s="26"/>
      <c r="I49" s="26">
        <f>(1+D49)/(1+Prix!I119)-1</f>
        <v>2.1570000000000089E-2</v>
      </c>
      <c r="J49" s="17">
        <f>(1+E49)/(1+Prix!J119)-1</f>
        <v>1.0000000000000009E-2</v>
      </c>
      <c r="K49" s="17">
        <f>(1+F49)/(1+Prix!K119)-1</f>
        <v>6.9999999999998952E-3</v>
      </c>
      <c r="L49" s="18">
        <f>(1+G49)/(1+Prix!L119)-1</f>
        <v>4.0000000000000036E-3</v>
      </c>
    </row>
    <row r="50" spans="2:12" x14ac:dyDescent="0.25">
      <c r="B50" s="23">
        <f t="shared" si="0"/>
        <v>2063</v>
      </c>
      <c r="C50" s="36"/>
      <c r="D50" s="17">
        <v>2.1570000000000089E-2</v>
      </c>
      <c r="E50" s="17">
        <v>2.7675000000000116E-2</v>
      </c>
      <c r="F50" s="17">
        <v>2.4622499999999992E-2</v>
      </c>
      <c r="G50" s="37">
        <v>2.1570000000000089E-2</v>
      </c>
      <c r="H50" s="26"/>
      <c r="I50" s="26">
        <f>(1+D50)/(1+Prix!I120)-1</f>
        <v>2.1570000000000089E-2</v>
      </c>
      <c r="J50" s="17">
        <f>(1+E50)/(1+Prix!J120)-1</f>
        <v>1.0000000000000009E-2</v>
      </c>
      <c r="K50" s="17">
        <f>(1+F50)/(1+Prix!K120)-1</f>
        <v>6.9999999999998952E-3</v>
      </c>
      <c r="L50" s="18">
        <f>(1+G50)/(1+Prix!L120)-1</f>
        <v>4.0000000000000036E-3</v>
      </c>
    </row>
    <row r="51" spans="2:12" x14ac:dyDescent="0.25">
      <c r="B51" s="23">
        <f t="shared" si="0"/>
        <v>2064</v>
      </c>
      <c r="C51" s="36"/>
      <c r="D51" s="17">
        <v>2.1570000000000089E-2</v>
      </c>
      <c r="E51" s="17">
        <v>2.7675000000000116E-2</v>
      </c>
      <c r="F51" s="17">
        <v>2.4622499999999992E-2</v>
      </c>
      <c r="G51" s="37">
        <v>2.1570000000000089E-2</v>
      </c>
      <c r="H51" s="26"/>
      <c r="I51" s="26">
        <f>(1+D51)/(1+Prix!I121)-1</f>
        <v>2.1570000000000089E-2</v>
      </c>
      <c r="J51" s="17">
        <f>(1+E51)/(1+Prix!J121)-1</f>
        <v>1.0000000000000009E-2</v>
      </c>
      <c r="K51" s="17">
        <f>(1+F51)/(1+Prix!K121)-1</f>
        <v>6.9999999999998952E-3</v>
      </c>
      <c r="L51" s="18">
        <f>(1+G51)/(1+Prix!L121)-1</f>
        <v>4.0000000000000036E-3</v>
      </c>
    </row>
    <row r="52" spans="2:12" x14ac:dyDescent="0.25">
      <c r="B52" s="23">
        <f t="shared" si="0"/>
        <v>2065</v>
      </c>
      <c r="C52" s="36"/>
      <c r="D52" s="17">
        <v>2.1570000000000089E-2</v>
      </c>
      <c r="E52" s="17">
        <v>2.7675000000000116E-2</v>
      </c>
      <c r="F52" s="17">
        <v>2.4622499999999992E-2</v>
      </c>
      <c r="G52" s="37">
        <v>2.1570000000000089E-2</v>
      </c>
      <c r="H52" s="26"/>
      <c r="I52" s="26">
        <f>(1+D52)/(1+Prix!I122)-1</f>
        <v>2.1570000000000089E-2</v>
      </c>
      <c r="J52" s="17">
        <f>(1+E52)/(1+Prix!J122)-1</f>
        <v>1.0000000000000009E-2</v>
      </c>
      <c r="K52" s="17">
        <f>(1+F52)/(1+Prix!K122)-1</f>
        <v>6.9999999999998952E-3</v>
      </c>
      <c r="L52" s="18">
        <f>(1+G52)/(1+Prix!L122)-1</f>
        <v>4.0000000000000036E-3</v>
      </c>
    </row>
    <row r="53" spans="2:12" x14ac:dyDescent="0.25">
      <c r="B53" s="23">
        <f t="shared" si="0"/>
        <v>2066</v>
      </c>
      <c r="C53" s="36"/>
      <c r="D53" s="17">
        <v>2.1570000000000089E-2</v>
      </c>
      <c r="E53" s="17">
        <v>2.7675000000000116E-2</v>
      </c>
      <c r="F53" s="17">
        <v>2.4622499999999992E-2</v>
      </c>
      <c r="G53" s="37">
        <v>2.1570000000000089E-2</v>
      </c>
      <c r="H53" s="26"/>
      <c r="I53" s="26">
        <f>(1+D53)/(1+Prix!I123)-1</f>
        <v>2.1570000000000089E-2</v>
      </c>
      <c r="J53" s="17">
        <f>(1+E53)/(1+Prix!J123)-1</f>
        <v>1.0000000000000009E-2</v>
      </c>
      <c r="K53" s="17">
        <f>(1+F53)/(1+Prix!K123)-1</f>
        <v>6.9999999999998952E-3</v>
      </c>
      <c r="L53" s="18">
        <f>(1+G53)/(1+Prix!L123)-1</f>
        <v>4.0000000000000036E-3</v>
      </c>
    </row>
    <row r="54" spans="2:12" x14ac:dyDescent="0.25">
      <c r="B54" s="23">
        <f t="shared" si="0"/>
        <v>2067</v>
      </c>
      <c r="C54" s="36"/>
      <c r="D54" s="17">
        <v>2.1570000000000089E-2</v>
      </c>
      <c r="E54" s="17">
        <v>2.7675000000000116E-2</v>
      </c>
      <c r="F54" s="17">
        <v>2.4622499999999992E-2</v>
      </c>
      <c r="G54" s="37">
        <v>2.1570000000000089E-2</v>
      </c>
      <c r="H54" s="26"/>
      <c r="I54" s="26">
        <f>(1+D54)/(1+Prix!I124)-1</f>
        <v>2.1570000000000089E-2</v>
      </c>
      <c r="J54" s="17">
        <f>(1+E54)/(1+Prix!J124)-1</f>
        <v>1.0000000000000009E-2</v>
      </c>
      <c r="K54" s="17">
        <f>(1+F54)/(1+Prix!K124)-1</f>
        <v>6.9999999999998952E-3</v>
      </c>
      <c r="L54" s="18">
        <f>(1+G54)/(1+Prix!L124)-1</f>
        <v>4.0000000000000036E-3</v>
      </c>
    </row>
    <row r="55" spans="2:12" x14ac:dyDescent="0.25">
      <c r="B55" s="23">
        <f t="shared" si="0"/>
        <v>2068</v>
      </c>
      <c r="C55" s="36"/>
      <c r="D55" s="17">
        <v>2.1570000000000089E-2</v>
      </c>
      <c r="E55" s="17">
        <v>2.7675000000000116E-2</v>
      </c>
      <c r="F55" s="17">
        <v>2.4622499999999992E-2</v>
      </c>
      <c r="G55" s="37">
        <v>2.1570000000000089E-2</v>
      </c>
      <c r="H55" s="26"/>
      <c r="I55" s="26">
        <f>(1+D55)/(1+Prix!I125)-1</f>
        <v>2.1570000000000089E-2</v>
      </c>
      <c r="J55" s="17">
        <f>(1+E55)/(1+Prix!J125)-1</f>
        <v>1.0000000000000009E-2</v>
      </c>
      <c r="K55" s="17">
        <f>(1+F55)/(1+Prix!K125)-1</f>
        <v>6.9999999999998952E-3</v>
      </c>
      <c r="L55" s="18">
        <f>(1+G55)/(1+Prix!L125)-1</f>
        <v>4.0000000000000036E-3</v>
      </c>
    </row>
    <row r="56" spans="2:12" x14ac:dyDescent="0.25">
      <c r="B56" s="23">
        <f t="shared" si="0"/>
        <v>2069</v>
      </c>
      <c r="C56" s="36"/>
      <c r="D56" s="17">
        <v>2.1570000000000089E-2</v>
      </c>
      <c r="E56" s="17">
        <v>2.7675000000000116E-2</v>
      </c>
      <c r="F56" s="17">
        <v>2.4622499999999992E-2</v>
      </c>
      <c r="G56" s="37">
        <v>2.1570000000000089E-2</v>
      </c>
      <c r="H56" s="26"/>
      <c r="I56" s="26">
        <f>(1+D56)/(1+Prix!I126)-1</f>
        <v>2.1570000000000089E-2</v>
      </c>
      <c r="J56" s="17">
        <f>(1+E56)/(1+Prix!J126)-1</f>
        <v>1.0000000000000009E-2</v>
      </c>
      <c r="K56" s="17">
        <f>(1+F56)/(1+Prix!K126)-1</f>
        <v>6.9999999999998952E-3</v>
      </c>
      <c r="L56" s="18">
        <f>(1+G56)/(1+Prix!L126)-1</f>
        <v>4.0000000000000036E-3</v>
      </c>
    </row>
    <row r="57" spans="2:12" x14ac:dyDescent="0.25">
      <c r="B57" s="23">
        <f t="shared" si="0"/>
        <v>2070</v>
      </c>
      <c r="C57" s="36"/>
      <c r="D57" s="17">
        <v>2.1570000000000089E-2</v>
      </c>
      <c r="E57" s="17">
        <v>2.7675000000000116E-2</v>
      </c>
      <c r="F57" s="17">
        <v>2.4622499999999992E-2</v>
      </c>
      <c r="G57" s="37">
        <v>2.1570000000000089E-2</v>
      </c>
      <c r="H57" s="26"/>
      <c r="I57" s="26">
        <f>(1+D57)/(1+Prix!I127)-1</f>
        <v>2.1570000000000089E-2</v>
      </c>
      <c r="J57" s="17">
        <f>(1+E57)/(1+Prix!J127)-1</f>
        <v>1.0000000000000009E-2</v>
      </c>
      <c r="K57" s="17">
        <f>(1+F57)/(1+Prix!K127)-1</f>
        <v>6.9999999999998952E-3</v>
      </c>
      <c r="L57" s="18">
        <f>(1+G57)/(1+Prix!L127)-1</f>
        <v>4.0000000000000036E-3</v>
      </c>
    </row>
    <row r="58" spans="2:12" x14ac:dyDescent="0.25">
      <c r="B58" s="23">
        <f t="shared" si="0"/>
        <v>2071</v>
      </c>
      <c r="C58" s="36"/>
      <c r="D58" s="17">
        <v>2.1570000000000089E-2</v>
      </c>
      <c r="E58" s="17">
        <v>2.7675000000000116E-2</v>
      </c>
      <c r="F58" s="17">
        <v>2.4622499999999992E-2</v>
      </c>
      <c r="G58" s="37">
        <v>2.1570000000000089E-2</v>
      </c>
      <c r="H58" s="26"/>
      <c r="I58" s="26" t="e">
        <f>(1+D58)/(1+Prix!#REF!)-1</f>
        <v>#REF!</v>
      </c>
      <c r="J58" s="17" t="e">
        <f>(1+E58)/(1+Prix!#REF!)-1</f>
        <v>#REF!</v>
      </c>
      <c r="K58" s="17" t="e">
        <f>(1+F58)/(1+Prix!#REF!)-1</f>
        <v>#REF!</v>
      </c>
      <c r="L58" s="18" t="e">
        <f>(1+G58)/(1+Prix!#REF!)-1</f>
        <v>#REF!</v>
      </c>
    </row>
    <row r="59" spans="2:12" x14ac:dyDescent="0.25">
      <c r="B59" s="23">
        <f t="shared" si="0"/>
        <v>2072</v>
      </c>
      <c r="C59" s="36"/>
      <c r="D59" s="17">
        <v>2.1570000000000089E-2</v>
      </c>
      <c r="E59" s="17">
        <v>2.7675000000000116E-2</v>
      </c>
      <c r="F59" s="17">
        <v>2.4622499999999992E-2</v>
      </c>
      <c r="G59" s="37">
        <v>2.1570000000000089E-2</v>
      </c>
      <c r="H59" s="26"/>
      <c r="I59" s="26" t="e">
        <f>(1+D59)/(1+Prix!#REF!)-1</f>
        <v>#REF!</v>
      </c>
      <c r="J59" s="17" t="e">
        <f>(1+E59)/(1+Prix!#REF!)-1</f>
        <v>#REF!</v>
      </c>
      <c r="K59" s="17" t="e">
        <f>(1+F59)/(1+Prix!#REF!)-1</f>
        <v>#REF!</v>
      </c>
      <c r="L59" s="18" t="e">
        <f>(1+G59)/(1+Prix!#REF!)-1</f>
        <v>#REF!</v>
      </c>
    </row>
    <row r="60" spans="2:12" x14ac:dyDescent="0.25">
      <c r="B60" s="23">
        <f t="shared" si="0"/>
        <v>2073</v>
      </c>
      <c r="C60" s="36"/>
      <c r="D60" s="17">
        <v>2.1570000000000089E-2</v>
      </c>
      <c r="E60" s="17">
        <v>2.7675000000000116E-2</v>
      </c>
      <c r="F60" s="17">
        <v>2.4622499999999992E-2</v>
      </c>
      <c r="G60" s="37">
        <v>2.1570000000000089E-2</v>
      </c>
      <c r="H60" s="26"/>
      <c r="I60" s="26" t="e">
        <f>(1+D60)/(1+Prix!#REF!)-1</f>
        <v>#REF!</v>
      </c>
      <c r="J60" s="17" t="e">
        <f>(1+E60)/(1+Prix!#REF!)-1</f>
        <v>#REF!</v>
      </c>
      <c r="K60" s="17" t="e">
        <f>(1+F60)/(1+Prix!#REF!)-1</f>
        <v>#REF!</v>
      </c>
      <c r="L60" s="18" t="e">
        <f>(1+G60)/(1+Prix!#REF!)-1</f>
        <v>#REF!</v>
      </c>
    </row>
    <row r="61" spans="2:12" x14ac:dyDescent="0.25">
      <c r="B61" s="23">
        <f t="shared" si="0"/>
        <v>2074</v>
      </c>
      <c r="C61" s="36"/>
      <c r="D61" s="17">
        <v>2.1570000000000089E-2</v>
      </c>
      <c r="E61" s="17">
        <v>2.7675000000000116E-2</v>
      </c>
      <c r="F61" s="17">
        <v>2.4622499999999992E-2</v>
      </c>
      <c r="G61" s="37">
        <v>2.1570000000000089E-2</v>
      </c>
      <c r="H61" s="26"/>
      <c r="I61" s="26" t="e">
        <f>(1+D61)/(1+Prix!#REF!)-1</f>
        <v>#REF!</v>
      </c>
      <c r="J61" s="17" t="e">
        <f>(1+E61)/(1+Prix!#REF!)-1</f>
        <v>#REF!</v>
      </c>
      <c r="K61" s="17" t="e">
        <f>(1+F61)/(1+Prix!#REF!)-1</f>
        <v>#REF!</v>
      </c>
      <c r="L61" s="18" t="e">
        <f>(1+G61)/(1+Prix!#REF!)-1</f>
        <v>#REF!</v>
      </c>
    </row>
    <row r="62" spans="2:12" x14ac:dyDescent="0.25">
      <c r="B62" s="23">
        <f t="shared" si="0"/>
        <v>2075</v>
      </c>
      <c r="C62" s="36"/>
      <c r="D62" s="17">
        <v>2.1570000000000089E-2</v>
      </c>
      <c r="E62" s="17">
        <v>2.7675000000000116E-2</v>
      </c>
      <c r="F62" s="17">
        <v>2.4622499999999992E-2</v>
      </c>
      <c r="G62" s="37">
        <v>2.1570000000000089E-2</v>
      </c>
      <c r="H62" s="26"/>
      <c r="I62" s="26" t="e">
        <f>(1+D62)/(1+Prix!#REF!)-1</f>
        <v>#REF!</v>
      </c>
      <c r="J62" s="17" t="e">
        <f>(1+E62)/(1+Prix!#REF!)-1</f>
        <v>#REF!</v>
      </c>
      <c r="K62" s="17" t="e">
        <f>(1+F62)/(1+Prix!#REF!)-1</f>
        <v>#REF!</v>
      </c>
      <c r="L62" s="18" t="e">
        <f>(1+G62)/(1+Prix!#REF!)-1</f>
        <v>#REF!</v>
      </c>
    </row>
    <row r="63" spans="2:12" x14ac:dyDescent="0.25">
      <c r="B63" s="23">
        <f t="shared" si="0"/>
        <v>2076</v>
      </c>
      <c r="C63" s="36"/>
      <c r="D63" s="17">
        <v>2.1570000000000089E-2</v>
      </c>
      <c r="E63" s="17">
        <v>2.7675000000000116E-2</v>
      </c>
      <c r="F63" s="17">
        <v>2.4622499999999992E-2</v>
      </c>
      <c r="G63" s="37">
        <v>2.1570000000000089E-2</v>
      </c>
      <c r="H63" s="26"/>
      <c r="I63" s="26" t="e">
        <f>(1+D63)/(1+Prix!#REF!)-1</f>
        <v>#REF!</v>
      </c>
      <c r="J63" s="17" t="e">
        <f>(1+E63)/(1+Prix!#REF!)-1</f>
        <v>#REF!</v>
      </c>
      <c r="K63" s="17" t="e">
        <f>(1+F63)/(1+Prix!#REF!)-1</f>
        <v>#REF!</v>
      </c>
      <c r="L63" s="18" t="e">
        <f>(1+G63)/(1+Prix!#REF!)-1</f>
        <v>#REF!</v>
      </c>
    </row>
    <row r="64" spans="2:12" x14ac:dyDescent="0.25">
      <c r="B64" s="23">
        <f t="shared" si="0"/>
        <v>2077</v>
      </c>
      <c r="C64" s="36"/>
      <c r="D64" s="17">
        <v>2.1570000000000089E-2</v>
      </c>
      <c r="E64" s="17">
        <v>2.7675000000000116E-2</v>
      </c>
      <c r="F64" s="17">
        <v>2.4622499999999992E-2</v>
      </c>
      <c r="G64" s="37">
        <v>2.1570000000000089E-2</v>
      </c>
      <c r="H64" s="26"/>
      <c r="I64" s="26" t="e">
        <f>(1+D64)/(1+Prix!#REF!)-1</f>
        <v>#REF!</v>
      </c>
      <c r="J64" s="17" t="e">
        <f>(1+E64)/(1+Prix!#REF!)-1</f>
        <v>#REF!</v>
      </c>
      <c r="K64" s="17" t="e">
        <f>(1+F64)/(1+Prix!#REF!)-1</f>
        <v>#REF!</v>
      </c>
      <c r="L64" s="18" t="e">
        <f>(1+G64)/(1+Prix!#REF!)-1</f>
        <v>#REF!</v>
      </c>
    </row>
    <row r="65" spans="2:12" x14ac:dyDescent="0.25">
      <c r="B65" s="23">
        <f t="shared" si="0"/>
        <v>2078</v>
      </c>
      <c r="C65" s="36"/>
      <c r="D65" s="17">
        <v>2.1570000000000089E-2</v>
      </c>
      <c r="E65" s="17">
        <v>2.7675000000000116E-2</v>
      </c>
      <c r="F65" s="17">
        <v>2.4622499999999992E-2</v>
      </c>
      <c r="G65" s="37">
        <v>2.1570000000000089E-2</v>
      </c>
      <c r="H65" s="26"/>
      <c r="I65" s="26" t="e">
        <f>(1+D65)/(1+Prix!#REF!)-1</f>
        <v>#REF!</v>
      </c>
      <c r="J65" s="17" t="e">
        <f>(1+E65)/(1+Prix!#REF!)-1</f>
        <v>#REF!</v>
      </c>
      <c r="K65" s="17" t="e">
        <f>(1+F65)/(1+Prix!#REF!)-1</f>
        <v>#REF!</v>
      </c>
      <c r="L65" s="18" t="e">
        <f>(1+G65)/(1+Prix!#REF!)-1</f>
        <v>#REF!</v>
      </c>
    </row>
    <row r="66" spans="2:12" x14ac:dyDescent="0.25">
      <c r="B66" s="23">
        <f t="shared" si="0"/>
        <v>2079</v>
      </c>
      <c r="C66" s="36"/>
      <c r="D66" s="17">
        <v>2.1570000000000089E-2</v>
      </c>
      <c r="E66" s="17">
        <v>2.7675000000000116E-2</v>
      </c>
      <c r="F66" s="17">
        <v>2.4622499999999992E-2</v>
      </c>
      <c r="G66" s="37">
        <v>2.1570000000000089E-2</v>
      </c>
      <c r="H66" s="26"/>
      <c r="I66" s="26" t="e">
        <f>(1+D66)/(1+Prix!#REF!)-1</f>
        <v>#REF!</v>
      </c>
      <c r="J66" s="17" t="e">
        <f>(1+E66)/(1+Prix!#REF!)-1</f>
        <v>#REF!</v>
      </c>
      <c r="K66" s="17" t="e">
        <f>(1+F66)/(1+Prix!#REF!)-1</f>
        <v>#REF!</v>
      </c>
      <c r="L66" s="18" t="e">
        <f>(1+G66)/(1+Prix!#REF!)-1</f>
        <v>#REF!</v>
      </c>
    </row>
    <row r="67" spans="2:12" x14ac:dyDescent="0.25">
      <c r="B67" s="23">
        <f t="shared" si="0"/>
        <v>2080</v>
      </c>
      <c r="C67" s="36"/>
      <c r="D67" s="17">
        <v>2.1570000000000089E-2</v>
      </c>
      <c r="E67" s="17">
        <v>2.7675000000000116E-2</v>
      </c>
      <c r="F67" s="17">
        <v>2.4622499999999992E-2</v>
      </c>
      <c r="G67" s="37">
        <v>2.1570000000000089E-2</v>
      </c>
      <c r="H67" s="26"/>
      <c r="I67" s="26" t="e">
        <f>(1+D67)/(1+Prix!#REF!)-1</f>
        <v>#REF!</v>
      </c>
      <c r="J67" s="17" t="e">
        <f>(1+E67)/(1+Prix!#REF!)-1</f>
        <v>#REF!</v>
      </c>
      <c r="K67" s="17" t="e">
        <f>(1+F67)/(1+Prix!#REF!)-1</f>
        <v>#REF!</v>
      </c>
      <c r="L67" s="18" t="e">
        <f>(1+G67)/(1+Prix!#REF!)-1</f>
        <v>#REF!</v>
      </c>
    </row>
    <row r="68" spans="2:12" x14ac:dyDescent="0.25">
      <c r="B68" s="23">
        <f t="shared" si="0"/>
        <v>2081</v>
      </c>
      <c r="C68" s="36"/>
      <c r="D68" s="17">
        <v>2.1570000000000089E-2</v>
      </c>
      <c r="E68" s="17">
        <v>2.7675000000000116E-2</v>
      </c>
      <c r="F68" s="17">
        <v>2.4622499999999992E-2</v>
      </c>
      <c r="G68" s="37">
        <v>2.1570000000000089E-2</v>
      </c>
      <c r="H68" s="26"/>
      <c r="I68" s="26" t="e">
        <f>(1+D68)/(1+Prix!#REF!)-1</f>
        <v>#REF!</v>
      </c>
      <c r="J68" s="17" t="e">
        <f>(1+E68)/(1+Prix!#REF!)-1</f>
        <v>#REF!</v>
      </c>
      <c r="K68" s="17" t="e">
        <f>(1+F68)/(1+Prix!#REF!)-1</f>
        <v>#REF!</v>
      </c>
      <c r="L68" s="18" t="e">
        <f>(1+G68)/(1+Prix!#REF!)-1</f>
        <v>#REF!</v>
      </c>
    </row>
    <row r="69" spans="2:12" x14ac:dyDescent="0.25">
      <c r="B69" s="23">
        <f t="shared" si="0"/>
        <v>2082</v>
      </c>
      <c r="C69" s="36"/>
      <c r="D69" s="17">
        <v>2.1570000000000089E-2</v>
      </c>
      <c r="E69" s="17">
        <v>2.7675000000000116E-2</v>
      </c>
      <c r="F69" s="17">
        <v>2.4622499999999992E-2</v>
      </c>
      <c r="G69" s="37">
        <v>2.1570000000000089E-2</v>
      </c>
      <c r="H69" s="26"/>
      <c r="I69" s="26" t="e">
        <f>(1+D69)/(1+Prix!#REF!)-1</f>
        <v>#REF!</v>
      </c>
      <c r="J69" s="17" t="e">
        <f>(1+E69)/(1+Prix!#REF!)-1</f>
        <v>#REF!</v>
      </c>
      <c r="K69" s="17" t="e">
        <f>(1+F69)/(1+Prix!#REF!)-1</f>
        <v>#REF!</v>
      </c>
      <c r="L69" s="18" t="e">
        <f>(1+G69)/(1+Prix!#REF!)-1</f>
        <v>#REF!</v>
      </c>
    </row>
    <row r="70" spans="2:12" x14ac:dyDescent="0.25">
      <c r="B70" s="23">
        <f t="shared" si="0"/>
        <v>2083</v>
      </c>
      <c r="C70" s="36"/>
      <c r="D70" s="17">
        <v>2.1570000000000089E-2</v>
      </c>
      <c r="E70" s="17">
        <v>2.7675000000000116E-2</v>
      </c>
      <c r="F70" s="17">
        <v>2.4622499999999992E-2</v>
      </c>
      <c r="G70" s="37">
        <v>2.1570000000000089E-2</v>
      </c>
      <c r="H70" s="26"/>
      <c r="I70" s="26" t="e">
        <f>(1+D70)/(1+Prix!#REF!)-1</f>
        <v>#REF!</v>
      </c>
      <c r="J70" s="17" t="e">
        <f>(1+E70)/(1+Prix!#REF!)-1</f>
        <v>#REF!</v>
      </c>
      <c r="K70" s="17" t="e">
        <f>(1+F70)/(1+Prix!#REF!)-1</f>
        <v>#REF!</v>
      </c>
      <c r="L70" s="18" t="e">
        <f>(1+G70)/(1+Prix!#REF!)-1</f>
        <v>#REF!</v>
      </c>
    </row>
    <row r="71" spans="2:12" x14ac:dyDescent="0.25">
      <c r="B71" s="23">
        <f t="shared" si="0"/>
        <v>2084</v>
      </c>
      <c r="C71" s="36"/>
      <c r="D71" s="17">
        <v>2.1570000000000089E-2</v>
      </c>
      <c r="E71" s="17">
        <v>2.7675000000000116E-2</v>
      </c>
      <c r="F71" s="17">
        <v>2.4622499999999992E-2</v>
      </c>
      <c r="G71" s="37">
        <v>2.1570000000000089E-2</v>
      </c>
      <c r="H71" s="26"/>
      <c r="I71" s="26" t="e">
        <f>(1+D71)/(1+Prix!#REF!)-1</f>
        <v>#REF!</v>
      </c>
      <c r="J71" s="17" t="e">
        <f>(1+E71)/(1+Prix!#REF!)-1</f>
        <v>#REF!</v>
      </c>
      <c r="K71" s="17" t="e">
        <f>(1+F71)/(1+Prix!#REF!)-1</f>
        <v>#REF!</v>
      </c>
      <c r="L71" s="18" t="e">
        <f>(1+G71)/(1+Prix!#REF!)-1</f>
        <v>#REF!</v>
      </c>
    </row>
    <row r="72" spans="2:12" x14ac:dyDescent="0.25">
      <c r="B72" s="23">
        <f t="shared" si="0"/>
        <v>2085</v>
      </c>
      <c r="C72" s="36"/>
      <c r="D72" s="17">
        <v>2.1570000000000089E-2</v>
      </c>
      <c r="E72" s="17">
        <v>2.7675000000000116E-2</v>
      </c>
      <c r="F72" s="17">
        <v>2.4622499999999992E-2</v>
      </c>
      <c r="G72" s="37">
        <v>2.1570000000000089E-2</v>
      </c>
      <c r="H72" s="26"/>
      <c r="I72" s="26" t="e">
        <f>(1+D72)/(1+Prix!#REF!)-1</f>
        <v>#REF!</v>
      </c>
      <c r="J72" s="17" t="e">
        <f>(1+E72)/(1+Prix!#REF!)-1</f>
        <v>#REF!</v>
      </c>
      <c r="K72" s="17" t="e">
        <f>(1+F72)/(1+Prix!#REF!)-1</f>
        <v>#REF!</v>
      </c>
      <c r="L72" s="18" t="e">
        <f>(1+G72)/(1+Prix!#REF!)-1</f>
        <v>#REF!</v>
      </c>
    </row>
    <row r="73" spans="2:12" x14ac:dyDescent="0.25">
      <c r="B73" s="23">
        <f t="shared" si="0"/>
        <v>2086</v>
      </c>
      <c r="C73" s="36"/>
      <c r="D73" s="17">
        <v>2.1570000000000089E-2</v>
      </c>
      <c r="E73" s="17">
        <v>2.7675000000000116E-2</v>
      </c>
      <c r="F73" s="17">
        <v>2.4622499999999992E-2</v>
      </c>
      <c r="G73" s="37">
        <v>2.1570000000000089E-2</v>
      </c>
      <c r="H73" s="26"/>
      <c r="I73" s="26" t="e">
        <f>(1+D73)/(1+Prix!#REF!)-1</f>
        <v>#REF!</v>
      </c>
      <c r="J73" s="17" t="e">
        <f>(1+E73)/(1+Prix!#REF!)-1</f>
        <v>#REF!</v>
      </c>
      <c r="K73" s="17" t="e">
        <f>(1+F73)/(1+Prix!#REF!)-1</f>
        <v>#REF!</v>
      </c>
      <c r="L73" s="18" t="e">
        <f>(1+G73)/(1+Prix!#REF!)-1</f>
        <v>#REF!</v>
      </c>
    </row>
    <row r="74" spans="2:12" x14ac:dyDescent="0.25">
      <c r="B74" s="23">
        <f t="shared" si="0"/>
        <v>2087</v>
      </c>
      <c r="C74" s="36"/>
      <c r="D74" s="17">
        <v>2.1570000000000089E-2</v>
      </c>
      <c r="E74" s="17">
        <v>2.7675000000000116E-2</v>
      </c>
      <c r="F74" s="17">
        <v>2.4622499999999992E-2</v>
      </c>
      <c r="G74" s="37">
        <v>2.1570000000000089E-2</v>
      </c>
      <c r="H74" s="26"/>
      <c r="I74" s="26" t="e">
        <f>(1+D74)/(1+Prix!#REF!)-1</f>
        <v>#REF!</v>
      </c>
      <c r="J74" s="17" t="e">
        <f>(1+E74)/(1+Prix!#REF!)-1</f>
        <v>#REF!</v>
      </c>
      <c r="K74" s="17" t="e">
        <f>(1+F74)/(1+Prix!#REF!)-1</f>
        <v>#REF!</v>
      </c>
      <c r="L74" s="18" t="e">
        <f>(1+G74)/(1+Prix!#REF!)-1</f>
        <v>#REF!</v>
      </c>
    </row>
    <row r="75" spans="2:12" x14ac:dyDescent="0.25">
      <c r="B75" s="23">
        <f t="shared" si="0"/>
        <v>2088</v>
      </c>
      <c r="C75" s="36"/>
      <c r="D75" s="17">
        <v>2.1570000000000089E-2</v>
      </c>
      <c r="E75" s="17">
        <v>2.7675000000000116E-2</v>
      </c>
      <c r="F75" s="17">
        <v>2.4622499999999992E-2</v>
      </c>
      <c r="G75" s="37">
        <v>2.1570000000000089E-2</v>
      </c>
      <c r="H75" s="26"/>
      <c r="I75" s="26" t="e">
        <f>(1+D75)/(1+Prix!#REF!)-1</f>
        <v>#REF!</v>
      </c>
      <c r="J75" s="17" t="e">
        <f>(1+E75)/(1+Prix!#REF!)-1</f>
        <v>#REF!</v>
      </c>
      <c r="K75" s="17" t="e">
        <f>(1+F75)/(1+Prix!#REF!)-1</f>
        <v>#REF!</v>
      </c>
      <c r="L75" s="18" t="e">
        <f>(1+G75)/(1+Prix!#REF!)-1</f>
        <v>#REF!</v>
      </c>
    </row>
    <row r="76" spans="2:12" x14ac:dyDescent="0.25">
      <c r="B76" s="23">
        <f t="shared" si="0"/>
        <v>2089</v>
      </c>
      <c r="C76" s="36"/>
      <c r="D76" s="17">
        <v>2.1570000000000089E-2</v>
      </c>
      <c r="E76" s="17">
        <v>2.7675000000000116E-2</v>
      </c>
      <c r="F76" s="17">
        <v>2.4622499999999992E-2</v>
      </c>
      <c r="G76" s="37">
        <v>2.1570000000000089E-2</v>
      </c>
      <c r="H76" s="26"/>
      <c r="I76" s="26" t="e">
        <f>(1+D76)/(1+Prix!#REF!)-1</f>
        <v>#REF!</v>
      </c>
      <c r="J76" s="17" t="e">
        <f>(1+E76)/(1+Prix!#REF!)-1</f>
        <v>#REF!</v>
      </c>
      <c r="K76" s="17" t="e">
        <f>(1+F76)/(1+Prix!#REF!)-1</f>
        <v>#REF!</v>
      </c>
      <c r="L76" s="18" t="e">
        <f>(1+G76)/(1+Prix!#REF!)-1</f>
        <v>#REF!</v>
      </c>
    </row>
    <row r="77" spans="2:12" ht="15.75" thickBot="1" x14ac:dyDescent="0.3">
      <c r="B77" s="24">
        <f t="shared" si="0"/>
        <v>2090</v>
      </c>
      <c r="C77" s="38"/>
      <c r="D77" s="20">
        <v>2.1570000000000089E-2</v>
      </c>
      <c r="E77" s="20">
        <v>2.7675000000000116E-2</v>
      </c>
      <c r="F77" s="20">
        <v>2.4622499999999992E-2</v>
      </c>
      <c r="G77" s="39">
        <v>2.1570000000000089E-2</v>
      </c>
      <c r="H77" s="27"/>
      <c r="I77" s="27" t="e">
        <f>(1+D77)/(1+Prix!#REF!)-1</f>
        <v>#REF!</v>
      </c>
      <c r="J77" s="20" t="e">
        <f>(1+E77)/(1+Prix!#REF!)-1</f>
        <v>#REF!</v>
      </c>
      <c r="K77" s="20" t="e">
        <f>(1+F77)/(1+Prix!#REF!)-1</f>
        <v>#REF!</v>
      </c>
      <c r="L77" s="21" t="e">
        <f>(1+G77)/(1+Prix!#REF!)-1</f>
        <v>#REF!</v>
      </c>
    </row>
    <row r="78" spans="2:12" x14ac:dyDescent="0.25">
      <c r="C78" s="12"/>
      <c r="D78" s="12"/>
      <c r="E78" s="12"/>
      <c r="F78" s="12"/>
      <c r="G78" s="12"/>
    </row>
    <row r="79" spans="2:12" x14ac:dyDescent="0.25">
      <c r="C79" s="12"/>
      <c r="D79" s="12"/>
      <c r="E79" s="12"/>
      <c r="F79" s="12"/>
      <c r="G79" s="12"/>
    </row>
    <row r="80" spans="2:12" x14ac:dyDescent="0.25">
      <c r="C80" s="12"/>
      <c r="D80" s="12"/>
      <c r="E80" s="12"/>
      <c r="F80" s="12"/>
      <c r="G80" s="12"/>
    </row>
    <row r="81" spans="3:7" x14ac:dyDescent="0.25">
      <c r="C81" s="12"/>
      <c r="D81" s="12"/>
      <c r="E81" s="12"/>
      <c r="F81" s="12"/>
      <c r="G81" s="12"/>
    </row>
    <row r="82" spans="3:7" x14ac:dyDescent="0.25">
      <c r="C82" s="12"/>
      <c r="D82" s="12"/>
      <c r="E82" s="12"/>
      <c r="F82" s="12"/>
      <c r="G82" s="12"/>
    </row>
    <row r="83" spans="3:7" x14ac:dyDescent="0.25">
      <c r="C83" s="12"/>
      <c r="D83" s="12"/>
      <c r="E83" s="12"/>
      <c r="F83" s="12"/>
      <c r="G83" s="12"/>
    </row>
    <row r="84" spans="3:7" x14ac:dyDescent="0.25">
      <c r="C84" s="12"/>
      <c r="D84" s="12"/>
      <c r="E84" s="12"/>
      <c r="F84" s="12"/>
      <c r="G84" s="12"/>
    </row>
    <row r="85" spans="3:7" x14ac:dyDescent="0.25">
      <c r="C85" s="12"/>
      <c r="D85" s="12"/>
      <c r="E85" s="12"/>
      <c r="F85" s="12"/>
      <c r="G85" s="12"/>
    </row>
    <row r="86" spans="3:7" x14ac:dyDescent="0.25">
      <c r="C86" s="12"/>
      <c r="D86" s="12"/>
      <c r="E86" s="12"/>
      <c r="F86" s="12"/>
      <c r="G86" s="12"/>
    </row>
    <row r="87" spans="3:7" x14ac:dyDescent="0.25">
      <c r="C87" s="12"/>
      <c r="D87" s="12"/>
      <c r="E87" s="12"/>
      <c r="F87" s="12"/>
      <c r="G87" s="12"/>
    </row>
  </sheetData>
  <mergeCells count="3">
    <mergeCell ref="B4:B5"/>
    <mergeCell ref="C4:G4"/>
    <mergeCell ref="H4:L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J87"/>
  <sheetViews>
    <sheetView topLeftCell="A7" workbookViewId="0">
      <selection activeCell="B21" sqref="B21"/>
    </sheetView>
  </sheetViews>
  <sheetFormatPr baseColWidth="10" defaultColWidth="10.85546875" defaultRowHeight="15" x14ac:dyDescent="0.25"/>
  <cols>
    <col min="1" max="1" width="3" style="10" customWidth="1"/>
    <col min="2" max="2" width="10.85546875" style="10"/>
    <col min="3" max="12" width="13.5703125" style="10" customWidth="1"/>
    <col min="13" max="13" width="1.7109375" style="10" customWidth="1"/>
    <col min="14" max="14" width="10.85546875" style="10"/>
    <col min="15" max="24" width="13.5703125" style="10" customWidth="1"/>
    <col min="25" max="25" width="1.7109375" style="10" customWidth="1"/>
    <col min="26" max="26" width="10.85546875" style="10"/>
    <col min="27" max="36" width="13.5703125" style="10" customWidth="1"/>
    <col min="37" max="16384" width="10.85546875" style="10"/>
  </cols>
  <sheetData>
    <row r="1" spans="2:36" ht="23.25" x14ac:dyDescent="0.35">
      <c r="B1" s="59" t="s">
        <v>70</v>
      </c>
      <c r="C1" s="59"/>
      <c r="D1" s="59"/>
      <c r="E1" s="59"/>
      <c r="F1" s="59"/>
      <c r="G1" s="59"/>
      <c r="N1" s="59"/>
      <c r="O1" s="59"/>
      <c r="P1" s="59"/>
      <c r="Q1" s="59"/>
      <c r="R1" s="59"/>
      <c r="S1" s="59"/>
      <c r="Z1" s="59"/>
      <c r="AA1" s="59"/>
      <c r="AB1" s="59"/>
      <c r="AC1" s="59"/>
      <c r="AD1" s="59"/>
      <c r="AE1" s="59"/>
    </row>
    <row r="2" spans="2:36" ht="15" customHeight="1" thickBot="1" x14ac:dyDescent="0.4">
      <c r="B2" s="60"/>
      <c r="C2" s="59"/>
      <c r="D2" s="59"/>
      <c r="E2" s="59"/>
      <c r="F2" s="59"/>
      <c r="G2" s="59"/>
      <c r="N2" s="60"/>
      <c r="O2" s="59"/>
      <c r="P2" s="59"/>
      <c r="Q2" s="59"/>
      <c r="R2" s="59"/>
      <c r="S2" s="59"/>
      <c r="Z2" s="60"/>
      <c r="AA2" s="59"/>
      <c r="AB2" s="59"/>
      <c r="AC2" s="59"/>
      <c r="AD2" s="59"/>
      <c r="AE2" s="59"/>
    </row>
    <row r="3" spans="2:36" ht="15.75" thickBot="1" x14ac:dyDescent="0.3">
      <c r="B3" s="372" t="s">
        <v>31</v>
      </c>
      <c r="C3" s="373"/>
      <c r="D3" s="373"/>
      <c r="E3" s="373"/>
      <c r="F3" s="373"/>
      <c r="G3" s="373"/>
      <c r="H3" s="373"/>
      <c r="I3" s="373"/>
      <c r="J3" s="373"/>
      <c r="K3" s="373"/>
      <c r="L3" s="374"/>
      <c r="N3" s="372" t="s">
        <v>68</v>
      </c>
      <c r="O3" s="373"/>
      <c r="P3" s="373"/>
      <c r="Q3" s="373"/>
      <c r="R3" s="373"/>
      <c r="S3" s="373"/>
      <c r="T3" s="373"/>
      <c r="U3" s="373"/>
      <c r="V3" s="373"/>
      <c r="W3" s="373"/>
      <c r="X3" s="374"/>
      <c r="Z3" s="372" t="s">
        <v>69</v>
      </c>
      <c r="AA3" s="373"/>
      <c r="AB3" s="373"/>
      <c r="AC3" s="373"/>
      <c r="AD3" s="373"/>
      <c r="AE3" s="373"/>
      <c r="AF3" s="373"/>
      <c r="AG3" s="373"/>
      <c r="AH3" s="373"/>
      <c r="AI3" s="373"/>
      <c r="AJ3" s="374"/>
    </row>
    <row r="4" spans="2:36" s="50" customFormat="1" ht="21.75" customHeight="1" x14ac:dyDescent="0.2">
      <c r="B4" s="365" t="s">
        <v>0</v>
      </c>
      <c r="C4" s="367" t="s">
        <v>7</v>
      </c>
      <c r="D4" s="368"/>
      <c r="E4" s="368"/>
      <c r="F4" s="375"/>
      <c r="G4" s="369"/>
      <c r="H4" s="370" t="s">
        <v>10</v>
      </c>
      <c r="I4" s="368"/>
      <c r="J4" s="368"/>
      <c r="K4" s="375"/>
      <c r="L4" s="371"/>
      <c r="N4" s="365" t="s">
        <v>0</v>
      </c>
      <c r="O4" s="367" t="s">
        <v>7</v>
      </c>
      <c r="P4" s="368"/>
      <c r="Q4" s="368"/>
      <c r="R4" s="375"/>
      <c r="S4" s="369"/>
      <c r="T4" s="370" t="s">
        <v>10</v>
      </c>
      <c r="U4" s="368"/>
      <c r="V4" s="368"/>
      <c r="W4" s="375"/>
      <c r="X4" s="371"/>
      <c r="Z4" s="365" t="s">
        <v>0</v>
      </c>
      <c r="AA4" s="367" t="s">
        <v>7</v>
      </c>
      <c r="AB4" s="368"/>
      <c r="AC4" s="368"/>
      <c r="AD4" s="375"/>
      <c r="AE4" s="369"/>
      <c r="AF4" s="370" t="s">
        <v>10</v>
      </c>
      <c r="AG4" s="368"/>
      <c r="AH4" s="368"/>
      <c r="AI4" s="375"/>
      <c r="AJ4" s="371"/>
    </row>
    <row r="5" spans="2:36" s="50" customFormat="1" ht="36" customHeight="1" thickBot="1" x14ac:dyDescent="0.25">
      <c r="B5" s="366"/>
      <c r="C5" s="51"/>
      <c r="D5" s="54" t="s">
        <v>8</v>
      </c>
      <c r="E5" s="208" t="s">
        <v>9</v>
      </c>
      <c r="F5" s="271" t="s">
        <v>76</v>
      </c>
      <c r="G5" s="55" t="s">
        <v>87</v>
      </c>
      <c r="H5" s="56"/>
      <c r="I5" s="54" t="s">
        <v>8</v>
      </c>
      <c r="J5" s="208" t="s">
        <v>9</v>
      </c>
      <c r="K5" s="271" t="s">
        <v>76</v>
      </c>
      <c r="L5" s="57" t="s">
        <v>87</v>
      </c>
      <c r="N5" s="366"/>
      <c r="O5" s="51"/>
      <c r="P5" s="54" t="s">
        <v>8</v>
      </c>
      <c r="Q5" s="208" t="s">
        <v>9</v>
      </c>
      <c r="R5" s="54" t="s">
        <v>76</v>
      </c>
      <c r="S5" s="55" t="s">
        <v>87</v>
      </c>
      <c r="T5" s="56"/>
      <c r="U5" s="54" t="s">
        <v>8</v>
      </c>
      <c r="V5" s="208" t="s">
        <v>9</v>
      </c>
      <c r="W5" s="54" t="s">
        <v>76</v>
      </c>
      <c r="X5" s="57" t="s">
        <v>87</v>
      </c>
      <c r="Z5" s="366"/>
      <c r="AA5" s="51"/>
      <c r="AB5" s="54" t="s">
        <v>8</v>
      </c>
      <c r="AC5" s="208" t="s">
        <v>9</v>
      </c>
      <c r="AD5" s="55" t="s">
        <v>76</v>
      </c>
      <c r="AE5" s="55" t="s">
        <v>87</v>
      </c>
      <c r="AF5" s="56"/>
      <c r="AG5" s="54" t="s">
        <v>8</v>
      </c>
      <c r="AH5" s="208" t="s">
        <v>9</v>
      </c>
      <c r="AI5" s="55" t="s">
        <v>76</v>
      </c>
      <c r="AJ5" s="286" t="s">
        <v>87</v>
      </c>
    </row>
    <row r="6" spans="2:36" x14ac:dyDescent="0.25">
      <c r="B6" s="225">
        <v>2019</v>
      </c>
      <c r="C6" s="220"/>
      <c r="D6" s="221"/>
      <c r="E6" s="221"/>
      <c r="F6" s="272"/>
      <c r="G6" s="222"/>
      <c r="H6" s="223"/>
      <c r="I6" s="221"/>
      <c r="J6" s="221"/>
      <c r="K6" s="272"/>
      <c r="L6" s="224"/>
      <c r="N6" s="225">
        <v>2019</v>
      </c>
      <c r="O6" s="220"/>
      <c r="P6" s="221"/>
      <c r="Q6" s="221"/>
      <c r="R6" s="272"/>
      <c r="S6" s="222"/>
      <c r="T6" s="223"/>
      <c r="U6" s="221"/>
      <c r="V6" s="221"/>
      <c r="W6" s="272"/>
      <c r="X6" s="224"/>
      <c r="Z6" s="225">
        <v>2019</v>
      </c>
      <c r="AA6" s="220"/>
      <c r="AB6" s="221"/>
      <c r="AC6" s="221"/>
      <c r="AD6" s="272"/>
      <c r="AE6" s="222"/>
      <c r="AF6" s="223"/>
      <c r="AG6" s="221"/>
      <c r="AH6" s="221"/>
      <c r="AI6" s="272"/>
      <c r="AJ6" s="224"/>
    </row>
    <row r="7" spans="2:36" x14ac:dyDescent="0.25">
      <c r="B7" s="22">
        <v>2020</v>
      </c>
      <c r="C7" s="34"/>
      <c r="D7" s="14">
        <v>3.3111524975032891E-2</v>
      </c>
      <c r="E7" s="14">
        <v>3.3111524975032891E-2</v>
      </c>
      <c r="F7" s="273">
        <v>3.3111524975032891E-2</v>
      </c>
      <c r="G7" s="35">
        <v>3.3111524975032891E-2</v>
      </c>
      <c r="H7" s="25"/>
      <c r="I7" s="14">
        <f>(1+D7)/(1+Prix!I77)-1</f>
        <v>3.3111524975032891E-2</v>
      </c>
      <c r="J7" s="14">
        <f>(1+E7)/(1+Prix!K77)-1</f>
        <v>2.8179263326149728E-2</v>
      </c>
      <c r="K7" s="273">
        <f>(1+F7)/(1+Prix!L77)-1</f>
        <v>2.8179263326149728E-2</v>
      </c>
      <c r="L7" s="15">
        <f>(1+G7)/(1+Prix!L77)-1</f>
        <v>2.8179263326149728E-2</v>
      </c>
      <c r="N7" s="22">
        <v>2020</v>
      </c>
      <c r="O7" s="34"/>
      <c r="P7" s="14">
        <v>2.8763531516127649E-2</v>
      </c>
      <c r="Q7" s="14">
        <v>2.8763531516127649E-2</v>
      </c>
      <c r="R7" s="273">
        <v>2.8763531516127649E-2</v>
      </c>
      <c r="S7" s="35">
        <v>2.8763531516127649E-2</v>
      </c>
      <c r="T7" s="25"/>
      <c r="U7" s="14">
        <f>(1+P7)/(1+Prix!I77)-1</f>
        <v>2.8763531516127649E-2</v>
      </c>
      <c r="V7" s="14">
        <f>(1+Q7)/(1+Prix!J77)-1</f>
        <v>2.3852027975995282E-2</v>
      </c>
      <c r="W7" s="273">
        <f>(1+R7)/(1+Prix!K77)-1</f>
        <v>2.3852027975995282E-2</v>
      </c>
      <c r="X7" s="15">
        <f>(1+S7)/(1+Prix!L77)-1</f>
        <v>2.3852027975995282E-2</v>
      </c>
      <c r="Z7" s="22">
        <v>2020</v>
      </c>
      <c r="AA7" s="34"/>
      <c r="AB7" s="14">
        <v>8.4333839067947114E-3</v>
      </c>
      <c r="AC7" s="14">
        <v>8.4333839067947114E-3</v>
      </c>
      <c r="AD7" s="273">
        <v>8.4333839067947114E-3</v>
      </c>
      <c r="AE7" s="35">
        <v>8.4333839067947114E-3</v>
      </c>
      <c r="AF7" s="25"/>
      <c r="AG7" s="14">
        <f>(1+AB7)/(1+Prix!I77)-1</f>
        <v>8.4333839067947114E-3</v>
      </c>
      <c r="AH7" s="14">
        <f>(1+AC7)/(1+Prix!J77)-1</f>
        <v>3.6189401757396045E-3</v>
      </c>
      <c r="AI7" s="273">
        <f>(1+AD7)/(1+Prix!K77)-1</f>
        <v>3.6189401757396045E-3</v>
      </c>
      <c r="AJ7" s="15">
        <f>(1+AE7)/(1+Prix!L77)-1</f>
        <v>3.6189401757396045E-3</v>
      </c>
    </row>
    <row r="8" spans="2:36" x14ac:dyDescent="0.25">
      <c r="B8" s="22">
        <v>2021</v>
      </c>
      <c r="C8" s="34"/>
      <c r="D8" s="14">
        <v>2.5729579604503838E-2</v>
      </c>
      <c r="E8" s="14">
        <v>2.5729579604503838E-2</v>
      </c>
      <c r="F8" s="273">
        <v>2.5729579604503838E-2</v>
      </c>
      <c r="G8" s="35">
        <v>2.5729579604503838E-2</v>
      </c>
      <c r="H8" s="25"/>
      <c r="I8" s="14">
        <f>(1+D8)/(1+Prix!I78)-1</f>
        <v>2.5729579604503838E-2</v>
      </c>
      <c r="J8" s="14">
        <f>(1+E8)/(1+Prix!K78)-1</f>
        <v>9.1560251007956062E-3</v>
      </c>
      <c r="K8" s="273">
        <f>(1+F8)/(1+Prix!L78)-1</f>
        <v>9.1560251007956062E-3</v>
      </c>
      <c r="L8" s="15">
        <f>(1+G8)/(1+Prix!L78)-1</f>
        <v>9.1560251007956062E-3</v>
      </c>
      <c r="N8" s="22">
        <v>2021</v>
      </c>
      <c r="O8" s="34"/>
      <c r="P8" s="14">
        <v>9.7037791664721373E-2</v>
      </c>
      <c r="Q8" s="14">
        <v>9.7037791664721373E-2</v>
      </c>
      <c r="R8" s="273">
        <v>9.7037791664721373E-2</v>
      </c>
      <c r="S8" s="35">
        <v>9.7037791664721373E-2</v>
      </c>
      <c r="T8" s="25"/>
      <c r="U8" s="14">
        <f>(1+P8)/(1+Prix!I78)-1</f>
        <v>9.7037791664721373E-2</v>
      </c>
      <c r="V8" s="14">
        <f>(1+Q8)/(1+Prix!J78)-1</f>
        <v>7.9312051865159994E-2</v>
      </c>
      <c r="W8" s="273">
        <f>(1+R8)/(1+Prix!K78)-1</f>
        <v>7.9312051865159994E-2</v>
      </c>
      <c r="X8" s="15">
        <f>(1+S8)/(1+Prix!L78)-1</f>
        <v>7.9312051865159994E-2</v>
      </c>
      <c r="Z8" s="22">
        <v>2021</v>
      </c>
      <c r="AA8" s="34"/>
      <c r="AB8" s="14">
        <v>1.2773161868480765E-2</v>
      </c>
      <c r="AC8" s="14">
        <v>1.2773161868480765E-2</v>
      </c>
      <c r="AD8" s="273">
        <v>1.2773161868480765E-2</v>
      </c>
      <c r="AE8" s="35">
        <v>1.2773161868480765E-2</v>
      </c>
      <c r="AF8" s="25"/>
      <c r="AG8" s="14">
        <f>(1+AB8)/(1+Prix!I78)-1</f>
        <v>1.2773161868480765E-2</v>
      </c>
      <c r="AH8" s="14">
        <f>(1+AC8)/(1+Prix!J78)-1</f>
        <v>-3.5910451621794515E-3</v>
      </c>
      <c r="AI8" s="273">
        <f>(1+AD8)/(1+Prix!K78)-1</f>
        <v>-3.5910451621794515E-3</v>
      </c>
      <c r="AJ8" s="15">
        <f>(1+AE8)/(1+Prix!L78)-1</f>
        <v>-3.5910451621794515E-3</v>
      </c>
    </row>
    <row r="9" spans="2:36" x14ac:dyDescent="0.25">
      <c r="B9" s="22">
        <v>2022</v>
      </c>
      <c r="C9" s="34"/>
      <c r="D9" s="14">
        <v>3.7866714237241306E-2</v>
      </c>
      <c r="E9" s="14">
        <v>3.7866714237241306E-2</v>
      </c>
      <c r="F9" s="273">
        <v>3.7866714237241306E-2</v>
      </c>
      <c r="G9" s="35">
        <v>3.7866714237241306E-2</v>
      </c>
      <c r="H9" s="25"/>
      <c r="I9" s="14">
        <f>(1+D9)/(1+Prix!I79)-1</f>
        <v>3.7866714237241306E-2</v>
      </c>
      <c r="J9" s="14">
        <f>(1+E9)/(1+Prix!K79)-1</f>
        <v>-1.3651354963357343E-2</v>
      </c>
      <c r="K9" s="273">
        <f>(1+F9)/(1+Prix!L79)-1</f>
        <v>-1.3651354963357343E-2</v>
      </c>
      <c r="L9" s="15">
        <f>(1+G9)/(1+Prix!L79)-1</f>
        <v>-1.3651354963357343E-2</v>
      </c>
      <c r="N9" s="22">
        <v>2022</v>
      </c>
      <c r="O9" s="34"/>
      <c r="P9" s="14">
        <v>4.1720695811042319E-2</v>
      </c>
      <c r="Q9" s="14">
        <v>4.1720695811042319E-2</v>
      </c>
      <c r="R9" s="273">
        <v>4.1720695811042319E-2</v>
      </c>
      <c r="S9" s="35">
        <v>4.1720695811042319E-2</v>
      </c>
      <c r="T9" s="25"/>
      <c r="U9" s="14">
        <f>(1+P9)/(1+Prix!I79)-1</f>
        <v>4.1720695811042319E-2</v>
      </c>
      <c r="V9" s="14">
        <f>(1+Q9)/(1+Prix!J79)-1</f>
        <v>-9.9886789654007879E-3</v>
      </c>
      <c r="W9" s="273">
        <f>(1+R9)/(1+Prix!K79)-1</f>
        <v>-9.9886789654007879E-3</v>
      </c>
      <c r="X9" s="15">
        <f>(1+S9)/(1+Prix!L79)-1</f>
        <v>-9.9886789654007879E-3</v>
      </c>
      <c r="Z9" s="22">
        <v>2022</v>
      </c>
      <c r="AA9" s="34"/>
      <c r="AB9" s="14">
        <v>3.4669568816945828E-2</v>
      </c>
      <c r="AC9" s="14">
        <v>3.4669568816945828E-2</v>
      </c>
      <c r="AD9" s="273">
        <v>3.4669568816945828E-2</v>
      </c>
      <c r="AE9" s="35">
        <v>3.4669568816945828E-2</v>
      </c>
      <c r="AF9" s="25"/>
      <c r="AG9" s="14">
        <f>(1+AB9)/(1+Prix!I79)-1</f>
        <v>3.4669568816945828E-2</v>
      </c>
      <c r="AH9" s="14">
        <f>(1+AC9)/(1+Prix!J79)-1</f>
        <v>-1.6689799120043869E-2</v>
      </c>
      <c r="AI9" s="273">
        <f>(1+AD9)/(1+Prix!K79)-1</f>
        <v>-1.6689799120043869E-2</v>
      </c>
      <c r="AJ9" s="15">
        <f>(1+AE9)/(1+Prix!L79)-1</f>
        <v>-1.6689799120043869E-2</v>
      </c>
    </row>
    <row r="10" spans="2:36" x14ac:dyDescent="0.25">
      <c r="B10" s="23">
        <v>2023</v>
      </c>
      <c r="C10" s="36"/>
      <c r="D10" s="17">
        <v>5.5868976856896735E-2</v>
      </c>
      <c r="E10" s="17">
        <v>5.5868976856896735E-2</v>
      </c>
      <c r="F10" s="274">
        <v>5.5868976856896735E-2</v>
      </c>
      <c r="G10" s="37">
        <v>5.5868976856896735E-2</v>
      </c>
      <c r="H10" s="26"/>
      <c r="I10" s="17">
        <f>(1+D10)/(1+Prix!I80)-1</f>
        <v>5.5868976856896735E-2</v>
      </c>
      <c r="J10" s="17">
        <f>(1+E10)/(1+Prix!K80)-1</f>
        <v>6.7922371477058263E-3</v>
      </c>
      <c r="K10" s="274">
        <f>(1+F10)/(1+Prix!L80)-1</f>
        <v>6.7922371477058263E-3</v>
      </c>
      <c r="L10" s="18">
        <f>(1+G10)/(1+Prix!L80)-1</f>
        <v>6.7922371477058263E-3</v>
      </c>
      <c r="N10" s="23">
        <v>2023</v>
      </c>
      <c r="O10" s="36"/>
      <c r="P10" s="17">
        <v>4.9051493016887049E-2</v>
      </c>
      <c r="Q10" s="17">
        <v>4.9051493016887049E-2</v>
      </c>
      <c r="R10" s="274">
        <v>4.9051493016887049E-2</v>
      </c>
      <c r="S10" s="37">
        <v>4.9051493016887049E-2</v>
      </c>
      <c r="T10" s="26"/>
      <c r="U10" s="17">
        <f>(1+P10)/(1+Prix!I80)-1</f>
        <v>4.9051493016887049E-2</v>
      </c>
      <c r="V10" s="17">
        <f>(1+Q10)/(1+Prix!J80)-1</f>
        <v>2.9162963157847166E-4</v>
      </c>
      <c r="W10" s="274">
        <f>(1+R10)/(1+Prix!K80)-1</f>
        <v>2.9162963157847166E-4</v>
      </c>
      <c r="X10" s="18">
        <f>(1+S10)/(1+Prix!L80)-1</f>
        <v>2.9162963157847166E-4</v>
      </c>
      <c r="Z10" s="23">
        <v>2023</v>
      </c>
      <c r="AA10" s="36"/>
      <c r="AB10" s="17">
        <v>5.9256112317430221E-2</v>
      </c>
      <c r="AC10" s="17">
        <v>5.9256112317430221E-2</v>
      </c>
      <c r="AD10" s="274">
        <v>5.9256112317430221E-2</v>
      </c>
      <c r="AE10" s="37">
        <v>5.9256112317430221E-2</v>
      </c>
      <c r="AF10" s="26"/>
      <c r="AG10" s="17">
        <f>(1+AB10)/(1+Prix!I80)-1</f>
        <v>5.9256112317430221E-2</v>
      </c>
      <c r="AH10" s="17">
        <f>(1+AC10)/(1+Prix!J80)-1</f>
        <v>1.0021938713504319E-2</v>
      </c>
      <c r="AI10" s="274">
        <f>(1+AD10)/(1+Prix!K80)-1</f>
        <v>1.0021938713504319E-2</v>
      </c>
      <c r="AJ10" s="18">
        <f>(1+AE10)/(1+Prix!L80)-1</f>
        <v>1.0021938713504319E-2</v>
      </c>
    </row>
    <row r="11" spans="2:36" x14ac:dyDescent="0.25">
      <c r="B11" s="23">
        <v>2024</v>
      </c>
      <c r="C11" s="36"/>
      <c r="D11" s="17">
        <v>2.7325417033142951E-2</v>
      </c>
      <c r="E11" s="17">
        <v>2.7325417033142951E-2</v>
      </c>
      <c r="F11" s="274">
        <v>2.7325417033142951E-2</v>
      </c>
      <c r="G11" s="37">
        <v>2.7325417033142951E-2</v>
      </c>
      <c r="H11" s="26"/>
      <c r="I11" s="17">
        <f>(1+D11)/(1+Prix!I81)-1</f>
        <v>2.7325417033142951E-2</v>
      </c>
      <c r="J11" s="17">
        <f>(1+E11)/(1+Prix!K81)-1</f>
        <v>7.1767379309237711E-3</v>
      </c>
      <c r="K11" s="274">
        <f>(1+F11)/(1+Prix!L81)-1</f>
        <v>7.1767379309237711E-3</v>
      </c>
      <c r="L11" s="18">
        <f>(1+G11)/(1+Prix!L81)-1</f>
        <v>7.1767379309237711E-3</v>
      </c>
      <c r="N11" s="23">
        <v>2024</v>
      </c>
      <c r="O11" s="36"/>
      <c r="P11" s="17">
        <v>2.6080170848345574E-2</v>
      </c>
      <c r="Q11" s="17">
        <v>2.6080170848345574E-2</v>
      </c>
      <c r="R11" s="274">
        <v>2.6080170848345574E-2</v>
      </c>
      <c r="S11" s="37">
        <v>2.6080170848345574E-2</v>
      </c>
      <c r="T11" s="26"/>
      <c r="U11" s="17">
        <f>(1+P11)/(1+Prix!I81)-1</f>
        <v>2.6080170848345574E-2</v>
      </c>
      <c r="V11" s="17">
        <f>(1+Q11)/(1+Prix!J81)-1</f>
        <v>5.9559144513032791E-3</v>
      </c>
      <c r="W11" s="274">
        <f>(1+R11)/(1+Prix!K81)-1</f>
        <v>5.9559144513032791E-3</v>
      </c>
      <c r="X11" s="18">
        <f>(1+S11)/(1+Prix!L81)-1</f>
        <v>5.9559144513032791E-3</v>
      </c>
      <c r="Z11" s="23">
        <v>2024</v>
      </c>
      <c r="AA11" s="36"/>
      <c r="AB11" s="17">
        <v>2.7366622583996358E-2</v>
      </c>
      <c r="AC11" s="17">
        <v>2.7366622583996358E-2</v>
      </c>
      <c r="AD11" s="274">
        <v>2.7366622583996358E-2</v>
      </c>
      <c r="AE11" s="37">
        <v>2.7366622583996358E-2</v>
      </c>
      <c r="AF11" s="26"/>
      <c r="AG11" s="17">
        <f>(1+AB11)/(1+Prix!I81)-1</f>
        <v>2.7366622583996358E-2</v>
      </c>
      <c r="AH11" s="17">
        <f>(1+AC11)/(1+Prix!J81)-1</f>
        <v>7.2171353275083394E-3</v>
      </c>
      <c r="AI11" s="274">
        <f>(1+AD11)/(1+Prix!K81)-1</f>
        <v>7.2171353275083394E-3</v>
      </c>
      <c r="AJ11" s="18">
        <f>(1+AE11)/(1+Prix!L81)-1</f>
        <v>7.2171353275083394E-3</v>
      </c>
    </row>
    <row r="12" spans="2:36" x14ac:dyDescent="0.25">
      <c r="B12" s="23">
        <v>2025</v>
      </c>
      <c r="C12" s="36"/>
      <c r="D12" s="17">
        <v>1.3500000000000002E-2</v>
      </c>
      <c r="E12" s="17">
        <v>1.3500000000000002E-2</v>
      </c>
      <c r="F12" s="274">
        <v>1.3500000000000002E-2</v>
      </c>
      <c r="G12" s="37">
        <v>1.3500000000000002E-2</v>
      </c>
      <c r="H12" s="26"/>
      <c r="I12" s="17">
        <f>(1+D12)/(1+Prix!I82)-1</f>
        <v>1.3500000000000068E-2</v>
      </c>
      <c r="J12" s="17">
        <f>(1+E12)/(1+Prix!K82)-1</f>
        <v>0</v>
      </c>
      <c r="K12" s="274">
        <f>(1+F12)/(1+Prix!L82)-1</f>
        <v>0</v>
      </c>
      <c r="L12" s="18">
        <f>(1+G12)/(1+Prix!L82)-1</f>
        <v>0</v>
      </c>
      <c r="N12" s="23">
        <v>2025</v>
      </c>
      <c r="O12" s="36"/>
      <c r="P12" s="17">
        <v>9.1821166123140507E-4</v>
      </c>
      <c r="Q12" s="17">
        <v>9.1821166123140507E-4</v>
      </c>
      <c r="R12" s="274">
        <v>9.1821166123140507E-4</v>
      </c>
      <c r="S12" s="37">
        <v>9.1821166123140507E-4</v>
      </c>
      <c r="T12" s="26"/>
      <c r="U12" s="17">
        <f>(1+P12)/(1+Prix!I82)-1</f>
        <v>9.1821166123140507E-4</v>
      </c>
      <c r="V12" s="17">
        <f>(1+Q12)/(1+Prix!J82)-1</f>
        <v>-1.2414196683540824E-2</v>
      </c>
      <c r="W12" s="274">
        <f>(1+R12)/(1+Prix!K82)-1</f>
        <v>-1.2414196683540824E-2</v>
      </c>
      <c r="X12" s="18">
        <f>(1+S12)/(1+Prix!L82)-1</f>
        <v>-1.2414196683540824E-2</v>
      </c>
      <c r="Z12" s="23">
        <v>2025</v>
      </c>
      <c r="AA12" s="36"/>
      <c r="AB12" s="17">
        <v>1.0556733540152408E-3</v>
      </c>
      <c r="AC12" s="17">
        <v>1.0556733540152408E-3</v>
      </c>
      <c r="AD12" s="274">
        <v>1.0556733540152408E-3</v>
      </c>
      <c r="AE12" s="37">
        <v>1.0556733540152408E-3</v>
      </c>
      <c r="AF12" s="26"/>
      <c r="AG12" s="17">
        <f>(1+AB12)/(1+Prix!I82)-1</f>
        <v>1.0556733540152408E-3</v>
      </c>
      <c r="AH12" s="17">
        <f>(1+AC12)/(1+Prix!J82)-1</f>
        <v>-1.227856600491839E-2</v>
      </c>
      <c r="AI12" s="274">
        <f>(1+AD12)/(1+Prix!K82)-1</f>
        <v>-1.227856600491839E-2</v>
      </c>
      <c r="AJ12" s="18">
        <f>(1+AE12)/(1+Prix!L82)-1</f>
        <v>-1.227856600491839E-2</v>
      </c>
    </row>
    <row r="13" spans="2:36" x14ac:dyDescent="0.25">
      <c r="B13" s="23">
        <v>2026</v>
      </c>
      <c r="C13" s="36"/>
      <c r="D13" s="17">
        <v>1.41E-2</v>
      </c>
      <c r="E13" s="17">
        <v>1.41E-2</v>
      </c>
      <c r="F13" s="274">
        <v>1.41E-2</v>
      </c>
      <c r="G13" s="37">
        <v>1.41E-2</v>
      </c>
      <c r="H13" s="26"/>
      <c r="I13" s="17">
        <f>(1+D13)/(1+Prix!I83)-1</f>
        <v>1.4100000000000001E-2</v>
      </c>
      <c r="J13" s="17">
        <f>(1+E13)/(1+Prix!K83)-1</f>
        <v>0</v>
      </c>
      <c r="K13" s="274">
        <f>(1+F13)/(1+Prix!L83)-1</f>
        <v>0</v>
      </c>
      <c r="L13" s="18">
        <f>(1+G13)/(1+Prix!L83)-1</f>
        <v>0</v>
      </c>
      <c r="N13" s="23">
        <v>2026</v>
      </c>
      <c r="O13" s="36"/>
      <c r="P13" s="17">
        <v>1E-3</v>
      </c>
      <c r="Q13" s="17">
        <v>1E-3</v>
      </c>
      <c r="R13" s="274">
        <v>1E-3</v>
      </c>
      <c r="S13" s="37">
        <v>1E-3</v>
      </c>
      <c r="T13" s="26"/>
      <c r="U13" s="17">
        <f>(1+P13)/(1+Prix!I83)-1</f>
        <v>9.9999999999988987E-4</v>
      </c>
      <c r="V13" s="17">
        <f>(1+Q13)/(1+Prix!J83)-1</f>
        <v>-1.2917858199388732E-2</v>
      </c>
      <c r="W13" s="274">
        <f>(1+R13)/(1+Prix!K83)-1</f>
        <v>-1.2917858199388732E-2</v>
      </c>
      <c r="X13" s="18">
        <f>(1+S13)/(1+Prix!L83)-1</f>
        <v>-1.2917858199388732E-2</v>
      </c>
      <c r="Z13" s="23">
        <v>2026</v>
      </c>
      <c r="AA13" s="36"/>
      <c r="AB13" s="17">
        <v>1E-3</v>
      </c>
      <c r="AC13" s="17">
        <v>1E-3</v>
      </c>
      <c r="AD13" s="274">
        <v>1E-3</v>
      </c>
      <c r="AE13" s="37">
        <v>1E-3</v>
      </c>
      <c r="AF13" s="26"/>
      <c r="AG13" s="17">
        <f>(1+AB13)/(1+Prix!I83)-1</f>
        <v>9.9999999999988987E-4</v>
      </c>
      <c r="AH13" s="17">
        <f>(1+AC13)/(1+Prix!J83)-1</f>
        <v>-1.2917858199388732E-2</v>
      </c>
      <c r="AI13" s="274">
        <f>(1+AD13)/(1+Prix!K83)-1</f>
        <v>-1.2917858199388732E-2</v>
      </c>
      <c r="AJ13" s="18">
        <f>(1+AE13)/(1+Prix!L83)-1</f>
        <v>-1.2917858199388732E-2</v>
      </c>
    </row>
    <row r="14" spans="2:36" x14ac:dyDescent="0.25">
      <c r="B14" s="23">
        <v>2027</v>
      </c>
      <c r="C14" s="36"/>
      <c r="D14" s="17">
        <v>1.7500000000000002E-2</v>
      </c>
      <c r="E14" s="17">
        <v>1.7500000000000002E-2</v>
      </c>
      <c r="F14" s="274">
        <v>1.7500000000000002E-2</v>
      </c>
      <c r="G14" s="37">
        <v>1.7500000000000002E-2</v>
      </c>
      <c r="H14" s="26"/>
      <c r="I14" s="17">
        <f>(1+D14)/(1+Prix!I84)-1</f>
        <v>1.7500000000000071E-2</v>
      </c>
      <c r="J14" s="17">
        <f>(1+E14)/(1+Prix!K84)-1</f>
        <v>0</v>
      </c>
      <c r="K14" s="274">
        <f>(1+F14)/(1+Prix!L84)-1</f>
        <v>0</v>
      </c>
      <c r="L14" s="18">
        <f>(1+G14)/(1+Prix!L84)-1</f>
        <v>0</v>
      </c>
      <c r="N14" s="23">
        <v>2027</v>
      </c>
      <c r="O14" s="36"/>
      <c r="P14" s="17">
        <v>1E-3</v>
      </c>
      <c r="Q14" s="17">
        <v>1E-3</v>
      </c>
      <c r="R14" s="274">
        <v>1E-3</v>
      </c>
      <c r="S14" s="37">
        <v>1E-3</v>
      </c>
      <c r="T14" s="26"/>
      <c r="U14" s="17">
        <f>(1+P14)/(1+Prix!I84)-1</f>
        <v>9.9999999999988987E-4</v>
      </c>
      <c r="V14" s="17">
        <f>(1+Q14)/(1+Prix!J84)-1</f>
        <v>-1.6216216216216384E-2</v>
      </c>
      <c r="W14" s="274">
        <f>(1+R14)/(1+Prix!K84)-1</f>
        <v>-1.6216216216216384E-2</v>
      </c>
      <c r="X14" s="18">
        <f>(1+S14)/(1+Prix!L84)-1</f>
        <v>-1.6216216216216384E-2</v>
      </c>
      <c r="Z14" s="23">
        <v>2027</v>
      </c>
      <c r="AA14" s="36"/>
      <c r="AB14" s="17">
        <v>1E-3</v>
      </c>
      <c r="AC14" s="17">
        <v>1E-3</v>
      </c>
      <c r="AD14" s="274">
        <v>1E-3</v>
      </c>
      <c r="AE14" s="37">
        <v>1E-3</v>
      </c>
      <c r="AF14" s="26"/>
      <c r="AG14" s="17">
        <f>(1+AB14)/(1+Prix!I84)-1</f>
        <v>9.9999999999988987E-4</v>
      </c>
      <c r="AH14" s="17">
        <f>(1+AC14)/(1+Prix!J84)-1</f>
        <v>-1.6216216216216384E-2</v>
      </c>
      <c r="AI14" s="274">
        <f>(1+AD14)/(1+Prix!K84)-1</f>
        <v>-1.6216216216216384E-2</v>
      </c>
      <c r="AJ14" s="18">
        <f>(1+AE14)/(1+Prix!L84)-1</f>
        <v>-1.6216216216216384E-2</v>
      </c>
    </row>
    <row r="15" spans="2:36" x14ac:dyDescent="0.25">
      <c r="B15" s="23">
        <v>2028</v>
      </c>
      <c r="C15" s="36"/>
      <c r="D15" s="17">
        <v>1.9351850000000049E-2</v>
      </c>
      <c r="E15" s="17">
        <v>1.9351850000000049E-2</v>
      </c>
      <c r="F15" s="274">
        <v>1.9351850000000049E-2</v>
      </c>
      <c r="G15" s="37">
        <v>1.9351850000000049E-2</v>
      </c>
      <c r="H15" s="26"/>
      <c r="I15" s="17">
        <f>(1+D15)/(1+Prix!I85)-1</f>
        <v>1.9351850000000059E-2</v>
      </c>
      <c r="J15" s="17">
        <f>(1+E15)/(1+Prix!K85)-1</f>
        <v>1.8199999999999328E-3</v>
      </c>
      <c r="K15" s="274">
        <f>(1+F15)/(1+Prix!L85)-1</f>
        <v>1.8199999999999328E-3</v>
      </c>
      <c r="L15" s="18">
        <f>(1+G15)/(1+Prix!L85)-1</f>
        <v>1.8199999999999328E-3</v>
      </c>
      <c r="N15" s="23">
        <v>2028</v>
      </c>
      <c r="O15" s="36"/>
      <c r="P15" s="17">
        <v>5.8466000000000117E-3</v>
      </c>
      <c r="Q15" s="17">
        <v>5.8466000000000117E-3</v>
      </c>
      <c r="R15" s="274">
        <v>5.8466000000000117E-3</v>
      </c>
      <c r="S15" s="37">
        <v>5.8466000000000117E-3</v>
      </c>
      <c r="T15" s="26"/>
      <c r="U15" s="17">
        <f>(1+P15)/(1+Prix!I85)-1</f>
        <v>5.8465999999999241E-3</v>
      </c>
      <c r="V15" s="17">
        <f>(1+Q15)/(1+Prix!J85)-1</f>
        <v>-1.1452972972973097E-2</v>
      </c>
      <c r="W15" s="274">
        <f>(1+R15)/(1+Prix!K85)-1</f>
        <v>-1.1452972972973097E-2</v>
      </c>
      <c r="X15" s="18">
        <f>(1+S15)/(1+Prix!L85)-1</f>
        <v>-1.1452972972973097E-2</v>
      </c>
      <c r="Z15" s="23">
        <v>2028</v>
      </c>
      <c r="AA15" s="36"/>
      <c r="AB15" s="17">
        <v>5.8466000000000117E-3</v>
      </c>
      <c r="AC15" s="17">
        <v>5.8466000000000117E-3</v>
      </c>
      <c r="AD15" s="274">
        <v>5.8466000000000117E-3</v>
      </c>
      <c r="AE15" s="37">
        <v>5.8466000000000117E-3</v>
      </c>
      <c r="AF15" s="26"/>
      <c r="AG15" s="17">
        <f>(1+AB15)/(1+Prix!I85)-1</f>
        <v>5.8465999999999241E-3</v>
      </c>
      <c r="AH15" s="17">
        <f>(1+AC15)/(1+Prix!J85)-1</f>
        <v>-1.1452972972973097E-2</v>
      </c>
      <c r="AI15" s="274">
        <f>(1+AD15)/(1+Prix!K85)-1</f>
        <v>-1.1452972972973097E-2</v>
      </c>
      <c r="AJ15" s="18">
        <f>(1+AE15)/(1+Prix!L85)-1</f>
        <v>-1.1452972972973097E-2</v>
      </c>
    </row>
    <row r="16" spans="2:36" x14ac:dyDescent="0.25">
      <c r="B16" s="23">
        <v>2029</v>
      </c>
      <c r="C16" s="36"/>
      <c r="D16" s="17">
        <v>2.1203700000000096E-2</v>
      </c>
      <c r="E16" s="17">
        <v>2.1203700000000096E-2</v>
      </c>
      <c r="F16" s="274">
        <v>2.1203700000000096E-2</v>
      </c>
      <c r="G16" s="37">
        <v>2.1203700000000096E-2</v>
      </c>
      <c r="H16" s="26"/>
      <c r="I16" s="17">
        <f>(1+D16)/(1+Prix!I86)-1</f>
        <v>2.1203700000000048E-2</v>
      </c>
      <c r="J16" s="17">
        <f>(1+E16)/(1+Prix!K86)-1</f>
        <v>3.6399999999998656E-3</v>
      </c>
      <c r="K16" s="274">
        <f>(1+F16)/(1+Prix!L86)-1</f>
        <v>3.6399999999998656E-3</v>
      </c>
      <c r="L16" s="18">
        <f>(1+G16)/(1+Prix!L86)-1</f>
        <v>3.6399999999998656E-3</v>
      </c>
      <c r="N16" s="23">
        <v>2029</v>
      </c>
      <c r="O16" s="36"/>
      <c r="P16" s="17">
        <v>1.0693200000000024E-2</v>
      </c>
      <c r="Q16" s="17">
        <v>1.0693200000000024E-2</v>
      </c>
      <c r="R16" s="274">
        <v>1.0693200000000024E-2</v>
      </c>
      <c r="S16" s="37">
        <v>1.0693200000000024E-2</v>
      </c>
      <c r="T16" s="26"/>
      <c r="U16" s="17">
        <f>(1+P16)/(1+Prix!I86)-1</f>
        <v>1.0693199999999958E-2</v>
      </c>
      <c r="V16" s="17">
        <f>(1+Q16)/(1+Prix!J86)-1</f>
        <v>-6.6897297297298097E-3</v>
      </c>
      <c r="W16" s="274">
        <f>(1+R16)/(1+Prix!K86)-1</f>
        <v>-6.6897297297298097E-3</v>
      </c>
      <c r="X16" s="18">
        <f>(1+S16)/(1+Prix!L86)-1</f>
        <v>-6.6897297297298097E-3</v>
      </c>
      <c r="Z16" s="23">
        <v>2029</v>
      </c>
      <c r="AA16" s="36"/>
      <c r="AB16" s="17">
        <v>1.0693200000000024E-2</v>
      </c>
      <c r="AC16" s="17">
        <v>1.0693200000000024E-2</v>
      </c>
      <c r="AD16" s="274">
        <v>1.0693200000000024E-2</v>
      </c>
      <c r="AE16" s="37">
        <v>1.0693200000000024E-2</v>
      </c>
      <c r="AF16" s="26"/>
      <c r="AG16" s="17">
        <f>(1+AB16)/(1+Prix!I86)-1</f>
        <v>1.0693199999999958E-2</v>
      </c>
      <c r="AH16" s="17">
        <f>(1+AC16)/(1+Prix!J86)-1</f>
        <v>-6.6897297297298097E-3</v>
      </c>
      <c r="AI16" s="274">
        <f>(1+AD16)/(1+Prix!K86)-1</f>
        <v>-6.6897297297298097E-3</v>
      </c>
      <c r="AJ16" s="18">
        <f>(1+AE16)/(1+Prix!L86)-1</f>
        <v>-6.6897297297298097E-3</v>
      </c>
    </row>
    <row r="17" spans="2:36" x14ac:dyDescent="0.25">
      <c r="B17" s="23">
        <v>2030</v>
      </c>
      <c r="C17" s="36"/>
      <c r="D17" s="17">
        <v>2.2892750000000121E-2</v>
      </c>
      <c r="E17" s="17">
        <v>2.3238700000000119E-2</v>
      </c>
      <c r="F17" s="274">
        <v>2.3055550000000143E-2</v>
      </c>
      <c r="G17" s="37">
        <v>2.2892750000000121E-2</v>
      </c>
      <c r="H17" s="26"/>
      <c r="I17" s="17">
        <f>(1+D17)/(1+Prix!I87)-1</f>
        <v>2.2892750000000017E-2</v>
      </c>
      <c r="J17" s="17">
        <f>(1+E17)/(1+Prix!K87)-1</f>
        <v>5.6400000000000894E-3</v>
      </c>
      <c r="K17" s="274">
        <f>(1+F17)/(1+Prix!L87)-1</f>
        <v>5.4600000000000204E-3</v>
      </c>
      <c r="L17" s="18">
        <f>(1+G17)/(1+Prix!L87)-1</f>
        <v>5.2999999999998604E-3</v>
      </c>
      <c r="N17" s="23">
        <v>2030</v>
      </c>
      <c r="O17" s="36"/>
      <c r="P17" s="17">
        <v>1.531595000000001E-2</v>
      </c>
      <c r="Q17" s="17">
        <v>1.5763650000000018E-2</v>
      </c>
      <c r="R17" s="274">
        <v>1.5539800000000036E-2</v>
      </c>
      <c r="S17" s="37">
        <v>1.531595000000001E-2</v>
      </c>
      <c r="T17" s="26"/>
      <c r="U17" s="17">
        <f>(1+P17)/(1+Prix!I87)-1</f>
        <v>1.5315949999999967E-2</v>
      </c>
      <c r="V17" s="17">
        <f>(1+Q17)/(1+Prix!J87)-1</f>
        <v>-1.7064864864865248E-3</v>
      </c>
      <c r="W17" s="274">
        <f>(1+R17)/(1+Prix!K87)-1</f>
        <v>-1.9264864864865228E-3</v>
      </c>
      <c r="X17" s="18">
        <f>(1+S17)/(1+Prix!L87)-1</f>
        <v>-2.1464864864866318E-3</v>
      </c>
      <c r="Z17" s="23">
        <v>2030</v>
      </c>
      <c r="AA17" s="36"/>
      <c r="AB17" s="17">
        <v>1.531595000000001E-2</v>
      </c>
      <c r="AC17" s="17">
        <v>1.5763650000000018E-2</v>
      </c>
      <c r="AD17" s="274">
        <v>1.5539800000000036E-2</v>
      </c>
      <c r="AE17" s="37">
        <v>1.531595000000001E-2</v>
      </c>
      <c r="AF17" s="26"/>
      <c r="AG17" s="17">
        <f>(1+AB17)/(1+Prix!I87)-1</f>
        <v>1.5315949999999967E-2</v>
      </c>
      <c r="AH17" s="17">
        <f>(1+AC17)/(1+Prix!J87)-1</f>
        <v>-1.7064864864865248E-3</v>
      </c>
      <c r="AI17" s="274">
        <f>(1+AD17)/(1+Prix!K87)-1</f>
        <v>-1.9264864864865228E-3</v>
      </c>
      <c r="AJ17" s="18">
        <f>(1+AE17)/(1+Prix!L87)-1</f>
        <v>-2.1464864864866318E-3</v>
      </c>
    </row>
    <row r="18" spans="2:36" x14ac:dyDescent="0.25">
      <c r="B18" s="23">
        <v>2031</v>
      </c>
      <c r="C18" s="36"/>
      <c r="D18" s="17">
        <v>2.4581800000000154E-2</v>
      </c>
      <c r="E18" s="17">
        <v>2.5273700000000138E-2</v>
      </c>
      <c r="F18" s="274">
        <v>2.490740000000019E-2</v>
      </c>
      <c r="G18" s="37">
        <v>2.4581800000000154E-2</v>
      </c>
      <c r="H18" s="26"/>
      <c r="I18" s="17">
        <f>(1+D18)/(1+Prix!I88)-1</f>
        <v>2.4581800000000209E-2</v>
      </c>
      <c r="J18" s="17">
        <f>(1+E18)/(1+Prix!K88)-1</f>
        <v>7.6400000000000912E-3</v>
      </c>
      <c r="K18" s="274">
        <f>(1+F18)/(1+Prix!L88)-1</f>
        <v>7.2800000000001752E-3</v>
      </c>
      <c r="L18" s="18">
        <f>(1+G18)/(1+Prix!L88)-1</f>
        <v>6.9600000000000772E-3</v>
      </c>
      <c r="N18" s="23">
        <v>2031</v>
      </c>
      <c r="O18" s="36"/>
      <c r="P18" s="17">
        <v>1.8500000000000003E-2</v>
      </c>
      <c r="Q18" s="17">
        <v>1.8500000000000003E-2</v>
      </c>
      <c r="R18" s="274">
        <v>1.8500000000000003E-2</v>
      </c>
      <c r="S18" s="37">
        <v>1.8500000000000003E-2</v>
      </c>
      <c r="T18" s="26"/>
      <c r="U18" s="17">
        <f>(1+P18)/(1+Prix!I88)-1</f>
        <v>1.8499999999999961E-2</v>
      </c>
      <c r="V18" s="17">
        <f>(1+Q18)/(1+Prix!J88)-1</f>
        <v>9.8280098280079109E-4</v>
      </c>
      <c r="W18" s="274">
        <f>(1+R18)/(1+Prix!K88)-1</f>
        <v>9.8280098280079109E-4</v>
      </c>
      <c r="X18" s="18">
        <f>(1+S18)/(1+Prix!L88)-1</f>
        <v>9.8280098280079109E-4</v>
      </c>
      <c r="Z18" s="23">
        <v>2031</v>
      </c>
      <c r="AA18" s="36"/>
      <c r="AB18" s="17">
        <v>1.8500000000000003E-2</v>
      </c>
      <c r="AC18" s="17">
        <v>1.8500000000000003E-2</v>
      </c>
      <c r="AD18" s="274">
        <v>1.8500000000000003E-2</v>
      </c>
      <c r="AE18" s="37">
        <v>1.8500000000000003E-2</v>
      </c>
      <c r="AF18" s="26"/>
      <c r="AG18" s="17">
        <f>(1+AB18)/(1+Prix!I88)-1</f>
        <v>1.8499999999999961E-2</v>
      </c>
      <c r="AH18" s="17">
        <f>(1+AC18)/(1+Prix!J88)-1</f>
        <v>9.8280098280079109E-4</v>
      </c>
      <c r="AI18" s="274">
        <f>(1+AD18)/(1+Prix!K88)-1</f>
        <v>9.8280098280079109E-4</v>
      </c>
      <c r="AJ18" s="18">
        <f>(1+AE18)/(1+Prix!L88)-1</f>
        <v>9.8280098280079109E-4</v>
      </c>
    </row>
    <row r="19" spans="2:36" x14ac:dyDescent="0.25">
      <c r="B19" s="23">
        <v>2032</v>
      </c>
      <c r="C19" s="36"/>
      <c r="D19" s="17">
        <v>2.5945250000000138E-2</v>
      </c>
      <c r="E19" s="17">
        <v>2.7675000000000116E-2</v>
      </c>
      <c r="F19" s="274">
        <v>2.6759250000000231E-2</v>
      </c>
      <c r="G19" s="37">
        <v>2.5945250000000138E-2</v>
      </c>
      <c r="H19" s="26"/>
      <c r="I19" s="17">
        <f>(1+D19)/(1+Prix!I89)-1</f>
        <v>2.5945250000000142E-2</v>
      </c>
      <c r="J19" s="17">
        <f>(1+E19)/(1+Prix!K89)-1</f>
        <v>1.0000000000000009E-2</v>
      </c>
      <c r="K19" s="274">
        <f>(1+F19)/(1+Prix!L89)-1</f>
        <v>9.100000000000108E-3</v>
      </c>
      <c r="L19" s="18">
        <f>(1+G19)/(1+Prix!L89)-1</f>
        <v>8.2999999999999741E-3</v>
      </c>
      <c r="N19" s="23">
        <v>2032</v>
      </c>
      <c r="O19" s="36"/>
      <c r="P19" s="17">
        <v>1.8500000000000003E-2</v>
      </c>
      <c r="Q19" s="17">
        <v>1.8500000000000003E-2</v>
      </c>
      <c r="R19" s="274">
        <v>1.8500000000000003E-2</v>
      </c>
      <c r="S19" s="37">
        <v>1.8500000000000003E-2</v>
      </c>
      <c r="T19" s="26"/>
      <c r="U19" s="17">
        <f>(1+P19)/(1+Prix!I89)-1</f>
        <v>1.8499999999999961E-2</v>
      </c>
      <c r="V19" s="17">
        <f>(1+Q19)/(1+Prix!J89)-1</f>
        <v>9.8280098280079109E-4</v>
      </c>
      <c r="W19" s="274">
        <f>(1+R19)/(1+Prix!K89)-1</f>
        <v>9.8280098280079109E-4</v>
      </c>
      <c r="X19" s="18">
        <f>(1+S19)/(1+Prix!L89)-1</f>
        <v>9.8280098280079109E-4</v>
      </c>
      <c r="Z19" s="23">
        <v>2032</v>
      </c>
      <c r="AA19" s="36"/>
      <c r="AB19" s="17">
        <v>1.8500000000000003E-2</v>
      </c>
      <c r="AC19" s="17">
        <v>1.8500000000000003E-2</v>
      </c>
      <c r="AD19" s="274">
        <v>1.8500000000000003E-2</v>
      </c>
      <c r="AE19" s="37">
        <v>1.8500000000000003E-2</v>
      </c>
      <c r="AF19" s="26"/>
      <c r="AG19" s="17">
        <f>(1+AB19)/(1+Prix!I89)-1</f>
        <v>1.8499999999999961E-2</v>
      </c>
      <c r="AH19" s="17">
        <f>(1+AC19)/(1+Prix!J89)-1</f>
        <v>9.8280098280079109E-4</v>
      </c>
      <c r="AI19" s="274">
        <f>(1+AD19)/(1+Prix!K89)-1</f>
        <v>9.8280098280079109E-4</v>
      </c>
      <c r="AJ19" s="18">
        <f>(1+AE19)/(1+Prix!L89)-1</f>
        <v>9.8280098280079109E-4</v>
      </c>
    </row>
    <row r="20" spans="2:36" x14ac:dyDescent="0.25">
      <c r="B20" s="23">
        <v>2033</v>
      </c>
      <c r="C20" s="36"/>
      <c r="D20" s="17">
        <v>2.411374999999993E-2</v>
      </c>
      <c r="E20" s="17">
        <v>2.6352249999999966E-2</v>
      </c>
      <c r="F20" s="274">
        <v>2.5233000000000061E-2</v>
      </c>
      <c r="G20" s="37">
        <v>2.411374999999993E-2</v>
      </c>
      <c r="H20" s="26"/>
      <c r="I20" s="17">
        <f>(1+D20)/(1+Prix!I90)-1</f>
        <v>2.4113749999999934E-2</v>
      </c>
      <c r="J20" s="17">
        <f>(1+E20)/(1+Prix!K90)-1</f>
        <v>8.69999999999993E-3</v>
      </c>
      <c r="K20" s="274">
        <f>(1+F20)/(1+Prix!L90)-1</f>
        <v>7.6000000000000512E-3</v>
      </c>
      <c r="L20" s="18">
        <f>(1+G20)/(1+Prix!L90)-1</f>
        <v>6.4999999999999503E-3</v>
      </c>
      <c r="N20" s="23">
        <v>2033</v>
      </c>
      <c r="O20" s="36"/>
      <c r="P20" s="17">
        <v>1.9337850000000045E-2</v>
      </c>
      <c r="Q20" s="17">
        <v>2.0233250000000015E-2</v>
      </c>
      <c r="R20" s="274">
        <v>1.9785550000000051E-2</v>
      </c>
      <c r="S20" s="37">
        <v>1.9337850000000045E-2</v>
      </c>
      <c r="T20" s="26"/>
      <c r="U20" s="17">
        <f>(1+P20)/(1+Prix!I90)-1</f>
        <v>1.9337850000000101E-2</v>
      </c>
      <c r="V20" s="17">
        <f>(1+Q20)/(1+Prix!J90)-1</f>
        <v>2.6862407862406901E-3</v>
      </c>
      <c r="W20" s="274">
        <f>(1+R20)/(1+Prix!K90)-1</f>
        <v>2.2462407862409162E-3</v>
      </c>
      <c r="X20" s="18">
        <f>(1+S20)/(1+Prix!L90)-1</f>
        <v>1.8062407862409202E-3</v>
      </c>
      <c r="Z20" s="23">
        <v>2033</v>
      </c>
      <c r="AA20" s="36"/>
      <c r="AB20" s="17">
        <v>1.9337850000000045E-2</v>
      </c>
      <c r="AC20" s="17">
        <v>2.0233250000000015E-2</v>
      </c>
      <c r="AD20" s="274">
        <v>1.9785550000000051E-2</v>
      </c>
      <c r="AE20" s="37">
        <v>1.9337850000000045E-2</v>
      </c>
      <c r="AF20" s="26"/>
      <c r="AG20" s="17">
        <f>(1+AB20)/(1+Prix!I90)-1</f>
        <v>1.9337850000000101E-2</v>
      </c>
      <c r="AH20" s="17">
        <f>(1+AC20)/(1+Prix!J90)-1</f>
        <v>2.6862407862406901E-3</v>
      </c>
      <c r="AI20" s="274">
        <f>(1+AD20)/(1+Prix!K90)-1</f>
        <v>2.2462407862409162E-3</v>
      </c>
      <c r="AJ20" s="18">
        <f>(1+AE20)/(1+Prix!L90)-1</f>
        <v>1.8062407862409202E-3</v>
      </c>
    </row>
    <row r="21" spans="2:36" x14ac:dyDescent="0.25">
      <c r="B21" s="23">
        <v>2034</v>
      </c>
      <c r="C21" s="36"/>
      <c r="D21" s="17">
        <v>2.3808500000000118E-2</v>
      </c>
      <c r="E21" s="17">
        <v>2.6555749999999986E-2</v>
      </c>
      <c r="F21" s="274">
        <v>2.5131250000000049E-2</v>
      </c>
      <c r="G21" s="37">
        <v>2.3808500000000118E-2</v>
      </c>
      <c r="H21" s="26"/>
      <c r="I21" s="17">
        <f>(1+D21)/(1+Prix!I91)-1</f>
        <v>2.3808500000000121E-2</v>
      </c>
      <c r="J21" s="17">
        <f>(1+E21)/(1+Prix!K91)-1</f>
        <v>8.899999999999908E-3</v>
      </c>
      <c r="K21" s="274">
        <f>(1+F21)/(1+Prix!L91)-1</f>
        <v>7.5000000000000622E-3</v>
      </c>
      <c r="L21" s="18">
        <f>(1+G21)/(1+Prix!L91)-1</f>
        <v>6.1999999999999833E-3</v>
      </c>
      <c r="N21" s="23">
        <v>2034</v>
      </c>
      <c r="O21" s="36"/>
      <c r="P21" s="17">
        <v>2.0175700000000088E-2</v>
      </c>
      <c r="Q21" s="17">
        <v>2.1966500000000028E-2</v>
      </c>
      <c r="R21" s="274">
        <v>2.1071100000000099E-2</v>
      </c>
      <c r="S21" s="37">
        <v>2.0175700000000088E-2</v>
      </c>
      <c r="T21" s="26"/>
      <c r="U21" s="17">
        <f>(1+P21)/(1+Prix!I91)-1</f>
        <v>2.0175700000000019E-2</v>
      </c>
      <c r="V21" s="17">
        <f>(1+Q21)/(1+Prix!J91)-1</f>
        <v>4.3896805896805891E-3</v>
      </c>
      <c r="W21" s="274">
        <f>(1+R21)/(1+Prix!K91)-1</f>
        <v>3.5096805896805972E-3</v>
      </c>
      <c r="X21" s="18">
        <f>(1+S21)/(1+Prix!L91)-1</f>
        <v>2.6296805896806053E-3</v>
      </c>
      <c r="Z21" s="23">
        <v>2034</v>
      </c>
      <c r="AA21" s="36"/>
      <c r="AB21" s="17">
        <v>2.0175700000000088E-2</v>
      </c>
      <c r="AC21" s="17">
        <v>2.1966500000000028E-2</v>
      </c>
      <c r="AD21" s="274">
        <v>2.1071100000000099E-2</v>
      </c>
      <c r="AE21" s="37">
        <v>2.0175700000000088E-2</v>
      </c>
      <c r="AF21" s="26"/>
      <c r="AG21" s="17">
        <f>(1+AB21)/(1+Prix!I91)-1</f>
        <v>2.0175700000000019E-2</v>
      </c>
      <c r="AH21" s="17">
        <f>(1+AC21)/(1+Prix!J91)-1</f>
        <v>4.3896805896805891E-3</v>
      </c>
      <c r="AI21" s="274">
        <f>(1+AD21)/(1+Prix!K91)-1</f>
        <v>3.5096805896805972E-3</v>
      </c>
      <c r="AJ21" s="18">
        <f>(1+AE21)/(1+Prix!L91)-1</f>
        <v>2.6296805896806053E-3</v>
      </c>
    </row>
    <row r="22" spans="2:36" x14ac:dyDescent="0.25">
      <c r="B22" s="23">
        <v>2035</v>
      </c>
      <c r="C22" s="36"/>
      <c r="D22" s="17">
        <v>2.3401500000000072E-2</v>
      </c>
      <c r="E22" s="17">
        <v>2.6759250000000231E-2</v>
      </c>
      <c r="F22" s="274">
        <v>2.5131250000000049E-2</v>
      </c>
      <c r="G22" s="37">
        <v>2.3401500000000072E-2</v>
      </c>
      <c r="H22" s="26"/>
      <c r="I22" s="17">
        <f>(1+D22)/(1+Prix!I92)-1</f>
        <v>2.3401500000000075E-2</v>
      </c>
      <c r="J22" s="17">
        <f>(1+E22)/(1+Prix!K92)-1</f>
        <v>9.100000000000108E-3</v>
      </c>
      <c r="K22" s="274">
        <f>(1+F22)/(1+Prix!L92)-1</f>
        <v>7.5000000000000622E-3</v>
      </c>
      <c r="L22" s="18">
        <f>(1+G22)/(1+Prix!L92)-1</f>
        <v>5.8000000000000274E-3</v>
      </c>
      <c r="N22" s="23">
        <v>2035</v>
      </c>
      <c r="O22" s="36"/>
      <c r="P22" s="17">
        <v>2.1013550000000131E-2</v>
      </c>
      <c r="Q22" s="17">
        <v>2.369975000000004E-2</v>
      </c>
      <c r="R22" s="274">
        <v>2.2356650000000148E-2</v>
      </c>
      <c r="S22" s="37">
        <v>2.1013550000000131E-2</v>
      </c>
      <c r="T22" s="26"/>
      <c r="U22" s="17">
        <f>(1+P22)/(1+Prix!I92)-1</f>
        <v>2.1013550000000158E-2</v>
      </c>
      <c r="V22" s="17">
        <f>(1+Q22)/(1+Prix!J92)-1</f>
        <v>6.093120393120266E-3</v>
      </c>
      <c r="W22" s="274">
        <f>(1+R22)/(1+Prix!K92)-1</f>
        <v>4.7731203931205002E-3</v>
      </c>
      <c r="X22" s="18">
        <f>(1+S22)/(1+Prix!L92)-1</f>
        <v>3.4531203931205123E-3</v>
      </c>
      <c r="Z22" s="23">
        <v>2035</v>
      </c>
      <c r="AA22" s="36"/>
      <c r="AB22" s="17">
        <v>2.1013550000000131E-2</v>
      </c>
      <c r="AC22" s="17">
        <v>2.369975000000004E-2</v>
      </c>
      <c r="AD22" s="274">
        <v>2.2356650000000148E-2</v>
      </c>
      <c r="AE22" s="37">
        <v>2.1013550000000131E-2</v>
      </c>
      <c r="AF22" s="26"/>
      <c r="AG22" s="17">
        <f>(1+AB22)/(1+Prix!I92)-1</f>
        <v>2.1013550000000158E-2</v>
      </c>
      <c r="AH22" s="17">
        <f>(1+AC22)/(1+Prix!J92)-1</f>
        <v>6.093120393120266E-3</v>
      </c>
      <c r="AI22" s="274">
        <f>(1+AD22)/(1+Prix!K92)-1</f>
        <v>4.7731203931205002E-3</v>
      </c>
      <c r="AJ22" s="18">
        <f>(1+AE22)/(1+Prix!L92)-1</f>
        <v>3.4531203931205123E-3</v>
      </c>
    </row>
    <row r="23" spans="2:36" x14ac:dyDescent="0.25">
      <c r="B23" s="23">
        <v>2036</v>
      </c>
      <c r="C23" s="36"/>
      <c r="D23" s="17">
        <v>2.309625000000004E-2</v>
      </c>
      <c r="E23" s="17">
        <v>2.6962750000000257E-2</v>
      </c>
      <c r="F23" s="274">
        <v>2.5029500000000038E-2</v>
      </c>
      <c r="G23" s="37">
        <v>2.309625000000004E-2</v>
      </c>
      <c r="H23" s="26"/>
      <c r="I23" s="17">
        <f>(1+D23)/(1+Prix!I93)-1</f>
        <v>2.309625000000004E-2</v>
      </c>
      <c r="J23" s="17">
        <f>(1+E23)/(1+Prix!K93)-1</f>
        <v>9.300000000000086E-3</v>
      </c>
      <c r="K23" s="274">
        <f>(1+F23)/(1+Prix!L93)-1</f>
        <v>7.4000000000000732E-3</v>
      </c>
      <c r="L23" s="18">
        <f>(1+G23)/(1+Prix!L93)-1</f>
        <v>5.5000000000000604E-3</v>
      </c>
      <c r="N23" s="23">
        <v>2036</v>
      </c>
      <c r="O23" s="36"/>
      <c r="P23" s="17">
        <v>2.1851400000000173E-2</v>
      </c>
      <c r="Q23" s="17">
        <v>2.5433000000000053E-2</v>
      </c>
      <c r="R23" s="274">
        <v>2.3642200000000196E-2</v>
      </c>
      <c r="S23" s="37">
        <v>2.1851400000000173E-2</v>
      </c>
      <c r="T23" s="26"/>
      <c r="U23" s="17">
        <f>(1+P23)/(1+Prix!I93)-1</f>
        <v>2.1851400000000076E-2</v>
      </c>
      <c r="V23" s="17">
        <f>(1+Q23)/(1+Prix!J93)-1</f>
        <v>7.796560196560165E-3</v>
      </c>
      <c r="W23" s="274">
        <f>(1+R23)/(1+Prix!K93)-1</f>
        <v>6.0365601965604032E-3</v>
      </c>
      <c r="X23" s="18">
        <f>(1+S23)/(1+Prix!L93)-1</f>
        <v>4.2765601965601974E-3</v>
      </c>
      <c r="Z23" s="23">
        <v>2036</v>
      </c>
      <c r="AA23" s="36"/>
      <c r="AB23" s="17">
        <v>2.1851400000000173E-2</v>
      </c>
      <c r="AC23" s="17">
        <v>2.5433000000000053E-2</v>
      </c>
      <c r="AD23" s="274">
        <v>2.3642200000000196E-2</v>
      </c>
      <c r="AE23" s="37">
        <v>2.1851400000000173E-2</v>
      </c>
      <c r="AF23" s="26"/>
      <c r="AG23" s="17">
        <f>(1+AB23)/(1+Prix!I93)-1</f>
        <v>2.1851400000000076E-2</v>
      </c>
      <c r="AH23" s="17">
        <f>(1+AC23)/(1+Prix!J93)-1</f>
        <v>7.796560196560165E-3</v>
      </c>
      <c r="AI23" s="274">
        <f>(1+AD23)/(1+Prix!K93)-1</f>
        <v>6.0365601965604032E-3</v>
      </c>
      <c r="AJ23" s="18">
        <f>(1+AE23)/(1+Prix!L93)-1</f>
        <v>4.2765601965601974E-3</v>
      </c>
    </row>
    <row r="24" spans="2:36" x14ac:dyDescent="0.25">
      <c r="B24" s="23">
        <v>2037</v>
      </c>
      <c r="C24" s="36"/>
      <c r="D24" s="17">
        <v>2.2689250000000216E-2</v>
      </c>
      <c r="E24" s="17">
        <v>2.7166250000000058E-2</v>
      </c>
      <c r="F24" s="274">
        <v>2.4927750000000245E-2</v>
      </c>
      <c r="G24" s="37">
        <v>2.2689250000000216E-2</v>
      </c>
      <c r="H24" s="26"/>
      <c r="I24" s="17">
        <f>(1+D24)/(1+Prix!I94)-1</f>
        <v>2.2689250000000216E-2</v>
      </c>
      <c r="J24" s="17">
        <f>(1+E24)/(1+Prix!K94)-1</f>
        <v>9.5000000000000639E-3</v>
      </c>
      <c r="K24" s="274">
        <f>(1+F24)/(1+Prix!L94)-1</f>
        <v>7.3000000000000842E-3</v>
      </c>
      <c r="L24" s="18">
        <f>(1+G24)/(1+Prix!L94)-1</f>
        <v>5.1000000000001044E-3</v>
      </c>
      <c r="N24" s="23">
        <v>2037</v>
      </c>
      <c r="O24" s="36"/>
      <c r="P24" s="17">
        <v>2.2689250000000216E-2</v>
      </c>
      <c r="Q24" s="17">
        <v>2.7166250000000058E-2</v>
      </c>
      <c r="R24" s="274">
        <v>2.4927750000000248E-2</v>
      </c>
      <c r="S24" s="37">
        <v>2.2689250000000216E-2</v>
      </c>
      <c r="T24" s="26"/>
      <c r="U24" s="17">
        <f>(1+P24)/(1+Prix!I94)-1</f>
        <v>2.2689250000000216E-2</v>
      </c>
      <c r="V24" s="17">
        <f>(1+Q24)/(1+Prix!J94)-1</f>
        <v>9.5000000000000639E-3</v>
      </c>
      <c r="W24" s="274">
        <f>(1+R24)/(1+Prix!K94)-1</f>
        <v>7.3000000000000842E-3</v>
      </c>
      <c r="X24" s="18">
        <f>(1+S24)/(1+Prix!L94)-1</f>
        <v>5.1000000000001044E-3</v>
      </c>
      <c r="Z24" s="23">
        <v>2037</v>
      </c>
      <c r="AA24" s="36"/>
      <c r="AB24" s="17">
        <v>2.2689250000000216E-2</v>
      </c>
      <c r="AC24" s="17">
        <v>2.7166250000000058E-2</v>
      </c>
      <c r="AD24" s="274">
        <v>2.4927750000000248E-2</v>
      </c>
      <c r="AE24" s="37">
        <v>2.2689250000000216E-2</v>
      </c>
      <c r="AF24" s="26"/>
      <c r="AG24" s="17">
        <f>(1+AB24)/(1+Prix!I94)-1</f>
        <v>2.2689250000000216E-2</v>
      </c>
      <c r="AH24" s="17">
        <f>(1+AC24)/(1+Prix!J94)-1</f>
        <v>9.5000000000000639E-3</v>
      </c>
      <c r="AI24" s="274">
        <f>(1+AD24)/(1+Prix!K94)-1</f>
        <v>7.3000000000000842E-3</v>
      </c>
      <c r="AJ24" s="18">
        <f>(1+AE24)/(1+Prix!L94)-1</f>
        <v>5.1000000000001044E-3</v>
      </c>
    </row>
    <row r="25" spans="2:36" x14ac:dyDescent="0.25">
      <c r="B25" s="23">
        <v>2038</v>
      </c>
      <c r="C25" s="36"/>
      <c r="D25" s="17">
        <v>2.2282249999999948E-2</v>
      </c>
      <c r="E25" s="17">
        <v>2.726800000000007E-2</v>
      </c>
      <c r="F25" s="274">
        <v>2.4826000000000233E-2</v>
      </c>
      <c r="G25" s="37">
        <v>2.2282249999999948E-2</v>
      </c>
      <c r="H25" s="26"/>
      <c r="I25" s="17">
        <f>(1+D25)/(1+Prix!I95)-1</f>
        <v>2.2282249999999948E-2</v>
      </c>
      <c r="J25" s="17">
        <f>(1+E25)/(1+Prix!K95)-1</f>
        <v>9.6000000000000529E-3</v>
      </c>
      <c r="K25" s="274">
        <f>(1+F25)/(1+Prix!L95)-1</f>
        <v>7.2000000000000952E-3</v>
      </c>
      <c r="L25" s="18">
        <f>(1+G25)/(1+Prix!L95)-1</f>
        <v>4.6999999999999265E-3</v>
      </c>
      <c r="N25" s="23">
        <v>2038</v>
      </c>
      <c r="O25" s="36"/>
      <c r="P25" s="17">
        <v>2.2282249999999948E-2</v>
      </c>
      <c r="Q25" s="17">
        <v>2.726800000000007E-2</v>
      </c>
      <c r="R25" s="274">
        <v>2.4826000000000237E-2</v>
      </c>
      <c r="S25" s="37">
        <v>2.2282249999999948E-2</v>
      </c>
      <c r="T25" s="26"/>
      <c r="U25" s="17">
        <f>(1+P25)/(1+Prix!I95)-1</f>
        <v>2.2282249999999948E-2</v>
      </c>
      <c r="V25" s="17">
        <f>(1+Q25)/(1+Prix!J95)-1</f>
        <v>9.6000000000000529E-3</v>
      </c>
      <c r="W25" s="274">
        <f>(1+R25)/(1+Prix!K95)-1</f>
        <v>7.2000000000000952E-3</v>
      </c>
      <c r="X25" s="18">
        <f>(1+S25)/(1+Prix!L95)-1</f>
        <v>4.6999999999999265E-3</v>
      </c>
      <c r="Z25" s="23">
        <v>2038</v>
      </c>
      <c r="AA25" s="36"/>
      <c r="AB25" s="17">
        <v>2.2282249999999948E-2</v>
      </c>
      <c r="AC25" s="17">
        <v>2.726800000000007E-2</v>
      </c>
      <c r="AD25" s="274">
        <v>2.4826000000000237E-2</v>
      </c>
      <c r="AE25" s="37">
        <v>2.2282249999999948E-2</v>
      </c>
      <c r="AF25" s="26"/>
      <c r="AG25" s="17">
        <f>(1+AB25)/(1+Prix!I95)-1</f>
        <v>2.2282249999999948E-2</v>
      </c>
      <c r="AH25" s="17">
        <f>(1+AC25)/(1+Prix!J95)-1</f>
        <v>9.6000000000000529E-3</v>
      </c>
      <c r="AI25" s="274">
        <f>(1+AD25)/(1+Prix!K95)-1</f>
        <v>7.2000000000000952E-3</v>
      </c>
      <c r="AJ25" s="18">
        <f>(1+AE25)/(1+Prix!L95)-1</f>
        <v>4.6999999999999265E-3</v>
      </c>
    </row>
    <row r="26" spans="2:36" x14ac:dyDescent="0.25">
      <c r="B26" s="23">
        <v>2039</v>
      </c>
      <c r="C26" s="36"/>
      <c r="D26" s="17">
        <v>2.1977000000000132E-2</v>
      </c>
      <c r="E26" s="17">
        <v>2.7471500000000093E-2</v>
      </c>
      <c r="F26" s="274">
        <v>2.4724250000000222E-2</v>
      </c>
      <c r="G26" s="37">
        <v>2.1977000000000132E-2</v>
      </c>
      <c r="H26" s="26"/>
      <c r="I26" s="17">
        <f>(1+D26)/(1+Prix!I96)-1</f>
        <v>2.1977000000000135E-2</v>
      </c>
      <c r="J26" s="17">
        <f>(1+E26)/(1+Prix!K96)-1</f>
        <v>9.8000000000000309E-3</v>
      </c>
      <c r="K26" s="274">
        <f>(1+F26)/(1+Prix!L96)-1</f>
        <v>7.1000000000001062E-3</v>
      </c>
      <c r="L26" s="18">
        <f>(1+G26)/(1+Prix!L96)-1</f>
        <v>4.3999999999999595E-3</v>
      </c>
      <c r="N26" s="23">
        <v>2039</v>
      </c>
      <c r="O26" s="36"/>
      <c r="P26" s="17">
        <v>2.1977000000000135E-2</v>
      </c>
      <c r="Q26" s="17">
        <v>2.7471500000000093E-2</v>
      </c>
      <c r="R26" s="274">
        <v>2.4724250000000225E-2</v>
      </c>
      <c r="S26" s="37">
        <v>2.1977000000000135E-2</v>
      </c>
      <c r="T26" s="26"/>
      <c r="U26" s="17">
        <f>(1+P26)/(1+Prix!I96)-1</f>
        <v>2.1977000000000135E-2</v>
      </c>
      <c r="V26" s="17">
        <f>(1+Q26)/(1+Prix!J96)-1</f>
        <v>9.8000000000000309E-3</v>
      </c>
      <c r="W26" s="274">
        <f>(1+R26)/(1+Prix!K96)-1</f>
        <v>7.1000000000001062E-3</v>
      </c>
      <c r="X26" s="18">
        <f>(1+S26)/(1+Prix!L96)-1</f>
        <v>4.3999999999999595E-3</v>
      </c>
      <c r="Z26" s="23">
        <v>2039</v>
      </c>
      <c r="AA26" s="36"/>
      <c r="AB26" s="17">
        <v>2.1977000000000135E-2</v>
      </c>
      <c r="AC26" s="17">
        <v>2.7471500000000093E-2</v>
      </c>
      <c r="AD26" s="274">
        <v>2.4724250000000225E-2</v>
      </c>
      <c r="AE26" s="37">
        <v>2.1977000000000135E-2</v>
      </c>
      <c r="AF26" s="26"/>
      <c r="AG26" s="17">
        <f>(1+AB26)/(1+Prix!I96)-1</f>
        <v>2.1977000000000135E-2</v>
      </c>
      <c r="AH26" s="17">
        <f>(1+AC26)/(1+Prix!J96)-1</f>
        <v>9.8000000000000309E-3</v>
      </c>
      <c r="AI26" s="274">
        <f>(1+AD26)/(1+Prix!K96)-1</f>
        <v>7.1000000000001062E-3</v>
      </c>
      <c r="AJ26" s="18">
        <f>(1+AE26)/(1+Prix!L96)-1</f>
        <v>4.3999999999999595E-3</v>
      </c>
    </row>
    <row r="27" spans="2:36" x14ac:dyDescent="0.25">
      <c r="B27" s="23">
        <v>2040</v>
      </c>
      <c r="C27" s="36"/>
      <c r="D27" s="17">
        <v>2.1570000000000086E-2</v>
      </c>
      <c r="E27" s="17">
        <v>2.7675000000000116E-2</v>
      </c>
      <c r="F27" s="274">
        <v>2.4622499999999992E-2</v>
      </c>
      <c r="G27" s="37">
        <v>2.1570000000000086E-2</v>
      </c>
      <c r="H27" s="26"/>
      <c r="I27" s="17">
        <f>(1+D27)/(1+Prix!I97)-1</f>
        <v>2.1570000000000089E-2</v>
      </c>
      <c r="J27" s="17">
        <f>(1+E27)/(1+Prix!K97)-1</f>
        <v>1.0000000000000009E-2</v>
      </c>
      <c r="K27" s="274">
        <f>(1+F27)/(1+Prix!L97)-1</f>
        <v>6.9999999999998952E-3</v>
      </c>
      <c r="L27" s="18">
        <f>(1+G27)/(1+Prix!L97)-1</f>
        <v>4.0000000000000036E-3</v>
      </c>
      <c r="N27" s="23">
        <v>2040</v>
      </c>
      <c r="O27" s="36"/>
      <c r="P27" s="17">
        <v>2.1570000000000089E-2</v>
      </c>
      <c r="Q27" s="17">
        <v>2.7675000000000116E-2</v>
      </c>
      <c r="R27" s="274">
        <v>2.4622499999999992E-2</v>
      </c>
      <c r="S27" s="37">
        <v>2.1570000000000089E-2</v>
      </c>
      <c r="T27" s="26"/>
      <c r="U27" s="17">
        <f>(1+P27)/(1+Prix!I97)-1</f>
        <v>2.1570000000000089E-2</v>
      </c>
      <c r="V27" s="17">
        <f>(1+Q27)/(1+Prix!J97)-1</f>
        <v>1.0000000000000009E-2</v>
      </c>
      <c r="W27" s="274">
        <f>(1+R27)/(1+Prix!K97)-1</f>
        <v>6.9999999999998952E-3</v>
      </c>
      <c r="X27" s="18">
        <f>(1+S27)/(1+Prix!L97)-1</f>
        <v>4.0000000000000036E-3</v>
      </c>
      <c r="Z27" s="23">
        <v>2040</v>
      </c>
      <c r="AA27" s="36"/>
      <c r="AB27" s="17">
        <v>2.1570000000000089E-2</v>
      </c>
      <c r="AC27" s="17">
        <v>2.7675000000000116E-2</v>
      </c>
      <c r="AD27" s="274">
        <v>2.4622499999999992E-2</v>
      </c>
      <c r="AE27" s="37">
        <v>2.1570000000000089E-2</v>
      </c>
      <c r="AF27" s="26"/>
      <c r="AG27" s="17">
        <f>(1+AB27)/(1+Prix!I97)-1</f>
        <v>2.1570000000000089E-2</v>
      </c>
      <c r="AH27" s="17">
        <f>(1+AC27)/(1+Prix!J97)-1</f>
        <v>1.0000000000000009E-2</v>
      </c>
      <c r="AI27" s="274">
        <f>(1+AD27)/(1+Prix!K97)-1</f>
        <v>6.9999999999998952E-3</v>
      </c>
      <c r="AJ27" s="18">
        <f>(1+AE27)/(1+Prix!L97)-1</f>
        <v>4.0000000000000036E-3</v>
      </c>
    </row>
    <row r="28" spans="2:36" x14ac:dyDescent="0.25">
      <c r="B28" s="23">
        <v>2041</v>
      </c>
      <c r="C28" s="36"/>
      <c r="D28" s="17">
        <v>2.1570000000000086E-2</v>
      </c>
      <c r="E28" s="17">
        <v>2.7675000000000116E-2</v>
      </c>
      <c r="F28" s="274">
        <v>2.4622499999999992E-2</v>
      </c>
      <c r="G28" s="37">
        <v>2.1570000000000086E-2</v>
      </c>
      <c r="H28" s="26"/>
      <c r="I28" s="17">
        <f>(1+D28)/(1+Prix!I98)-1</f>
        <v>2.1570000000000089E-2</v>
      </c>
      <c r="J28" s="17">
        <f>(1+E28)/(1+Prix!K98)-1</f>
        <v>1.0000000000000009E-2</v>
      </c>
      <c r="K28" s="274">
        <f>(1+F28)/(1+Prix!L98)-1</f>
        <v>6.9999999999998952E-3</v>
      </c>
      <c r="L28" s="18">
        <f>(1+G28)/(1+Prix!L98)-1</f>
        <v>4.0000000000000036E-3</v>
      </c>
      <c r="N28" s="23">
        <v>2041</v>
      </c>
      <c r="O28" s="36"/>
      <c r="P28" s="17">
        <v>2.1570000000000089E-2</v>
      </c>
      <c r="Q28" s="17">
        <v>2.7675000000000116E-2</v>
      </c>
      <c r="R28" s="274">
        <v>2.4622499999999992E-2</v>
      </c>
      <c r="S28" s="37">
        <v>2.1570000000000089E-2</v>
      </c>
      <c r="T28" s="26"/>
      <c r="U28" s="17">
        <f>(1+P28)/(1+Prix!I98)-1</f>
        <v>2.1570000000000089E-2</v>
      </c>
      <c r="V28" s="17">
        <f>(1+Q28)/(1+Prix!J98)-1</f>
        <v>1.0000000000000009E-2</v>
      </c>
      <c r="W28" s="274">
        <f>(1+R28)/(1+Prix!K98)-1</f>
        <v>6.9999999999998952E-3</v>
      </c>
      <c r="X28" s="18">
        <f>(1+S28)/(1+Prix!L98)-1</f>
        <v>4.0000000000000036E-3</v>
      </c>
      <c r="Z28" s="23">
        <v>2041</v>
      </c>
      <c r="AA28" s="36"/>
      <c r="AB28" s="17">
        <v>2.1570000000000089E-2</v>
      </c>
      <c r="AC28" s="17">
        <v>2.7675000000000116E-2</v>
      </c>
      <c r="AD28" s="274">
        <v>2.4622499999999992E-2</v>
      </c>
      <c r="AE28" s="37">
        <v>2.1570000000000089E-2</v>
      </c>
      <c r="AF28" s="26"/>
      <c r="AG28" s="17">
        <f>(1+AB28)/(1+Prix!I98)-1</f>
        <v>2.1570000000000089E-2</v>
      </c>
      <c r="AH28" s="17">
        <f>(1+AC28)/(1+Prix!J98)-1</f>
        <v>1.0000000000000009E-2</v>
      </c>
      <c r="AI28" s="274">
        <f>(1+AD28)/(1+Prix!K98)-1</f>
        <v>6.9999999999998952E-3</v>
      </c>
      <c r="AJ28" s="18">
        <f>(1+AE28)/(1+Prix!L98)-1</f>
        <v>4.0000000000000036E-3</v>
      </c>
    </row>
    <row r="29" spans="2:36" x14ac:dyDescent="0.25">
      <c r="B29" s="23">
        <v>2042</v>
      </c>
      <c r="C29" s="36"/>
      <c r="D29" s="17">
        <v>2.1570000000000089E-2</v>
      </c>
      <c r="E29" s="17">
        <v>2.7675000000000113E-2</v>
      </c>
      <c r="F29" s="274">
        <v>2.4622499999999988E-2</v>
      </c>
      <c r="G29" s="37">
        <v>2.1570000000000089E-2</v>
      </c>
      <c r="H29" s="26"/>
      <c r="I29" s="17">
        <f>(1+D29)/(1+Prix!I99)-1</f>
        <v>2.1570000000000089E-2</v>
      </c>
      <c r="J29" s="17">
        <f>(1+E29)/(1+Prix!K99)-1</f>
        <v>1.0000000000000009E-2</v>
      </c>
      <c r="K29" s="274">
        <f>(1+F29)/(1+Prix!L99)-1</f>
        <v>6.9999999999998952E-3</v>
      </c>
      <c r="L29" s="18">
        <f>(1+G29)/(1+Prix!L99)-1</f>
        <v>4.0000000000000036E-3</v>
      </c>
      <c r="N29" s="23">
        <v>2042</v>
      </c>
      <c r="O29" s="36"/>
      <c r="P29" s="17">
        <v>2.1570000000000089E-2</v>
      </c>
      <c r="Q29" s="17">
        <v>2.7675000000000116E-2</v>
      </c>
      <c r="R29" s="274">
        <v>2.4622499999999992E-2</v>
      </c>
      <c r="S29" s="37">
        <v>2.1570000000000089E-2</v>
      </c>
      <c r="T29" s="26"/>
      <c r="U29" s="17">
        <f>(1+P29)/(1+Prix!I99)-1</f>
        <v>2.1570000000000089E-2</v>
      </c>
      <c r="V29" s="17">
        <f>(1+Q29)/(1+Prix!J99)-1</f>
        <v>1.0000000000000009E-2</v>
      </c>
      <c r="W29" s="274">
        <f>(1+R29)/(1+Prix!K99)-1</f>
        <v>6.9999999999998952E-3</v>
      </c>
      <c r="X29" s="18">
        <f>(1+S29)/(1+Prix!L99)-1</f>
        <v>4.0000000000000036E-3</v>
      </c>
      <c r="Z29" s="23">
        <v>2042</v>
      </c>
      <c r="AA29" s="36"/>
      <c r="AB29" s="17">
        <v>2.1570000000000089E-2</v>
      </c>
      <c r="AC29" s="17">
        <v>2.7675000000000116E-2</v>
      </c>
      <c r="AD29" s="274">
        <v>2.4622499999999992E-2</v>
      </c>
      <c r="AE29" s="37">
        <v>2.1570000000000089E-2</v>
      </c>
      <c r="AF29" s="26"/>
      <c r="AG29" s="17">
        <f>(1+AB29)/(1+Prix!I99)-1</f>
        <v>2.1570000000000089E-2</v>
      </c>
      <c r="AH29" s="17">
        <f>(1+AC29)/(1+Prix!J99)-1</f>
        <v>1.0000000000000009E-2</v>
      </c>
      <c r="AI29" s="274">
        <f>(1+AD29)/(1+Prix!K99)-1</f>
        <v>6.9999999999998952E-3</v>
      </c>
      <c r="AJ29" s="18">
        <f>(1+AE29)/(1+Prix!L99)-1</f>
        <v>4.0000000000000036E-3</v>
      </c>
    </row>
    <row r="30" spans="2:36" x14ac:dyDescent="0.25">
      <c r="B30" s="23">
        <v>2043</v>
      </c>
      <c r="C30" s="36"/>
      <c r="D30" s="17">
        <v>2.1570000000000086E-2</v>
      </c>
      <c r="E30" s="17">
        <v>2.7675000000000113E-2</v>
      </c>
      <c r="F30" s="274">
        <v>2.4622499999999988E-2</v>
      </c>
      <c r="G30" s="37">
        <v>2.1570000000000086E-2</v>
      </c>
      <c r="H30" s="26"/>
      <c r="I30" s="17">
        <f>(1+D30)/(1+Prix!I100)-1</f>
        <v>2.1570000000000089E-2</v>
      </c>
      <c r="J30" s="17">
        <f>(1+E30)/(1+Prix!K100)-1</f>
        <v>1.0000000000000009E-2</v>
      </c>
      <c r="K30" s="274">
        <f>(1+F30)/(1+Prix!L100)-1</f>
        <v>6.9999999999998952E-3</v>
      </c>
      <c r="L30" s="18">
        <f>(1+G30)/(1+Prix!L100)-1</f>
        <v>4.0000000000000036E-3</v>
      </c>
      <c r="N30" s="23">
        <v>2043</v>
      </c>
      <c r="O30" s="36"/>
      <c r="P30" s="17">
        <v>2.1570000000000089E-2</v>
      </c>
      <c r="Q30" s="17">
        <v>2.7675000000000116E-2</v>
      </c>
      <c r="R30" s="274">
        <v>2.4622499999999992E-2</v>
      </c>
      <c r="S30" s="37">
        <v>2.1570000000000089E-2</v>
      </c>
      <c r="T30" s="26"/>
      <c r="U30" s="17">
        <f>(1+P30)/(1+Prix!I100)-1</f>
        <v>2.1570000000000089E-2</v>
      </c>
      <c r="V30" s="17">
        <f>(1+Q30)/(1+Prix!J100)-1</f>
        <v>1.0000000000000009E-2</v>
      </c>
      <c r="W30" s="274">
        <f>(1+R30)/(1+Prix!K100)-1</f>
        <v>6.9999999999998952E-3</v>
      </c>
      <c r="X30" s="18">
        <f>(1+S30)/(1+Prix!L100)-1</f>
        <v>4.0000000000000036E-3</v>
      </c>
      <c r="Z30" s="23">
        <v>2043</v>
      </c>
      <c r="AA30" s="36"/>
      <c r="AB30" s="17">
        <v>2.1570000000000089E-2</v>
      </c>
      <c r="AC30" s="17">
        <v>2.7675000000000116E-2</v>
      </c>
      <c r="AD30" s="274">
        <v>2.4622499999999992E-2</v>
      </c>
      <c r="AE30" s="37">
        <v>2.1570000000000089E-2</v>
      </c>
      <c r="AF30" s="26"/>
      <c r="AG30" s="17">
        <f>(1+AB30)/(1+Prix!I100)-1</f>
        <v>2.1570000000000089E-2</v>
      </c>
      <c r="AH30" s="17">
        <f>(1+AC30)/(1+Prix!J100)-1</f>
        <v>1.0000000000000009E-2</v>
      </c>
      <c r="AI30" s="274">
        <f>(1+AD30)/(1+Prix!K100)-1</f>
        <v>6.9999999999998952E-3</v>
      </c>
      <c r="AJ30" s="18">
        <f>(1+AE30)/(1+Prix!L100)-1</f>
        <v>4.0000000000000036E-3</v>
      </c>
    </row>
    <row r="31" spans="2:36" x14ac:dyDescent="0.25">
      <c r="B31" s="23">
        <v>2044</v>
      </c>
      <c r="C31" s="36"/>
      <c r="D31" s="17">
        <v>2.1570000000000089E-2</v>
      </c>
      <c r="E31" s="17">
        <v>2.7675000000000116E-2</v>
      </c>
      <c r="F31" s="274">
        <v>2.4622499999999988E-2</v>
      </c>
      <c r="G31" s="37">
        <v>2.1570000000000089E-2</v>
      </c>
      <c r="H31" s="26"/>
      <c r="I31" s="17">
        <f>(1+D31)/(1+Prix!I101)-1</f>
        <v>2.1570000000000089E-2</v>
      </c>
      <c r="J31" s="17">
        <f>(1+E31)/(1+Prix!K101)-1</f>
        <v>1.0000000000000009E-2</v>
      </c>
      <c r="K31" s="274">
        <f>(1+F31)/(1+Prix!L101)-1</f>
        <v>6.9999999999998952E-3</v>
      </c>
      <c r="L31" s="18">
        <f>(1+G31)/(1+Prix!L101)-1</f>
        <v>4.0000000000000036E-3</v>
      </c>
      <c r="N31" s="23">
        <v>2044</v>
      </c>
      <c r="O31" s="36"/>
      <c r="P31" s="17">
        <v>2.1570000000000089E-2</v>
      </c>
      <c r="Q31" s="17">
        <v>2.7675000000000116E-2</v>
      </c>
      <c r="R31" s="274">
        <v>2.4622499999999992E-2</v>
      </c>
      <c r="S31" s="37">
        <v>2.1570000000000089E-2</v>
      </c>
      <c r="T31" s="26"/>
      <c r="U31" s="17">
        <f>(1+P31)/(1+Prix!I101)-1</f>
        <v>2.1570000000000089E-2</v>
      </c>
      <c r="V31" s="17">
        <f>(1+Q31)/(1+Prix!J101)-1</f>
        <v>1.0000000000000009E-2</v>
      </c>
      <c r="W31" s="274">
        <f>(1+R31)/(1+Prix!K101)-1</f>
        <v>6.9999999999998952E-3</v>
      </c>
      <c r="X31" s="18">
        <f>(1+S31)/(1+Prix!L101)-1</f>
        <v>4.0000000000000036E-3</v>
      </c>
      <c r="Z31" s="23">
        <v>2044</v>
      </c>
      <c r="AA31" s="36"/>
      <c r="AB31" s="17">
        <v>2.1570000000000089E-2</v>
      </c>
      <c r="AC31" s="17">
        <v>2.7675000000000116E-2</v>
      </c>
      <c r="AD31" s="274">
        <v>2.4622499999999992E-2</v>
      </c>
      <c r="AE31" s="37">
        <v>2.1570000000000089E-2</v>
      </c>
      <c r="AF31" s="26"/>
      <c r="AG31" s="17">
        <f>(1+AB31)/(1+Prix!I101)-1</f>
        <v>2.1570000000000089E-2</v>
      </c>
      <c r="AH31" s="17">
        <f>(1+AC31)/(1+Prix!J101)-1</f>
        <v>1.0000000000000009E-2</v>
      </c>
      <c r="AI31" s="274">
        <f>(1+AD31)/(1+Prix!K101)-1</f>
        <v>6.9999999999998952E-3</v>
      </c>
      <c r="AJ31" s="18">
        <f>(1+AE31)/(1+Prix!L101)-1</f>
        <v>4.0000000000000036E-3</v>
      </c>
    </row>
    <row r="32" spans="2:36" x14ac:dyDescent="0.25">
      <c r="B32" s="23">
        <v>2045</v>
      </c>
      <c r="C32" s="36"/>
      <c r="D32" s="17">
        <v>2.1570000000000089E-2</v>
      </c>
      <c r="E32" s="17">
        <v>2.7675000000000116E-2</v>
      </c>
      <c r="F32" s="274">
        <v>2.4622499999999988E-2</v>
      </c>
      <c r="G32" s="37">
        <v>2.1570000000000089E-2</v>
      </c>
      <c r="H32" s="26"/>
      <c r="I32" s="17">
        <f>(1+D32)/(1+Prix!I102)-1</f>
        <v>2.1570000000000089E-2</v>
      </c>
      <c r="J32" s="17">
        <f>(1+E32)/(1+Prix!K102)-1</f>
        <v>1.0000000000000009E-2</v>
      </c>
      <c r="K32" s="274">
        <f>(1+F32)/(1+Prix!L102)-1</f>
        <v>6.9999999999998952E-3</v>
      </c>
      <c r="L32" s="18">
        <f>(1+G32)/(1+Prix!L102)-1</f>
        <v>4.0000000000000036E-3</v>
      </c>
      <c r="N32" s="23">
        <v>2045</v>
      </c>
      <c r="O32" s="36"/>
      <c r="P32" s="17">
        <v>2.1570000000000089E-2</v>
      </c>
      <c r="Q32" s="17">
        <v>2.7675000000000116E-2</v>
      </c>
      <c r="R32" s="274">
        <v>2.4622499999999992E-2</v>
      </c>
      <c r="S32" s="37">
        <v>2.1570000000000089E-2</v>
      </c>
      <c r="T32" s="26"/>
      <c r="U32" s="17">
        <f>(1+P32)/(1+Prix!I102)-1</f>
        <v>2.1570000000000089E-2</v>
      </c>
      <c r="V32" s="17">
        <f>(1+Q32)/(1+Prix!J102)-1</f>
        <v>1.0000000000000009E-2</v>
      </c>
      <c r="W32" s="274">
        <f>(1+R32)/(1+Prix!K102)-1</f>
        <v>6.9999999999998952E-3</v>
      </c>
      <c r="X32" s="18">
        <f>(1+S32)/(1+Prix!L102)-1</f>
        <v>4.0000000000000036E-3</v>
      </c>
      <c r="Z32" s="23">
        <v>2045</v>
      </c>
      <c r="AA32" s="36"/>
      <c r="AB32" s="17">
        <v>2.1570000000000089E-2</v>
      </c>
      <c r="AC32" s="17">
        <v>2.7675000000000116E-2</v>
      </c>
      <c r="AD32" s="274">
        <v>2.4622499999999992E-2</v>
      </c>
      <c r="AE32" s="37">
        <v>2.1570000000000089E-2</v>
      </c>
      <c r="AF32" s="26"/>
      <c r="AG32" s="17">
        <f>(1+AB32)/(1+Prix!I102)-1</f>
        <v>2.1570000000000089E-2</v>
      </c>
      <c r="AH32" s="17">
        <f>(1+AC32)/(1+Prix!J102)-1</f>
        <v>1.0000000000000009E-2</v>
      </c>
      <c r="AI32" s="274">
        <f>(1+AD32)/(1+Prix!K102)-1</f>
        <v>6.9999999999998952E-3</v>
      </c>
      <c r="AJ32" s="18">
        <f>(1+AE32)/(1+Prix!L102)-1</f>
        <v>4.0000000000000036E-3</v>
      </c>
    </row>
    <row r="33" spans="2:36" x14ac:dyDescent="0.25">
      <c r="B33" s="23">
        <v>2046</v>
      </c>
      <c r="C33" s="36"/>
      <c r="D33" s="17">
        <v>2.1570000000000089E-2</v>
      </c>
      <c r="E33" s="17">
        <v>2.7675000000000116E-2</v>
      </c>
      <c r="F33" s="274">
        <v>2.4622499999999992E-2</v>
      </c>
      <c r="G33" s="37">
        <v>2.1570000000000089E-2</v>
      </c>
      <c r="H33" s="26"/>
      <c r="I33" s="17">
        <f>(1+D33)/(1+Prix!I103)-1</f>
        <v>2.1570000000000089E-2</v>
      </c>
      <c r="J33" s="17">
        <f>(1+E33)/(1+Prix!K103)-1</f>
        <v>1.0000000000000009E-2</v>
      </c>
      <c r="K33" s="274">
        <f>(1+F33)/(1+Prix!L103)-1</f>
        <v>6.9999999999998952E-3</v>
      </c>
      <c r="L33" s="18">
        <f>(1+G33)/(1+Prix!L103)-1</f>
        <v>4.0000000000000036E-3</v>
      </c>
      <c r="N33" s="23">
        <v>2046</v>
      </c>
      <c r="O33" s="36"/>
      <c r="P33" s="17">
        <v>2.1570000000000089E-2</v>
      </c>
      <c r="Q33" s="17">
        <v>2.7675000000000116E-2</v>
      </c>
      <c r="R33" s="274">
        <v>2.4622499999999992E-2</v>
      </c>
      <c r="S33" s="37">
        <v>2.1570000000000089E-2</v>
      </c>
      <c r="T33" s="26"/>
      <c r="U33" s="17">
        <f>(1+P33)/(1+Prix!I103)-1</f>
        <v>2.1570000000000089E-2</v>
      </c>
      <c r="V33" s="17">
        <f>(1+Q33)/(1+Prix!J103)-1</f>
        <v>1.0000000000000009E-2</v>
      </c>
      <c r="W33" s="274">
        <f>(1+R33)/(1+Prix!K103)-1</f>
        <v>6.9999999999998952E-3</v>
      </c>
      <c r="X33" s="18">
        <f>(1+S33)/(1+Prix!L103)-1</f>
        <v>4.0000000000000036E-3</v>
      </c>
      <c r="Z33" s="23">
        <v>2046</v>
      </c>
      <c r="AA33" s="36"/>
      <c r="AB33" s="17">
        <v>2.1570000000000089E-2</v>
      </c>
      <c r="AC33" s="17">
        <v>2.7675000000000116E-2</v>
      </c>
      <c r="AD33" s="274">
        <v>2.4622499999999992E-2</v>
      </c>
      <c r="AE33" s="37">
        <v>2.1570000000000089E-2</v>
      </c>
      <c r="AF33" s="26"/>
      <c r="AG33" s="17">
        <f>(1+AB33)/(1+Prix!I103)-1</f>
        <v>2.1570000000000089E-2</v>
      </c>
      <c r="AH33" s="17">
        <f>(1+AC33)/(1+Prix!J103)-1</f>
        <v>1.0000000000000009E-2</v>
      </c>
      <c r="AI33" s="274">
        <f>(1+AD33)/(1+Prix!K103)-1</f>
        <v>6.9999999999998952E-3</v>
      </c>
      <c r="AJ33" s="18">
        <f>(1+AE33)/(1+Prix!L103)-1</f>
        <v>4.0000000000000036E-3</v>
      </c>
    </row>
    <row r="34" spans="2:36" x14ac:dyDescent="0.25">
      <c r="B34" s="23">
        <v>2047</v>
      </c>
      <c r="C34" s="36"/>
      <c r="D34" s="17">
        <v>2.1570000000000089E-2</v>
      </c>
      <c r="E34" s="17">
        <v>2.7675000000000113E-2</v>
      </c>
      <c r="F34" s="274">
        <v>2.4622499999999988E-2</v>
      </c>
      <c r="G34" s="37">
        <v>2.1570000000000089E-2</v>
      </c>
      <c r="H34" s="26"/>
      <c r="I34" s="17">
        <f>(1+D34)/(1+Prix!I104)-1</f>
        <v>2.1570000000000089E-2</v>
      </c>
      <c r="J34" s="17">
        <f>(1+E34)/(1+Prix!K104)-1</f>
        <v>1.0000000000000009E-2</v>
      </c>
      <c r="K34" s="274">
        <f>(1+F34)/(1+Prix!L104)-1</f>
        <v>6.9999999999998952E-3</v>
      </c>
      <c r="L34" s="18">
        <f>(1+G34)/(1+Prix!L104)-1</f>
        <v>4.0000000000000036E-3</v>
      </c>
      <c r="N34" s="23">
        <v>2047</v>
      </c>
      <c r="O34" s="36"/>
      <c r="P34" s="17">
        <v>2.1570000000000089E-2</v>
      </c>
      <c r="Q34" s="17">
        <v>2.7675000000000116E-2</v>
      </c>
      <c r="R34" s="274">
        <v>2.4622499999999992E-2</v>
      </c>
      <c r="S34" s="37">
        <v>2.1570000000000089E-2</v>
      </c>
      <c r="T34" s="26"/>
      <c r="U34" s="17">
        <f>(1+P34)/(1+Prix!I104)-1</f>
        <v>2.1570000000000089E-2</v>
      </c>
      <c r="V34" s="17">
        <f>(1+Q34)/(1+Prix!J104)-1</f>
        <v>1.0000000000000009E-2</v>
      </c>
      <c r="W34" s="274">
        <f>(1+R34)/(1+Prix!K104)-1</f>
        <v>6.9999999999998952E-3</v>
      </c>
      <c r="X34" s="18">
        <f>(1+S34)/(1+Prix!L104)-1</f>
        <v>4.0000000000000036E-3</v>
      </c>
      <c r="Z34" s="23">
        <v>2047</v>
      </c>
      <c r="AA34" s="36"/>
      <c r="AB34" s="17">
        <v>2.1570000000000089E-2</v>
      </c>
      <c r="AC34" s="17">
        <v>2.7675000000000116E-2</v>
      </c>
      <c r="AD34" s="274">
        <v>2.4622499999999992E-2</v>
      </c>
      <c r="AE34" s="37">
        <v>2.1570000000000089E-2</v>
      </c>
      <c r="AF34" s="26"/>
      <c r="AG34" s="17">
        <f>(1+AB34)/(1+Prix!I104)-1</f>
        <v>2.1570000000000089E-2</v>
      </c>
      <c r="AH34" s="17">
        <f>(1+AC34)/(1+Prix!J104)-1</f>
        <v>1.0000000000000009E-2</v>
      </c>
      <c r="AI34" s="274">
        <f>(1+AD34)/(1+Prix!K104)-1</f>
        <v>6.9999999999998952E-3</v>
      </c>
      <c r="AJ34" s="18">
        <f>(1+AE34)/(1+Prix!L104)-1</f>
        <v>4.0000000000000036E-3</v>
      </c>
    </row>
    <row r="35" spans="2:36" x14ac:dyDescent="0.25">
      <c r="B35" s="23">
        <v>2048</v>
      </c>
      <c r="C35" s="36"/>
      <c r="D35" s="17">
        <v>2.1570000000000086E-2</v>
      </c>
      <c r="E35" s="17">
        <v>2.7675000000000113E-2</v>
      </c>
      <c r="F35" s="274">
        <v>2.4622499999999988E-2</v>
      </c>
      <c r="G35" s="37">
        <v>2.1570000000000086E-2</v>
      </c>
      <c r="H35" s="26"/>
      <c r="I35" s="17">
        <f>(1+D35)/(1+Prix!I105)-1</f>
        <v>2.1570000000000089E-2</v>
      </c>
      <c r="J35" s="17">
        <f>(1+E35)/(1+Prix!K105)-1</f>
        <v>1.0000000000000009E-2</v>
      </c>
      <c r="K35" s="274">
        <f>(1+F35)/(1+Prix!L105)-1</f>
        <v>6.9999999999998952E-3</v>
      </c>
      <c r="L35" s="18">
        <f>(1+G35)/(1+Prix!L105)-1</f>
        <v>4.0000000000000036E-3</v>
      </c>
      <c r="N35" s="23">
        <v>2048</v>
      </c>
      <c r="O35" s="36"/>
      <c r="P35" s="17">
        <v>2.1570000000000089E-2</v>
      </c>
      <c r="Q35" s="17">
        <v>2.7675000000000116E-2</v>
      </c>
      <c r="R35" s="274">
        <v>2.4622499999999992E-2</v>
      </c>
      <c r="S35" s="37">
        <v>2.1570000000000089E-2</v>
      </c>
      <c r="T35" s="26"/>
      <c r="U35" s="17">
        <f>(1+P35)/(1+Prix!I105)-1</f>
        <v>2.1570000000000089E-2</v>
      </c>
      <c r="V35" s="17">
        <f>(1+Q35)/(1+Prix!J105)-1</f>
        <v>1.0000000000000009E-2</v>
      </c>
      <c r="W35" s="274">
        <f>(1+R35)/(1+Prix!K105)-1</f>
        <v>6.9999999999998952E-3</v>
      </c>
      <c r="X35" s="18">
        <f>(1+S35)/(1+Prix!L105)-1</f>
        <v>4.0000000000000036E-3</v>
      </c>
      <c r="Z35" s="23">
        <v>2048</v>
      </c>
      <c r="AA35" s="36"/>
      <c r="AB35" s="17">
        <v>2.1570000000000089E-2</v>
      </c>
      <c r="AC35" s="17">
        <v>2.7675000000000116E-2</v>
      </c>
      <c r="AD35" s="274">
        <v>2.4622499999999992E-2</v>
      </c>
      <c r="AE35" s="37">
        <v>2.1570000000000089E-2</v>
      </c>
      <c r="AF35" s="26"/>
      <c r="AG35" s="17">
        <f>(1+AB35)/(1+Prix!I105)-1</f>
        <v>2.1570000000000089E-2</v>
      </c>
      <c r="AH35" s="17">
        <f>(1+AC35)/(1+Prix!J105)-1</f>
        <v>1.0000000000000009E-2</v>
      </c>
      <c r="AI35" s="274">
        <f>(1+AD35)/(1+Prix!K105)-1</f>
        <v>6.9999999999998952E-3</v>
      </c>
      <c r="AJ35" s="18">
        <f>(1+AE35)/(1+Prix!L105)-1</f>
        <v>4.0000000000000036E-3</v>
      </c>
    </row>
    <row r="36" spans="2:36" x14ac:dyDescent="0.25">
      <c r="B36" s="23">
        <v>2049</v>
      </c>
      <c r="C36" s="36"/>
      <c r="D36" s="17">
        <v>2.1570000000000089E-2</v>
      </c>
      <c r="E36" s="17">
        <v>2.7675000000000116E-2</v>
      </c>
      <c r="F36" s="274">
        <v>2.4622499999999988E-2</v>
      </c>
      <c r="G36" s="37">
        <v>2.1570000000000089E-2</v>
      </c>
      <c r="H36" s="26"/>
      <c r="I36" s="17">
        <f>(1+D36)/(1+Prix!I106)-1</f>
        <v>2.1570000000000089E-2</v>
      </c>
      <c r="J36" s="17">
        <f>(1+E36)/(1+Prix!K106)-1</f>
        <v>1.0000000000000009E-2</v>
      </c>
      <c r="K36" s="274">
        <f>(1+F36)/(1+Prix!L106)-1</f>
        <v>6.9999999999998952E-3</v>
      </c>
      <c r="L36" s="18">
        <f>(1+G36)/(1+Prix!L106)-1</f>
        <v>4.0000000000000036E-3</v>
      </c>
      <c r="N36" s="23">
        <v>2049</v>
      </c>
      <c r="O36" s="36"/>
      <c r="P36" s="17">
        <v>2.1570000000000089E-2</v>
      </c>
      <c r="Q36" s="17">
        <v>2.7675000000000116E-2</v>
      </c>
      <c r="R36" s="274">
        <v>2.4622499999999992E-2</v>
      </c>
      <c r="S36" s="37">
        <v>2.1570000000000089E-2</v>
      </c>
      <c r="T36" s="26"/>
      <c r="U36" s="17">
        <f>(1+P36)/(1+Prix!I106)-1</f>
        <v>2.1570000000000089E-2</v>
      </c>
      <c r="V36" s="17">
        <f>(1+Q36)/(1+Prix!J106)-1</f>
        <v>1.0000000000000009E-2</v>
      </c>
      <c r="W36" s="274">
        <f>(1+R36)/(1+Prix!K106)-1</f>
        <v>6.9999999999998952E-3</v>
      </c>
      <c r="X36" s="18">
        <f>(1+S36)/(1+Prix!L106)-1</f>
        <v>4.0000000000000036E-3</v>
      </c>
      <c r="Z36" s="23">
        <v>2049</v>
      </c>
      <c r="AA36" s="36"/>
      <c r="AB36" s="17">
        <v>2.1570000000000089E-2</v>
      </c>
      <c r="AC36" s="17">
        <v>2.7675000000000116E-2</v>
      </c>
      <c r="AD36" s="274">
        <v>2.4622499999999992E-2</v>
      </c>
      <c r="AE36" s="37">
        <v>2.1570000000000089E-2</v>
      </c>
      <c r="AF36" s="26"/>
      <c r="AG36" s="17">
        <f>(1+AB36)/(1+Prix!I106)-1</f>
        <v>2.1570000000000089E-2</v>
      </c>
      <c r="AH36" s="17">
        <f>(1+AC36)/(1+Prix!J106)-1</f>
        <v>1.0000000000000009E-2</v>
      </c>
      <c r="AI36" s="274">
        <f>(1+AD36)/(1+Prix!K106)-1</f>
        <v>6.9999999999998952E-3</v>
      </c>
      <c r="AJ36" s="18">
        <f>(1+AE36)/(1+Prix!L106)-1</f>
        <v>4.0000000000000036E-3</v>
      </c>
    </row>
    <row r="37" spans="2:36" x14ac:dyDescent="0.25">
      <c r="B37" s="23">
        <v>2050</v>
      </c>
      <c r="C37" s="36"/>
      <c r="D37" s="17">
        <v>2.1570000000000086E-2</v>
      </c>
      <c r="E37" s="17">
        <v>2.7675000000000116E-2</v>
      </c>
      <c r="F37" s="274">
        <v>2.4622499999999988E-2</v>
      </c>
      <c r="G37" s="37">
        <v>2.1570000000000086E-2</v>
      </c>
      <c r="H37" s="26"/>
      <c r="I37" s="17">
        <f>(1+D37)/(1+Prix!I107)-1</f>
        <v>2.1570000000000089E-2</v>
      </c>
      <c r="J37" s="17">
        <f>(1+E37)/(1+Prix!K107)-1</f>
        <v>1.0000000000000009E-2</v>
      </c>
      <c r="K37" s="274">
        <f>(1+F37)/(1+Prix!L107)-1</f>
        <v>6.9999999999998952E-3</v>
      </c>
      <c r="L37" s="18">
        <f>(1+G37)/(1+Prix!L107)-1</f>
        <v>4.0000000000000036E-3</v>
      </c>
      <c r="N37" s="23">
        <v>2050</v>
      </c>
      <c r="O37" s="36"/>
      <c r="P37" s="17">
        <v>2.1570000000000089E-2</v>
      </c>
      <c r="Q37" s="17">
        <v>2.7675000000000116E-2</v>
      </c>
      <c r="R37" s="274">
        <v>2.4622499999999992E-2</v>
      </c>
      <c r="S37" s="37">
        <v>2.1570000000000089E-2</v>
      </c>
      <c r="T37" s="26"/>
      <c r="U37" s="17">
        <f>(1+P37)/(1+Prix!I107)-1</f>
        <v>2.1570000000000089E-2</v>
      </c>
      <c r="V37" s="17">
        <f>(1+Q37)/(1+Prix!J107)-1</f>
        <v>1.0000000000000009E-2</v>
      </c>
      <c r="W37" s="274">
        <f>(1+R37)/(1+Prix!K107)-1</f>
        <v>6.9999999999998952E-3</v>
      </c>
      <c r="X37" s="18">
        <f>(1+S37)/(1+Prix!L107)-1</f>
        <v>4.0000000000000036E-3</v>
      </c>
      <c r="Z37" s="23">
        <v>2050</v>
      </c>
      <c r="AA37" s="36"/>
      <c r="AB37" s="17">
        <v>2.1570000000000089E-2</v>
      </c>
      <c r="AC37" s="17">
        <v>2.7675000000000116E-2</v>
      </c>
      <c r="AD37" s="274">
        <v>2.4622499999999992E-2</v>
      </c>
      <c r="AE37" s="37">
        <v>2.1570000000000089E-2</v>
      </c>
      <c r="AF37" s="26"/>
      <c r="AG37" s="17">
        <f>(1+AB37)/(1+Prix!I107)-1</f>
        <v>2.1570000000000089E-2</v>
      </c>
      <c r="AH37" s="17">
        <f>(1+AC37)/(1+Prix!J107)-1</f>
        <v>1.0000000000000009E-2</v>
      </c>
      <c r="AI37" s="274">
        <f>(1+AD37)/(1+Prix!K107)-1</f>
        <v>6.9999999999998952E-3</v>
      </c>
      <c r="AJ37" s="18">
        <f>(1+AE37)/(1+Prix!L107)-1</f>
        <v>4.0000000000000036E-3</v>
      </c>
    </row>
    <row r="38" spans="2:36" x14ac:dyDescent="0.25">
      <c r="B38" s="23">
        <v>2051</v>
      </c>
      <c r="C38" s="36"/>
      <c r="D38" s="17">
        <v>2.1570000000000089E-2</v>
      </c>
      <c r="E38" s="17">
        <v>2.7675000000000113E-2</v>
      </c>
      <c r="F38" s="274">
        <v>2.4622499999999992E-2</v>
      </c>
      <c r="G38" s="37">
        <v>2.1570000000000089E-2</v>
      </c>
      <c r="H38" s="26"/>
      <c r="I38" s="17">
        <f>(1+D38)/(1+Prix!I108)-1</f>
        <v>2.1570000000000089E-2</v>
      </c>
      <c r="J38" s="17">
        <f>(1+E38)/(1+Prix!K108)-1</f>
        <v>1.0000000000000009E-2</v>
      </c>
      <c r="K38" s="274">
        <f>(1+F38)/(1+Prix!L108)-1</f>
        <v>6.9999999999998952E-3</v>
      </c>
      <c r="L38" s="18">
        <f>(1+G38)/(1+Prix!L108)-1</f>
        <v>4.0000000000000036E-3</v>
      </c>
      <c r="N38" s="23">
        <v>2051</v>
      </c>
      <c r="O38" s="36"/>
      <c r="P38" s="17">
        <v>2.1570000000000089E-2</v>
      </c>
      <c r="Q38" s="17">
        <v>2.7675000000000116E-2</v>
      </c>
      <c r="R38" s="274">
        <v>2.4622499999999992E-2</v>
      </c>
      <c r="S38" s="37">
        <v>2.1570000000000089E-2</v>
      </c>
      <c r="T38" s="26"/>
      <c r="U38" s="17">
        <f>(1+P38)/(1+Prix!I108)-1</f>
        <v>2.1570000000000089E-2</v>
      </c>
      <c r="V38" s="17">
        <f>(1+Q38)/(1+Prix!J108)-1</f>
        <v>1.0000000000000009E-2</v>
      </c>
      <c r="W38" s="274">
        <f>(1+R38)/(1+Prix!K108)-1</f>
        <v>6.9999999999998952E-3</v>
      </c>
      <c r="X38" s="18">
        <f>(1+S38)/(1+Prix!L108)-1</f>
        <v>4.0000000000000036E-3</v>
      </c>
      <c r="Z38" s="23">
        <v>2051</v>
      </c>
      <c r="AA38" s="36"/>
      <c r="AB38" s="17">
        <v>2.1570000000000089E-2</v>
      </c>
      <c r="AC38" s="17">
        <v>2.7675000000000116E-2</v>
      </c>
      <c r="AD38" s="274">
        <v>2.4622499999999992E-2</v>
      </c>
      <c r="AE38" s="37">
        <v>2.1570000000000089E-2</v>
      </c>
      <c r="AF38" s="26"/>
      <c r="AG38" s="17">
        <f>(1+AB38)/(1+Prix!I108)-1</f>
        <v>2.1570000000000089E-2</v>
      </c>
      <c r="AH38" s="17">
        <f>(1+AC38)/(1+Prix!J108)-1</f>
        <v>1.0000000000000009E-2</v>
      </c>
      <c r="AI38" s="274">
        <f>(1+AD38)/(1+Prix!K108)-1</f>
        <v>6.9999999999998952E-3</v>
      </c>
      <c r="AJ38" s="18">
        <f>(1+AE38)/(1+Prix!L108)-1</f>
        <v>4.0000000000000036E-3</v>
      </c>
    </row>
    <row r="39" spans="2:36" x14ac:dyDescent="0.25">
      <c r="B39" s="23">
        <v>2052</v>
      </c>
      <c r="C39" s="36"/>
      <c r="D39" s="17">
        <v>2.1570000000000086E-2</v>
      </c>
      <c r="E39" s="17">
        <v>2.7675000000000113E-2</v>
      </c>
      <c r="F39" s="274">
        <v>2.4622499999999992E-2</v>
      </c>
      <c r="G39" s="37">
        <v>2.1570000000000086E-2</v>
      </c>
      <c r="H39" s="26"/>
      <c r="I39" s="17">
        <f>(1+D39)/(1+Prix!I109)-1</f>
        <v>2.1570000000000089E-2</v>
      </c>
      <c r="J39" s="17">
        <f>(1+E39)/(1+Prix!K109)-1</f>
        <v>1.0000000000000009E-2</v>
      </c>
      <c r="K39" s="274">
        <f>(1+F39)/(1+Prix!L109)-1</f>
        <v>6.9999999999998952E-3</v>
      </c>
      <c r="L39" s="18">
        <f>(1+G39)/(1+Prix!L109)-1</f>
        <v>4.0000000000000036E-3</v>
      </c>
      <c r="N39" s="23">
        <v>2052</v>
      </c>
      <c r="O39" s="36"/>
      <c r="P39" s="17">
        <v>2.1570000000000089E-2</v>
      </c>
      <c r="Q39" s="17">
        <v>2.7675000000000116E-2</v>
      </c>
      <c r="R39" s="274">
        <v>2.4622499999999992E-2</v>
      </c>
      <c r="S39" s="37">
        <v>2.1570000000000089E-2</v>
      </c>
      <c r="T39" s="26"/>
      <c r="U39" s="17">
        <f>(1+P39)/(1+Prix!I109)-1</f>
        <v>2.1570000000000089E-2</v>
      </c>
      <c r="V39" s="17">
        <f>(1+Q39)/(1+Prix!J109)-1</f>
        <v>1.0000000000000009E-2</v>
      </c>
      <c r="W39" s="274">
        <f>(1+R39)/(1+Prix!K109)-1</f>
        <v>6.9999999999998952E-3</v>
      </c>
      <c r="X39" s="18">
        <f>(1+S39)/(1+Prix!L109)-1</f>
        <v>4.0000000000000036E-3</v>
      </c>
      <c r="Z39" s="23">
        <v>2052</v>
      </c>
      <c r="AA39" s="36"/>
      <c r="AB39" s="17">
        <v>2.1570000000000089E-2</v>
      </c>
      <c r="AC39" s="17">
        <v>2.7675000000000116E-2</v>
      </c>
      <c r="AD39" s="274">
        <v>2.4622499999999992E-2</v>
      </c>
      <c r="AE39" s="37">
        <v>2.1570000000000089E-2</v>
      </c>
      <c r="AF39" s="26"/>
      <c r="AG39" s="17">
        <f>(1+AB39)/(1+Prix!I109)-1</f>
        <v>2.1570000000000089E-2</v>
      </c>
      <c r="AH39" s="17">
        <f>(1+AC39)/(1+Prix!J109)-1</f>
        <v>1.0000000000000009E-2</v>
      </c>
      <c r="AI39" s="274">
        <f>(1+AD39)/(1+Prix!K109)-1</f>
        <v>6.9999999999998952E-3</v>
      </c>
      <c r="AJ39" s="18">
        <f>(1+AE39)/(1+Prix!L109)-1</f>
        <v>4.0000000000000036E-3</v>
      </c>
    </row>
    <row r="40" spans="2:36" x14ac:dyDescent="0.25">
      <c r="B40" s="23">
        <v>2053</v>
      </c>
      <c r="C40" s="36"/>
      <c r="D40" s="17">
        <v>2.1570000000000086E-2</v>
      </c>
      <c r="E40" s="17">
        <v>2.7675000000000113E-2</v>
      </c>
      <c r="F40" s="274">
        <v>2.4622499999999988E-2</v>
      </c>
      <c r="G40" s="37">
        <v>2.1570000000000086E-2</v>
      </c>
      <c r="H40" s="26"/>
      <c r="I40" s="17">
        <f>(1+D40)/(1+Prix!I110)-1</f>
        <v>2.1570000000000089E-2</v>
      </c>
      <c r="J40" s="17">
        <f>(1+E40)/(1+Prix!K110)-1</f>
        <v>1.0000000000000009E-2</v>
      </c>
      <c r="K40" s="274">
        <f>(1+F40)/(1+Prix!L110)-1</f>
        <v>6.9999999999998952E-3</v>
      </c>
      <c r="L40" s="18">
        <f>(1+G40)/(1+Prix!L110)-1</f>
        <v>4.0000000000000036E-3</v>
      </c>
      <c r="N40" s="23">
        <v>2053</v>
      </c>
      <c r="O40" s="36"/>
      <c r="P40" s="17">
        <v>2.1570000000000089E-2</v>
      </c>
      <c r="Q40" s="17">
        <v>2.7675000000000116E-2</v>
      </c>
      <c r="R40" s="274">
        <v>2.4622499999999992E-2</v>
      </c>
      <c r="S40" s="37">
        <v>2.1570000000000089E-2</v>
      </c>
      <c r="T40" s="26"/>
      <c r="U40" s="17">
        <f>(1+P40)/(1+Prix!I110)-1</f>
        <v>2.1570000000000089E-2</v>
      </c>
      <c r="V40" s="17">
        <f>(1+Q40)/(1+Prix!J110)-1</f>
        <v>1.0000000000000009E-2</v>
      </c>
      <c r="W40" s="274">
        <f>(1+R40)/(1+Prix!K110)-1</f>
        <v>6.9999999999998952E-3</v>
      </c>
      <c r="X40" s="18">
        <f>(1+S40)/(1+Prix!L110)-1</f>
        <v>4.0000000000000036E-3</v>
      </c>
      <c r="Z40" s="23">
        <v>2053</v>
      </c>
      <c r="AA40" s="36"/>
      <c r="AB40" s="17">
        <v>2.1570000000000089E-2</v>
      </c>
      <c r="AC40" s="17">
        <v>2.7675000000000116E-2</v>
      </c>
      <c r="AD40" s="274">
        <v>2.4622499999999992E-2</v>
      </c>
      <c r="AE40" s="37">
        <v>2.1570000000000089E-2</v>
      </c>
      <c r="AF40" s="26"/>
      <c r="AG40" s="17">
        <f>(1+AB40)/(1+Prix!I110)-1</f>
        <v>2.1570000000000089E-2</v>
      </c>
      <c r="AH40" s="17">
        <f>(1+AC40)/(1+Prix!J110)-1</f>
        <v>1.0000000000000009E-2</v>
      </c>
      <c r="AI40" s="274">
        <f>(1+AD40)/(1+Prix!K110)-1</f>
        <v>6.9999999999998952E-3</v>
      </c>
      <c r="AJ40" s="18">
        <f>(1+AE40)/(1+Prix!L110)-1</f>
        <v>4.0000000000000036E-3</v>
      </c>
    </row>
    <row r="41" spans="2:36" x14ac:dyDescent="0.25">
      <c r="B41" s="23">
        <v>2054</v>
      </c>
      <c r="C41" s="36"/>
      <c r="D41" s="17">
        <v>2.1570000000000089E-2</v>
      </c>
      <c r="E41" s="17">
        <v>2.7675000000000113E-2</v>
      </c>
      <c r="F41" s="274">
        <v>2.4622499999999988E-2</v>
      </c>
      <c r="G41" s="37">
        <v>2.1570000000000089E-2</v>
      </c>
      <c r="H41" s="26"/>
      <c r="I41" s="17">
        <f>(1+D41)/(1+Prix!I111)-1</f>
        <v>2.1570000000000089E-2</v>
      </c>
      <c r="J41" s="17">
        <f>(1+E41)/(1+Prix!K111)-1</f>
        <v>1.0000000000000009E-2</v>
      </c>
      <c r="K41" s="274">
        <f>(1+F41)/(1+Prix!L111)-1</f>
        <v>6.9999999999998952E-3</v>
      </c>
      <c r="L41" s="18">
        <f>(1+G41)/(1+Prix!L111)-1</f>
        <v>4.0000000000000036E-3</v>
      </c>
      <c r="N41" s="23">
        <v>2054</v>
      </c>
      <c r="O41" s="36"/>
      <c r="P41" s="17">
        <v>2.1570000000000089E-2</v>
      </c>
      <c r="Q41" s="17">
        <v>2.7675000000000116E-2</v>
      </c>
      <c r="R41" s="274">
        <v>2.4622499999999992E-2</v>
      </c>
      <c r="S41" s="37">
        <v>2.1570000000000089E-2</v>
      </c>
      <c r="T41" s="26"/>
      <c r="U41" s="17">
        <f>(1+P41)/(1+Prix!I111)-1</f>
        <v>2.1570000000000089E-2</v>
      </c>
      <c r="V41" s="17">
        <f>(1+Q41)/(1+Prix!J111)-1</f>
        <v>1.0000000000000009E-2</v>
      </c>
      <c r="W41" s="274">
        <f>(1+R41)/(1+Prix!K111)-1</f>
        <v>6.9999999999998952E-3</v>
      </c>
      <c r="X41" s="18">
        <f>(1+S41)/(1+Prix!L111)-1</f>
        <v>4.0000000000000036E-3</v>
      </c>
      <c r="Z41" s="23">
        <v>2054</v>
      </c>
      <c r="AA41" s="36"/>
      <c r="AB41" s="17">
        <v>2.1570000000000089E-2</v>
      </c>
      <c r="AC41" s="17">
        <v>2.7675000000000116E-2</v>
      </c>
      <c r="AD41" s="274">
        <v>2.4622499999999992E-2</v>
      </c>
      <c r="AE41" s="37">
        <v>2.1570000000000089E-2</v>
      </c>
      <c r="AF41" s="26"/>
      <c r="AG41" s="17">
        <f>(1+AB41)/(1+Prix!I111)-1</f>
        <v>2.1570000000000089E-2</v>
      </c>
      <c r="AH41" s="17">
        <f>(1+AC41)/(1+Prix!J111)-1</f>
        <v>1.0000000000000009E-2</v>
      </c>
      <c r="AI41" s="274">
        <f>(1+AD41)/(1+Prix!K111)-1</f>
        <v>6.9999999999998952E-3</v>
      </c>
      <c r="AJ41" s="18">
        <f>(1+AE41)/(1+Prix!L111)-1</f>
        <v>4.0000000000000036E-3</v>
      </c>
    </row>
    <row r="42" spans="2:36" x14ac:dyDescent="0.25">
      <c r="B42" s="23">
        <v>2055</v>
      </c>
      <c r="C42" s="36"/>
      <c r="D42" s="17">
        <v>2.1570000000000086E-2</v>
      </c>
      <c r="E42" s="17">
        <v>2.7675000000000116E-2</v>
      </c>
      <c r="F42" s="274">
        <v>2.4622499999999992E-2</v>
      </c>
      <c r="G42" s="37">
        <v>2.1570000000000086E-2</v>
      </c>
      <c r="H42" s="26"/>
      <c r="I42" s="17">
        <f>(1+D42)/(1+Prix!I112)-1</f>
        <v>2.1570000000000089E-2</v>
      </c>
      <c r="J42" s="17">
        <f>(1+E42)/(1+Prix!K112)-1</f>
        <v>1.0000000000000009E-2</v>
      </c>
      <c r="K42" s="274">
        <f>(1+F42)/(1+Prix!L112)-1</f>
        <v>6.9999999999998952E-3</v>
      </c>
      <c r="L42" s="18">
        <f>(1+G42)/(1+Prix!L112)-1</f>
        <v>4.0000000000000036E-3</v>
      </c>
      <c r="N42" s="23">
        <v>2055</v>
      </c>
      <c r="O42" s="36"/>
      <c r="P42" s="17">
        <v>2.1570000000000089E-2</v>
      </c>
      <c r="Q42" s="17">
        <v>2.7675000000000116E-2</v>
      </c>
      <c r="R42" s="274">
        <v>2.4622499999999992E-2</v>
      </c>
      <c r="S42" s="37">
        <v>2.1570000000000089E-2</v>
      </c>
      <c r="T42" s="26"/>
      <c r="U42" s="17">
        <f>(1+P42)/(1+Prix!I112)-1</f>
        <v>2.1570000000000089E-2</v>
      </c>
      <c r="V42" s="17">
        <f>(1+Q42)/(1+Prix!J112)-1</f>
        <v>1.0000000000000009E-2</v>
      </c>
      <c r="W42" s="274">
        <f>(1+R42)/(1+Prix!K112)-1</f>
        <v>6.9999999999998952E-3</v>
      </c>
      <c r="X42" s="18">
        <f>(1+S42)/(1+Prix!L112)-1</f>
        <v>4.0000000000000036E-3</v>
      </c>
      <c r="Z42" s="23">
        <v>2055</v>
      </c>
      <c r="AA42" s="36"/>
      <c r="AB42" s="17">
        <v>2.1570000000000089E-2</v>
      </c>
      <c r="AC42" s="17">
        <v>2.7675000000000116E-2</v>
      </c>
      <c r="AD42" s="274">
        <v>2.4622499999999992E-2</v>
      </c>
      <c r="AE42" s="37">
        <v>2.1570000000000089E-2</v>
      </c>
      <c r="AF42" s="26"/>
      <c r="AG42" s="17">
        <f>(1+AB42)/(1+Prix!I112)-1</f>
        <v>2.1570000000000089E-2</v>
      </c>
      <c r="AH42" s="17">
        <f>(1+AC42)/(1+Prix!J112)-1</f>
        <v>1.0000000000000009E-2</v>
      </c>
      <c r="AI42" s="274">
        <f>(1+AD42)/(1+Prix!K112)-1</f>
        <v>6.9999999999998952E-3</v>
      </c>
      <c r="AJ42" s="18">
        <f>(1+AE42)/(1+Prix!L112)-1</f>
        <v>4.0000000000000036E-3</v>
      </c>
    </row>
    <row r="43" spans="2:36" x14ac:dyDescent="0.25">
      <c r="B43" s="23">
        <v>2056</v>
      </c>
      <c r="C43" s="36"/>
      <c r="D43" s="17">
        <v>2.1570000000000086E-2</v>
      </c>
      <c r="E43" s="17">
        <v>2.7675000000000113E-2</v>
      </c>
      <c r="F43" s="274">
        <v>2.4622499999999988E-2</v>
      </c>
      <c r="G43" s="37">
        <v>2.1570000000000086E-2</v>
      </c>
      <c r="H43" s="26"/>
      <c r="I43" s="17">
        <f>(1+D43)/(1+Prix!I113)-1</f>
        <v>2.1570000000000089E-2</v>
      </c>
      <c r="J43" s="17">
        <f>(1+E43)/(1+Prix!K113)-1</f>
        <v>1.0000000000000009E-2</v>
      </c>
      <c r="K43" s="274">
        <f>(1+F43)/(1+Prix!L113)-1</f>
        <v>6.9999999999998952E-3</v>
      </c>
      <c r="L43" s="18">
        <f>(1+G43)/(1+Prix!L113)-1</f>
        <v>4.0000000000000036E-3</v>
      </c>
      <c r="N43" s="23">
        <v>2056</v>
      </c>
      <c r="O43" s="36"/>
      <c r="P43" s="17">
        <v>2.1570000000000089E-2</v>
      </c>
      <c r="Q43" s="17">
        <v>2.7675000000000116E-2</v>
      </c>
      <c r="R43" s="274">
        <v>2.4622499999999992E-2</v>
      </c>
      <c r="S43" s="37">
        <v>2.1570000000000089E-2</v>
      </c>
      <c r="T43" s="26"/>
      <c r="U43" s="17">
        <f>(1+P43)/(1+Prix!I113)-1</f>
        <v>2.1570000000000089E-2</v>
      </c>
      <c r="V43" s="17">
        <f>(1+Q43)/(1+Prix!J113)-1</f>
        <v>1.0000000000000009E-2</v>
      </c>
      <c r="W43" s="274">
        <f>(1+R43)/(1+Prix!K113)-1</f>
        <v>6.9999999999998952E-3</v>
      </c>
      <c r="X43" s="18">
        <f>(1+S43)/(1+Prix!L113)-1</f>
        <v>4.0000000000000036E-3</v>
      </c>
      <c r="Z43" s="23">
        <v>2056</v>
      </c>
      <c r="AA43" s="36"/>
      <c r="AB43" s="17">
        <v>2.1570000000000089E-2</v>
      </c>
      <c r="AC43" s="17">
        <v>2.7675000000000116E-2</v>
      </c>
      <c r="AD43" s="274">
        <v>2.4622499999999992E-2</v>
      </c>
      <c r="AE43" s="37">
        <v>2.1570000000000089E-2</v>
      </c>
      <c r="AF43" s="26"/>
      <c r="AG43" s="17">
        <f>(1+AB43)/(1+Prix!I113)-1</f>
        <v>2.1570000000000089E-2</v>
      </c>
      <c r="AH43" s="17">
        <f>(1+AC43)/(1+Prix!J113)-1</f>
        <v>1.0000000000000009E-2</v>
      </c>
      <c r="AI43" s="274">
        <f>(1+AD43)/(1+Prix!K113)-1</f>
        <v>6.9999999999998952E-3</v>
      </c>
      <c r="AJ43" s="18">
        <f>(1+AE43)/(1+Prix!L113)-1</f>
        <v>4.0000000000000036E-3</v>
      </c>
    </row>
    <row r="44" spans="2:36" x14ac:dyDescent="0.25">
      <c r="B44" s="23">
        <v>2057</v>
      </c>
      <c r="C44" s="36"/>
      <c r="D44" s="17">
        <v>2.1570000000000086E-2</v>
      </c>
      <c r="E44" s="17">
        <v>2.7675000000000116E-2</v>
      </c>
      <c r="F44" s="274">
        <v>2.4622499999999988E-2</v>
      </c>
      <c r="G44" s="37">
        <v>2.1570000000000086E-2</v>
      </c>
      <c r="H44" s="26"/>
      <c r="I44" s="17">
        <f>(1+D44)/(1+Prix!I114)-1</f>
        <v>2.1570000000000089E-2</v>
      </c>
      <c r="J44" s="17">
        <f>(1+E44)/(1+Prix!K114)-1</f>
        <v>1.0000000000000009E-2</v>
      </c>
      <c r="K44" s="274">
        <f>(1+F44)/(1+Prix!L114)-1</f>
        <v>6.9999999999998952E-3</v>
      </c>
      <c r="L44" s="18">
        <f>(1+G44)/(1+Prix!L114)-1</f>
        <v>4.0000000000000036E-3</v>
      </c>
      <c r="N44" s="23">
        <v>2057</v>
      </c>
      <c r="O44" s="36"/>
      <c r="P44" s="17">
        <v>2.1570000000000089E-2</v>
      </c>
      <c r="Q44" s="17">
        <v>2.7675000000000116E-2</v>
      </c>
      <c r="R44" s="274">
        <v>2.4622499999999992E-2</v>
      </c>
      <c r="S44" s="37">
        <v>2.1570000000000089E-2</v>
      </c>
      <c r="T44" s="26"/>
      <c r="U44" s="17">
        <f>(1+P44)/(1+Prix!I114)-1</f>
        <v>2.1570000000000089E-2</v>
      </c>
      <c r="V44" s="17">
        <f>(1+Q44)/(1+Prix!J114)-1</f>
        <v>1.0000000000000009E-2</v>
      </c>
      <c r="W44" s="274">
        <f>(1+R44)/(1+Prix!K114)-1</f>
        <v>6.9999999999998952E-3</v>
      </c>
      <c r="X44" s="18">
        <f>(1+S44)/(1+Prix!L114)-1</f>
        <v>4.0000000000000036E-3</v>
      </c>
      <c r="Z44" s="23">
        <v>2057</v>
      </c>
      <c r="AA44" s="36"/>
      <c r="AB44" s="17">
        <v>2.1570000000000089E-2</v>
      </c>
      <c r="AC44" s="17">
        <v>2.7675000000000116E-2</v>
      </c>
      <c r="AD44" s="274">
        <v>2.4622499999999992E-2</v>
      </c>
      <c r="AE44" s="37">
        <v>2.1570000000000089E-2</v>
      </c>
      <c r="AF44" s="26"/>
      <c r="AG44" s="17">
        <f>(1+AB44)/(1+Prix!I114)-1</f>
        <v>2.1570000000000089E-2</v>
      </c>
      <c r="AH44" s="17">
        <f>(1+AC44)/(1+Prix!J114)-1</f>
        <v>1.0000000000000009E-2</v>
      </c>
      <c r="AI44" s="274">
        <f>(1+AD44)/(1+Prix!K114)-1</f>
        <v>6.9999999999998952E-3</v>
      </c>
      <c r="AJ44" s="18">
        <f>(1+AE44)/(1+Prix!L114)-1</f>
        <v>4.0000000000000036E-3</v>
      </c>
    </row>
    <row r="45" spans="2:36" x14ac:dyDescent="0.25">
      <c r="B45" s="23">
        <v>2058</v>
      </c>
      <c r="C45" s="36"/>
      <c r="D45" s="17">
        <v>2.1570000000000086E-2</v>
      </c>
      <c r="E45" s="17">
        <v>2.7675000000000113E-2</v>
      </c>
      <c r="F45" s="274">
        <v>2.4622499999999988E-2</v>
      </c>
      <c r="G45" s="37">
        <v>2.1570000000000086E-2</v>
      </c>
      <c r="H45" s="26"/>
      <c r="I45" s="17">
        <f>(1+D45)/(1+Prix!I115)-1</f>
        <v>2.1570000000000089E-2</v>
      </c>
      <c r="J45" s="17">
        <f>(1+E45)/(1+Prix!K115)-1</f>
        <v>1.0000000000000009E-2</v>
      </c>
      <c r="K45" s="274">
        <f>(1+F45)/(1+Prix!L115)-1</f>
        <v>6.9999999999998952E-3</v>
      </c>
      <c r="L45" s="18">
        <f>(1+G45)/(1+Prix!L115)-1</f>
        <v>4.0000000000000036E-3</v>
      </c>
      <c r="N45" s="23">
        <v>2058</v>
      </c>
      <c r="O45" s="36"/>
      <c r="P45" s="17">
        <v>2.1570000000000089E-2</v>
      </c>
      <c r="Q45" s="17">
        <v>2.7675000000000116E-2</v>
      </c>
      <c r="R45" s="274">
        <v>2.4622499999999992E-2</v>
      </c>
      <c r="S45" s="37">
        <v>2.1570000000000089E-2</v>
      </c>
      <c r="T45" s="26"/>
      <c r="U45" s="17">
        <f>(1+P45)/(1+Prix!I115)-1</f>
        <v>2.1570000000000089E-2</v>
      </c>
      <c r="V45" s="17">
        <f>(1+Q45)/(1+Prix!J115)-1</f>
        <v>1.0000000000000009E-2</v>
      </c>
      <c r="W45" s="274">
        <f>(1+R45)/(1+Prix!K115)-1</f>
        <v>6.9999999999998952E-3</v>
      </c>
      <c r="X45" s="18">
        <f>(1+S45)/(1+Prix!L115)-1</f>
        <v>4.0000000000000036E-3</v>
      </c>
      <c r="Z45" s="23">
        <v>2058</v>
      </c>
      <c r="AA45" s="36"/>
      <c r="AB45" s="17">
        <v>2.1570000000000089E-2</v>
      </c>
      <c r="AC45" s="17">
        <v>2.7675000000000116E-2</v>
      </c>
      <c r="AD45" s="274">
        <v>2.4622499999999992E-2</v>
      </c>
      <c r="AE45" s="37">
        <v>2.1570000000000089E-2</v>
      </c>
      <c r="AF45" s="26"/>
      <c r="AG45" s="17">
        <f>(1+AB45)/(1+Prix!I115)-1</f>
        <v>2.1570000000000089E-2</v>
      </c>
      <c r="AH45" s="17">
        <f>(1+AC45)/(1+Prix!J115)-1</f>
        <v>1.0000000000000009E-2</v>
      </c>
      <c r="AI45" s="274">
        <f>(1+AD45)/(1+Prix!K115)-1</f>
        <v>6.9999999999998952E-3</v>
      </c>
      <c r="AJ45" s="18">
        <f>(1+AE45)/(1+Prix!L115)-1</f>
        <v>4.0000000000000036E-3</v>
      </c>
    </row>
    <row r="46" spans="2:36" x14ac:dyDescent="0.25">
      <c r="B46" s="23">
        <v>2059</v>
      </c>
      <c r="C46" s="36"/>
      <c r="D46" s="17">
        <v>2.1570000000000089E-2</v>
      </c>
      <c r="E46" s="17">
        <v>2.7675000000000116E-2</v>
      </c>
      <c r="F46" s="274">
        <v>2.4622499999999988E-2</v>
      </c>
      <c r="G46" s="37">
        <v>2.1570000000000089E-2</v>
      </c>
      <c r="H46" s="26"/>
      <c r="I46" s="17">
        <f>(1+D46)/(1+Prix!I116)-1</f>
        <v>2.1570000000000089E-2</v>
      </c>
      <c r="J46" s="17">
        <f>(1+E46)/(1+Prix!K116)-1</f>
        <v>1.0000000000000009E-2</v>
      </c>
      <c r="K46" s="274">
        <f>(1+F46)/(1+Prix!L116)-1</f>
        <v>6.9999999999998952E-3</v>
      </c>
      <c r="L46" s="18">
        <f>(1+G46)/(1+Prix!L116)-1</f>
        <v>4.0000000000000036E-3</v>
      </c>
      <c r="N46" s="23">
        <v>2059</v>
      </c>
      <c r="O46" s="36"/>
      <c r="P46" s="17">
        <v>2.1570000000000089E-2</v>
      </c>
      <c r="Q46" s="17">
        <v>2.7675000000000116E-2</v>
      </c>
      <c r="R46" s="274">
        <v>2.4622499999999992E-2</v>
      </c>
      <c r="S46" s="37">
        <v>2.1570000000000089E-2</v>
      </c>
      <c r="T46" s="26"/>
      <c r="U46" s="17">
        <f>(1+P46)/(1+Prix!I116)-1</f>
        <v>2.1570000000000089E-2</v>
      </c>
      <c r="V46" s="17">
        <f>(1+Q46)/(1+Prix!J116)-1</f>
        <v>1.0000000000000009E-2</v>
      </c>
      <c r="W46" s="274">
        <f>(1+R46)/(1+Prix!K116)-1</f>
        <v>6.9999999999998952E-3</v>
      </c>
      <c r="X46" s="18">
        <f>(1+S46)/(1+Prix!L116)-1</f>
        <v>4.0000000000000036E-3</v>
      </c>
      <c r="Z46" s="23">
        <v>2059</v>
      </c>
      <c r="AA46" s="36"/>
      <c r="AB46" s="17">
        <v>2.1570000000000089E-2</v>
      </c>
      <c r="AC46" s="17">
        <v>2.7675000000000116E-2</v>
      </c>
      <c r="AD46" s="274">
        <v>2.4622499999999992E-2</v>
      </c>
      <c r="AE46" s="37">
        <v>2.1570000000000089E-2</v>
      </c>
      <c r="AF46" s="26"/>
      <c r="AG46" s="17">
        <f>(1+AB46)/(1+Prix!I116)-1</f>
        <v>2.1570000000000089E-2</v>
      </c>
      <c r="AH46" s="17">
        <f>(1+AC46)/(1+Prix!J116)-1</f>
        <v>1.0000000000000009E-2</v>
      </c>
      <c r="AI46" s="274">
        <f>(1+AD46)/(1+Prix!K116)-1</f>
        <v>6.9999999999998952E-3</v>
      </c>
      <c r="AJ46" s="18">
        <f>(1+AE46)/(1+Prix!L116)-1</f>
        <v>4.0000000000000036E-3</v>
      </c>
    </row>
    <row r="47" spans="2:36" x14ac:dyDescent="0.25">
      <c r="B47" s="23">
        <v>2060</v>
      </c>
      <c r="C47" s="36"/>
      <c r="D47" s="17">
        <v>2.1570000000000089E-2</v>
      </c>
      <c r="E47" s="17">
        <v>2.7675000000000116E-2</v>
      </c>
      <c r="F47" s="274">
        <v>2.4622499999999992E-2</v>
      </c>
      <c r="G47" s="37">
        <v>2.1570000000000089E-2</v>
      </c>
      <c r="H47" s="26"/>
      <c r="I47" s="17">
        <f>(1+D47)/(1+Prix!I117)-1</f>
        <v>2.1570000000000089E-2</v>
      </c>
      <c r="J47" s="17">
        <f>(1+E47)/(1+Prix!K117)-1</f>
        <v>1.0000000000000009E-2</v>
      </c>
      <c r="K47" s="274">
        <f>(1+F47)/(1+Prix!L117)-1</f>
        <v>6.9999999999998952E-3</v>
      </c>
      <c r="L47" s="18">
        <f>(1+G47)/(1+Prix!L117)-1</f>
        <v>4.0000000000000036E-3</v>
      </c>
      <c r="N47" s="23">
        <v>2060</v>
      </c>
      <c r="O47" s="36"/>
      <c r="P47" s="17">
        <v>2.1570000000000089E-2</v>
      </c>
      <c r="Q47" s="17">
        <v>2.7675000000000116E-2</v>
      </c>
      <c r="R47" s="274">
        <v>2.4622499999999992E-2</v>
      </c>
      <c r="S47" s="37">
        <v>2.1570000000000089E-2</v>
      </c>
      <c r="T47" s="26"/>
      <c r="U47" s="17">
        <f>(1+P47)/(1+Prix!I117)-1</f>
        <v>2.1570000000000089E-2</v>
      </c>
      <c r="V47" s="17">
        <f>(1+Q47)/(1+Prix!J117)-1</f>
        <v>1.0000000000000009E-2</v>
      </c>
      <c r="W47" s="274">
        <f>(1+R47)/(1+Prix!K117)-1</f>
        <v>6.9999999999998952E-3</v>
      </c>
      <c r="X47" s="18">
        <f>(1+S47)/(1+Prix!L117)-1</f>
        <v>4.0000000000000036E-3</v>
      </c>
      <c r="Z47" s="23">
        <v>2060</v>
      </c>
      <c r="AA47" s="36"/>
      <c r="AB47" s="17">
        <v>2.1570000000000089E-2</v>
      </c>
      <c r="AC47" s="17">
        <v>2.7675000000000116E-2</v>
      </c>
      <c r="AD47" s="274">
        <v>2.4622499999999992E-2</v>
      </c>
      <c r="AE47" s="37">
        <v>2.1570000000000089E-2</v>
      </c>
      <c r="AF47" s="26"/>
      <c r="AG47" s="17">
        <f>(1+AB47)/(1+Prix!I117)-1</f>
        <v>2.1570000000000089E-2</v>
      </c>
      <c r="AH47" s="17">
        <f>(1+AC47)/(1+Prix!J117)-1</f>
        <v>1.0000000000000009E-2</v>
      </c>
      <c r="AI47" s="274">
        <f>(1+AD47)/(1+Prix!K117)-1</f>
        <v>6.9999999999998952E-3</v>
      </c>
      <c r="AJ47" s="18">
        <f>(1+AE47)/(1+Prix!L117)-1</f>
        <v>4.0000000000000036E-3</v>
      </c>
    </row>
    <row r="48" spans="2:36" x14ac:dyDescent="0.25">
      <c r="B48" s="23">
        <f>B47+1</f>
        <v>2061</v>
      </c>
      <c r="C48" s="36"/>
      <c r="D48" s="17">
        <v>2.1570000000000086E-2</v>
      </c>
      <c r="E48" s="17">
        <v>2.7675000000000113E-2</v>
      </c>
      <c r="F48" s="274">
        <v>2.4622499999999992E-2</v>
      </c>
      <c r="G48" s="37">
        <v>2.1570000000000086E-2</v>
      </c>
      <c r="H48" s="26"/>
      <c r="I48" s="17">
        <f>(1+D48)/(1+Prix!I118)-1</f>
        <v>2.1570000000000089E-2</v>
      </c>
      <c r="J48" s="17">
        <f>(1+E48)/(1+Prix!K118)-1</f>
        <v>1.0000000000000009E-2</v>
      </c>
      <c r="K48" s="274">
        <f>(1+F48)/(1+Prix!L118)-1</f>
        <v>6.9999999999998952E-3</v>
      </c>
      <c r="L48" s="18">
        <f>(1+G48)/(1+Prix!L118)-1</f>
        <v>4.0000000000000036E-3</v>
      </c>
      <c r="N48" s="23">
        <f>N47+1</f>
        <v>2061</v>
      </c>
      <c r="O48" s="36"/>
      <c r="P48" s="17">
        <v>2.1570000000000089E-2</v>
      </c>
      <c r="Q48" s="17">
        <v>2.7675000000000116E-2</v>
      </c>
      <c r="R48" s="274">
        <v>2.4622499999999992E-2</v>
      </c>
      <c r="S48" s="37">
        <v>2.1570000000000089E-2</v>
      </c>
      <c r="T48" s="26"/>
      <c r="U48" s="17">
        <f>(1+P48)/(1+Prix!I118)-1</f>
        <v>2.1570000000000089E-2</v>
      </c>
      <c r="V48" s="17">
        <f>(1+Q48)/(1+Prix!J118)-1</f>
        <v>1.0000000000000009E-2</v>
      </c>
      <c r="W48" s="274">
        <f>(1+R48)/(1+Prix!K118)-1</f>
        <v>6.9999999999998952E-3</v>
      </c>
      <c r="X48" s="18">
        <f>(1+S48)/(1+Prix!L118)-1</f>
        <v>4.0000000000000036E-3</v>
      </c>
      <c r="Z48" s="23">
        <f>Z47+1</f>
        <v>2061</v>
      </c>
      <c r="AA48" s="36"/>
      <c r="AB48" s="17">
        <v>2.1570000000000089E-2</v>
      </c>
      <c r="AC48" s="17">
        <v>2.7675000000000116E-2</v>
      </c>
      <c r="AD48" s="274">
        <v>2.4622499999999992E-2</v>
      </c>
      <c r="AE48" s="37">
        <v>2.1570000000000089E-2</v>
      </c>
      <c r="AF48" s="26"/>
      <c r="AG48" s="17">
        <f>(1+AB48)/(1+Prix!I118)-1</f>
        <v>2.1570000000000089E-2</v>
      </c>
      <c r="AH48" s="17">
        <f>(1+AC48)/(1+Prix!J118)-1</f>
        <v>1.0000000000000009E-2</v>
      </c>
      <c r="AI48" s="274">
        <f>(1+AD48)/(1+Prix!K118)-1</f>
        <v>6.9999999999998952E-3</v>
      </c>
      <c r="AJ48" s="18">
        <f>(1+AE48)/(1+Prix!L118)-1</f>
        <v>4.0000000000000036E-3</v>
      </c>
    </row>
    <row r="49" spans="2:36" x14ac:dyDescent="0.25">
      <c r="B49" s="23">
        <f t="shared" ref="B49:B77" si="0">B48+1</f>
        <v>2062</v>
      </c>
      <c r="C49" s="36"/>
      <c r="D49" s="17">
        <v>2.1570000000000089E-2</v>
      </c>
      <c r="E49" s="17">
        <v>2.7675000000000113E-2</v>
      </c>
      <c r="F49" s="274">
        <v>2.4622499999999992E-2</v>
      </c>
      <c r="G49" s="37">
        <v>2.1570000000000089E-2</v>
      </c>
      <c r="H49" s="26"/>
      <c r="I49" s="17">
        <f>(1+D49)/(1+Prix!I119)-1</f>
        <v>2.1570000000000089E-2</v>
      </c>
      <c r="J49" s="17">
        <f>(1+E49)/(1+Prix!K119)-1</f>
        <v>1.0000000000000009E-2</v>
      </c>
      <c r="K49" s="274">
        <f>(1+F49)/(1+Prix!L119)-1</f>
        <v>6.9999999999998952E-3</v>
      </c>
      <c r="L49" s="18">
        <f>(1+G49)/(1+Prix!L119)-1</f>
        <v>4.0000000000000036E-3</v>
      </c>
      <c r="N49" s="23">
        <f t="shared" ref="N49:N77" si="1">N48+1</f>
        <v>2062</v>
      </c>
      <c r="O49" s="36"/>
      <c r="P49" s="17">
        <v>2.1570000000000089E-2</v>
      </c>
      <c r="Q49" s="17">
        <v>2.7675000000000116E-2</v>
      </c>
      <c r="R49" s="274">
        <v>2.4622499999999992E-2</v>
      </c>
      <c r="S49" s="37">
        <v>2.1570000000000089E-2</v>
      </c>
      <c r="T49" s="26"/>
      <c r="U49" s="17">
        <f>(1+P49)/(1+Prix!I119)-1</f>
        <v>2.1570000000000089E-2</v>
      </c>
      <c r="V49" s="17">
        <f>(1+Q49)/(1+Prix!J119)-1</f>
        <v>1.0000000000000009E-2</v>
      </c>
      <c r="W49" s="274">
        <f>(1+R49)/(1+Prix!K119)-1</f>
        <v>6.9999999999998952E-3</v>
      </c>
      <c r="X49" s="18">
        <f>(1+S49)/(1+Prix!L119)-1</f>
        <v>4.0000000000000036E-3</v>
      </c>
      <c r="Z49" s="23">
        <f t="shared" ref="Z49:Z77" si="2">Z48+1</f>
        <v>2062</v>
      </c>
      <c r="AA49" s="36"/>
      <c r="AB49" s="17">
        <v>2.1570000000000089E-2</v>
      </c>
      <c r="AC49" s="17">
        <v>2.7675000000000116E-2</v>
      </c>
      <c r="AD49" s="274">
        <v>2.4622499999999992E-2</v>
      </c>
      <c r="AE49" s="37">
        <v>2.1570000000000089E-2</v>
      </c>
      <c r="AF49" s="26"/>
      <c r="AG49" s="17">
        <f>(1+AB49)/(1+Prix!I119)-1</f>
        <v>2.1570000000000089E-2</v>
      </c>
      <c r="AH49" s="17">
        <f>(1+AC49)/(1+Prix!J119)-1</f>
        <v>1.0000000000000009E-2</v>
      </c>
      <c r="AI49" s="274">
        <f>(1+AD49)/(1+Prix!K119)-1</f>
        <v>6.9999999999998952E-3</v>
      </c>
      <c r="AJ49" s="18">
        <f>(1+AE49)/(1+Prix!L119)-1</f>
        <v>4.0000000000000036E-3</v>
      </c>
    </row>
    <row r="50" spans="2:36" x14ac:dyDescent="0.25">
      <c r="B50" s="23">
        <f t="shared" si="0"/>
        <v>2063</v>
      </c>
      <c r="C50" s="36"/>
      <c r="D50" s="17">
        <v>2.1570000000000089E-2</v>
      </c>
      <c r="E50" s="17">
        <v>2.7675000000000116E-2</v>
      </c>
      <c r="F50" s="274">
        <v>2.4622499999999992E-2</v>
      </c>
      <c r="G50" s="37">
        <v>2.1570000000000089E-2</v>
      </c>
      <c r="H50" s="26"/>
      <c r="I50" s="17">
        <f>(1+D50)/(1+Prix!I120)-1</f>
        <v>2.1570000000000089E-2</v>
      </c>
      <c r="J50" s="17">
        <f>(1+E50)/(1+Prix!K120)-1</f>
        <v>1.0000000000000009E-2</v>
      </c>
      <c r="K50" s="274">
        <f>(1+F50)/(1+Prix!L120)-1</f>
        <v>6.9999999999998952E-3</v>
      </c>
      <c r="L50" s="18">
        <f>(1+G50)/(1+Prix!L120)-1</f>
        <v>4.0000000000000036E-3</v>
      </c>
      <c r="N50" s="23">
        <f t="shared" si="1"/>
        <v>2063</v>
      </c>
      <c r="O50" s="36"/>
      <c r="P50" s="17">
        <v>2.1570000000000089E-2</v>
      </c>
      <c r="Q50" s="17">
        <v>2.7675000000000116E-2</v>
      </c>
      <c r="R50" s="274">
        <v>2.4622499999999992E-2</v>
      </c>
      <c r="S50" s="37">
        <v>2.1570000000000089E-2</v>
      </c>
      <c r="T50" s="26"/>
      <c r="U50" s="17">
        <f>(1+P50)/(1+Prix!I120)-1</f>
        <v>2.1570000000000089E-2</v>
      </c>
      <c r="V50" s="17">
        <f>(1+Q50)/(1+Prix!J120)-1</f>
        <v>1.0000000000000009E-2</v>
      </c>
      <c r="W50" s="274">
        <f>(1+R50)/(1+Prix!K120)-1</f>
        <v>6.9999999999998952E-3</v>
      </c>
      <c r="X50" s="18">
        <f>(1+S50)/(1+Prix!L120)-1</f>
        <v>4.0000000000000036E-3</v>
      </c>
      <c r="Z50" s="23">
        <f t="shared" si="2"/>
        <v>2063</v>
      </c>
      <c r="AA50" s="36"/>
      <c r="AB50" s="17">
        <v>2.1570000000000089E-2</v>
      </c>
      <c r="AC50" s="17">
        <v>2.7675000000000116E-2</v>
      </c>
      <c r="AD50" s="274">
        <v>2.4622499999999992E-2</v>
      </c>
      <c r="AE50" s="37">
        <v>2.1570000000000089E-2</v>
      </c>
      <c r="AF50" s="26"/>
      <c r="AG50" s="17">
        <f>(1+AB50)/(1+Prix!I120)-1</f>
        <v>2.1570000000000089E-2</v>
      </c>
      <c r="AH50" s="17">
        <f>(1+AC50)/(1+Prix!J120)-1</f>
        <v>1.0000000000000009E-2</v>
      </c>
      <c r="AI50" s="274">
        <f>(1+AD50)/(1+Prix!K120)-1</f>
        <v>6.9999999999998952E-3</v>
      </c>
      <c r="AJ50" s="18">
        <f>(1+AE50)/(1+Prix!L120)-1</f>
        <v>4.0000000000000036E-3</v>
      </c>
    </row>
    <row r="51" spans="2:36" x14ac:dyDescent="0.25">
      <c r="B51" s="23">
        <f t="shared" si="0"/>
        <v>2064</v>
      </c>
      <c r="C51" s="36"/>
      <c r="D51" s="17">
        <v>2.1570000000000086E-2</v>
      </c>
      <c r="E51" s="17">
        <v>2.7675000000000113E-2</v>
      </c>
      <c r="F51" s="274">
        <v>2.4622499999999992E-2</v>
      </c>
      <c r="G51" s="37">
        <v>2.1570000000000086E-2</v>
      </c>
      <c r="H51" s="26"/>
      <c r="I51" s="17">
        <f>(1+D51)/(1+Prix!I121)-1</f>
        <v>2.1570000000000089E-2</v>
      </c>
      <c r="J51" s="17">
        <f>(1+E51)/(1+Prix!K121)-1</f>
        <v>1.0000000000000009E-2</v>
      </c>
      <c r="K51" s="274">
        <f>(1+F51)/(1+Prix!L121)-1</f>
        <v>6.9999999999998952E-3</v>
      </c>
      <c r="L51" s="18">
        <f>(1+G51)/(1+Prix!L121)-1</f>
        <v>4.0000000000000036E-3</v>
      </c>
      <c r="N51" s="23">
        <f t="shared" si="1"/>
        <v>2064</v>
      </c>
      <c r="O51" s="36"/>
      <c r="P51" s="17">
        <v>2.1570000000000089E-2</v>
      </c>
      <c r="Q51" s="17">
        <v>2.7675000000000116E-2</v>
      </c>
      <c r="R51" s="274">
        <v>2.4622499999999992E-2</v>
      </c>
      <c r="S51" s="37">
        <v>2.1570000000000089E-2</v>
      </c>
      <c r="T51" s="26"/>
      <c r="U51" s="17">
        <f>(1+P51)/(1+Prix!I121)-1</f>
        <v>2.1570000000000089E-2</v>
      </c>
      <c r="V51" s="17">
        <f>(1+Q51)/(1+Prix!J121)-1</f>
        <v>1.0000000000000009E-2</v>
      </c>
      <c r="W51" s="274">
        <f>(1+R51)/(1+Prix!K121)-1</f>
        <v>6.9999999999998952E-3</v>
      </c>
      <c r="X51" s="18">
        <f>(1+S51)/(1+Prix!L121)-1</f>
        <v>4.0000000000000036E-3</v>
      </c>
      <c r="Z51" s="23">
        <f t="shared" si="2"/>
        <v>2064</v>
      </c>
      <c r="AA51" s="36"/>
      <c r="AB51" s="17">
        <v>2.1570000000000089E-2</v>
      </c>
      <c r="AC51" s="17">
        <v>2.7675000000000116E-2</v>
      </c>
      <c r="AD51" s="274">
        <v>2.4622499999999992E-2</v>
      </c>
      <c r="AE51" s="37">
        <v>2.1570000000000089E-2</v>
      </c>
      <c r="AF51" s="26"/>
      <c r="AG51" s="17">
        <f>(1+AB51)/(1+Prix!I121)-1</f>
        <v>2.1570000000000089E-2</v>
      </c>
      <c r="AH51" s="17">
        <f>(1+AC51)/(1+Prix!J121)-1</f>
        <v>1.0000000000000009E-2</v>
      </c>
      <c r="AI51" s="274">
        <f>(1+AD51)/(1+Prix!K121)-1</f>
        <v>6.9999999999998952E-3</v>
      </c>
      <c r="AJ51" s="18">
        <f>(1+AE51)/(1+Prix!L121)-1</f>
        <v>4.0000000000000036E-3</v>
      </c>
    </row>
    <row r="52" spans="2:36" x14ac:dyDescent="0.25">
      <c r="B52" s="23">
        <f t="shared" si="0"/>
        <v>2065</v>
      </c>
      <c r="C52" s="36"/>
      <c r="D52" s="17">
        <v>2.1570000000000089E-2</v>
      </c>
      <c r="E52" s="17">
        <v>2.7675000000000116E-2</v>
      </c>
      <c r="F52" s="274">
        <v>2.4622499999999992E-2</v>
      </c>
      <c r="G52" s="37">
        <v>2.1570000000000089E-2</v>
      </c>
      <c r="H52" s="26"/>
      <c r="I52" s="17">
        <f>(1+D52)/(1+Prix!I122)-1</f>
        <v>2.1570000000000089E-2</v>
      </c>
      <c r="J52" s="17">
        <f>(1+E52)/(1+Prix!K122)-1</f>
        <v>1.0000000000000009E-2</v>
      </c>
      <c r="K52" s="274">
        <f>(1+F52)/(1+Prix!L122)-1</f>
        <v>6.9999999999998952E-3</v>
      </c>
      <c r="L52" s="18">
        <f>(1+G52)/(1+Prix!L122)-1</f>
        <v>4.0000000000000036E-3</v>
      </c>
      <c r="N52" s="23">
        <f t="shared" si="1"/>
        <v>2065</v>
      </c>
      <c r="O52" s="36"/>
      <c r="P52" s="17">
        <v>2.1570000000000089E-2</v>
      </c>
      <c r="Q52" s="17">
        <v>2.7675000000000116E-2</v>
      </c>
      <c r="R52" s="274">
        <v>2.4622499999999992E-2</v>
      </c>
      <c r="S52" s="37">
        <v>2.1570000000000089E-2</v>
      </c>
      <c r="T52" s="26"/>
      <c r="U52" s="17">
        <f>(1+P52)/(1+Prix!I122)-1</f>
        <v>2.1570000000000089E-2</v>
      </c>
      <c r="V52" s="17">
        <f>(1+Q52)/(1+Prix!J122)-1</f>
        <v>1.0000000000000009E-2</v>
      </c>
      <c r="W52" s="274">
        <f>(1+R52)/(1+Prix!K122)-1</f>
        <v>6.9999999999998952E-3</v>
      </c>
      <c r="X52" s="18">
        <f>(1+S52)/(1+Prix!L122)-1</f>
        <v>4.0000000000000036E-3</v>
      </c>
      <c r="Z52" s="23">
        <f t="shared" si="2"/>
        <v>2065</v>
      </c>
      <c r="AA52" s="36"/>
      <c r="AB52" s="17">
        <v>2.1570000000000089E-2</v>
      </c>
      <c r="AC52" s="17">
        <v>2.7675000000000116E-2</v>
      </c>
      <c r="AD52" s="274">
        <v>2.4622499999999992E-2</v>
      </c>
      <c r="AE52" s="37">
        <v>2.1570000000000089E-2</v>
      </c>
      <c r="AF52" s="26"/>
      <c r="AG52" s="17">
        <f>(1+AB52)/(1+Prix!I122)-1</f>
        <v>2.1570000000000089E-2</v>
      </c>
      <c r="AH52" s="17">
        <f>(1+AC52)/(1+Prix!J122)-1</f>
        <v>1.0000000000000009E-2</v>
      </c>
      <c r="AI52" s="274">
        <f>(1+AD52)/(1+Prix!K122)-1</f>
        <v>6.9999999999998952E-3</v>
      </c>
      <c r="AJ52" s="18">
        <f>(1+AE52)/(1+Prix!L122)-1</f>
        <v>4.0000000000000036E-3</v>
      </c>
    </row>
    <row r="53" spans="2:36" x14ac:dyDescent="0.25">
      <c r="B53" s="23">
        <f t="shared" si="0"/>
        <v>2066</v>
      </c>
      <c r="C53" s="36"/>
      <c r="D53" s="17">
        <v>2.1570000000000089E-2</v>
      </c>
      <c r="E53" s="17">
        <v>2.7675000000000116E-2</v>
      </c>
      <c r="F53" s="274">
        <v>2.4622499999999992E-2</v>
      </c>
      <c r="G53" s="37">
        <v>2.1570000000000089E-2</v>
      </c>
      <c r="H53" s="26"/>
      <c r="I53" s="17">
        <f>(1+D53)/(1+Prix!I123)-1</f>
        <v>2.1570000000000089E-2</v>
      </c>
      <c r="J53" s="17">
        <f>(1+E53)/(1+Prix!K123)-1</f>
        <v>1.0000000000000009E-2</v>
      </c>
      <c r="K53" s="274">
        <f>(1+F53)/(1+Prix!L123)-1</f>
        <v>6.9999999999998952E-3</v>
      </c>
      <c r="L53" s="18">
        <f>(1+G53)/(1+Prix!L123)-1</f>
        <v>4.0000000000000036E-3</v>
      </c>
      <c r="N53" s="23">
        <f t="shared" si="1"/>
        <v>2066</v>
      </c>
      <c r="O53" s="36"/>
      <c r="P53" s="17">
        <v>2.1570000000000089E-2</v>
      </c>
      <c r="Q53" s="17">
        <v>2.7675000000000116E-2</v>
      </c>
      <c r="R53" s="274">
        <v>2.4622499999999992E-2</v>
      </c>
      <c r="S53" s="37">
        <v>2.1570000000000089E-2</v>
      </c>
      <c r="T53" s="26"/>
      <c r="U53" s="17">
        <f>(1+P53)/(1+Prix!I123)-1</f>
        <v>2.1570000000000089E-2</v>
      </c>
      <c r="V53" s="17">
        <f>(1+Q53)/(1+Prix!J123)-1</f>
        <v>1.0000000000000009E-2</v>
      </c>
      <c r="W53" s="274">
        <f>(1+R53)/(1+Prix!K123)-1</f>
        <v>6.9999999999998952E-3</v>
      </c>
      <c r="X53" s="18">
        <f>(1+S53)/(1+Prix!L123)-1</f>
        <v>4.0000000000000036E-3</v>
      </c>
      <c r="Z53" s="23">
        <f t="shared" si="2"/>
        <v>2066</v>
      </c>
      <c r="AA53" s="36"/>
      <c r="AB53" s="17">
        <v>2.1570000000000089E-2</v>
      </c>
      <c r="AC53" s="17">
        <v>2.7675000000000116E-2</v>
      </c>
      <c r="AD53" s="274">
        <v>2.4622499999999992E-2</v>
      </c>
      <c r="AE53" s="37">
        <v>2.1570000000000089E-2</v>
      </c>
      <c r="AF53" s="26"/>
      <c r="AG53" s="17">
        <f>(1+AB53)/(1+Prix!I123)-1</f>
        <v>2.1570000000000089E-2</v>
      </c>
      <c r="AH53" s="17">
        <f>(1+AC53)/(1+Prix!J123)-1</f>
        <v>1.0000000000000009E-2</v>
      </c>
      <c r="AI53" s="274">
        <f>(1+AD53)/(1+Prix!K123)-1</f>
        <v>6.9999999999998952E-3</v>
      </c>
      <c r="AJ53" s="18">
        <f>(1+AE53)/(1+Prix!L123)-1</f>
        <v>4.0000000000000036E-3</v>
      </c>
    </row>
    <row r="54" spans="2:36" x14ac:dyDescent="0.25">
      <c r="B54" s="23">
        <f t="shared" si="0"/>
        <v>2067</v>
      </c>
      <c r="C54" s="36"/>
      <c r="D54" s="17">
        <v>2.1570000000000086E-2</v>
      </c>
      <c r="E54" s="17">
        <v>2.7675000000000116E-2</v>
      </c>
      <c r="F54" s="274">
        <v>2.4622499999999992E-2</v>
      </c>
      <c r="G54" s="37">
        <v>2.1570000000000086E-2</v>
      </c>
      <c r="H54" s="26"/>
      <c r="I54" s="17">
        <f>(1+D54)/(1+Prix!I124)-1</f>
        <v>2.1570000000000089E-2</v>
      </c>
      <c r="J54" s="17">
        <f>(1+E54)/(1+Prix!K124)-1</f>
        <v>1.0000000000000009E-2</v>
      </c>
      <c r="K54" s="274">
        <f>(1+F54)/(1+Prix!L124)-1</f>
        <v>6.9999999999998952E-3</v>
      </c>
      <c r="L54" s="18">
        <f>(1+G54)/(1+Prix!L124)-1</f>
        <v>4.0000000000000036E-3</v>
      </c>
      <c r="N54" s="23">
        <f t="shared" si="1"/>
        <v>2067</v>
      </c>
      <c r="O54" s="36"/>
      <c r="P54" s="17">
        <v>2.1570000000000089E-2</v>
      </c>
      <c r="Q54" s="17">
        <v>2.7675000000000116E-2</v>
      </c>
      <c r="R54" s="274">
        <v>2.4622499999999992E-2</v>
      </c>
      <c r="S54" s="37">
        <v>2.1570000000000089E-2</v>
      </c>
      <c r="T54" s="26"/>
      <c r="U54" s="17">
        <f>(1+P54)/(1+Prix!I124)-1</f>
        <v>2.1570000000000089E-2</v>
      </c>
      <c r="V54" s="17">
        <f>(1+Q54)/(1+Prix!J124)-1</f>
        <v>1.0000000000000009E-2</v>
      </c>
      <c r="W54" s="274">
        <f>(1+R54)/(1+Prix!K124)-1</f>
        <v>6.9999999999998952E-3</v>
      </c>
      <c r="X54" s="18">
        <f>(1+S54)/(1+Prix!L124)-1</f>
        <v>4.0000000000000036E-3</v>
      </c>
      <c r="Z54" s="23">
        <f t="shared" si="2"/>
        <v>2067</v>
      </c>
      <c r="AA54" s="36"/>
      <c r="AB54" s="17">
        <v>2.1570000000000089E-2</v>
      </c>
      <c r="AC54" s="17">
        <v>2.7675000000000116E-2</v>
      </c>
      <c r="AD54" s="274">
        <v>2.4622499999999992E-2</v>
      </c>
      <c r="AE54" s="37">
        <v>2.1570000000000089E-2</v>
      </c>
      <c r="AF54" s="26"/>
      <c r="AG54" s="17">
        <f>(1+AB54)/(1+Prix!I124)-1</f>
        <v>2.1570000000000089E-2</v>
      </c>
      <c r="AH54" s="17">
        <f>(1+AC54)/(1+Prix!J124)-1</f>
        <v>1.0000000000000009E-2</v>
      </c>
      <c r="AI54" s="274">
        <f>(1+AD54)/(1+Prix!K124)-1</f>
        <v>6.9999999999998952E-3</v>
      </c>
      <c r="AJ54" s="18">
        <f>(1+AE54)/(1+Prix!L124)-1</f>
        <v>4.0000000000000036E-3</v>
      </c>
    </row>
    <row r="55" spans="2:36" x14ac:dyDescent="0.25">
      <c r="B55" s="23">
        <f t="shared" si="0"/>
        <v>2068</v>
      </c>
      <c r="C55" s="36"/>
      <c r="D55" s="17">
        <v>2.1570000000000089E-2</v>
      </c>
      <c r="E55" s="17">
        <v>2.7675000000000116E-2</v>
      </c>
      <c r="F55" s="274">
        <v>2.4622499999999995E-2</v>
      </c>
      <c r="G55" s="37">
        <v>2.1570000000000089E-2</v>
      </c>
      <c r="H55" s="26"/>
      <c r="I55" s="17">
        <f>(1+D55)/(1+Prix!I125)-1</f>
        <v>2.1570000000000089E-2</v>
      </c>
      <c r="J55" s="17">
        <f>(1+E55)/(1+Prix!K125)-1</f>
        <v>1.0000000000000009E-2</v>
      </c>
      <c r="K55" s="274">
        <f>(1+F55)/(1+Prix!L125)-1</f>
        <v>6.9999999999998952E-3</v>
      </c>
      <c r="L55" s="18">
        <f>(1+G55)/(1+Prix!L125)-1</f>
        <v>4.0000000000000036E-3</v>
      </c>
      <c r="N55" s="23">
        <f t="shared" si="1"/>
        <v>2068</v>
      </c>
      <c r="O55" s="36"/>
      <c r="P55" s="17">
        <v>2.1570000000000089E-2</v>
      </c>
      <c r="Q55" s="17">
        <v>2.7675000000000116E-2</v>
      </c>
      <c r="R55" s="274">
        <v>2.4622499999999992E-2</v>
      </c>
      <c r="S55" s="37">
        <v>2.1570000000000089E-2</v>
      </c>
      <c r="T55" s="26"/>
      <c r="U55" s="17">
        <f>(1+P55)/(1+Prix!I125)-1</f>
        <v>2.1570000000000089E-2</v>
      </c>
      <c r="V55" s="17">
        <f>(1+Q55)/(1+Prix!J125)-1</f>
        <v>1.0000000000000009E-2</v>
      </c>
      <c r="W55" s="274">
        <f>(1+R55)/(1+Prix!K125)-1</f>
        <v>6.9999999999998952E-3</v>
      </c>
      <c r="X55" s="18">
        <f>(1+S55)/(1+Prix!L125)-1</f>
        <v>4.0000000000000036E-3</v>
      </c>
      <c r="Z55" s="23">
        <f t="shared" si="2"/>
        <v>2068</v>
      </c>
      <c r="AA55" s="36"/>
      <c r="AB55" s="17">
        <v>2.1570000000000089E-2</v>
      </c>
      <c r="AC55" s="17">
        <v>2.7675000000000116E-2</v>
      </c>
      <c r="AD55" s="274">
        <v>2.4622499999999992E-2</v>
      </c>
      <c r="AE55" s="37">
        <v>2.1570000000000089E-2</v>
      </c>
      <c r="AF55" s="26"/>
      <c r="AG55" s="17">
        <f>(1+AB55)/(1+Prix!I125)-1</f>
        <v>2.1570000000000089E-2</v>
      </c>
      <c r="AH55" s="17">
        <f>(1+AC55)/(1+Prix!J125)-1</f>
        <v>1.0000000000000009E-2</v>
      </c>
      <c r="AI55" s="274">
        <f>(1+AD55)/(1+Prix!K125)-1</f>
        <v>6.9999999999998952E-3</v>
      </c>
      <c r="AJ55" s="18">
        <f>(1+AE55)/(1+Prix!L125)-1</f>
        <v>4.0000000000000036E-3</v>
      </c>
    </row>
    <row r="56" spans="2:36" x14ac:dyDescent="0.25">
      <c r="B56" s="23">
        <f t="shared" si="0"/>
        <v>2069</v>
      </c>
      <c r="C56" s="36"/>
      <c r="D56" s="17">
        <v>2.1570000000000093E-2</v>
      </c>
      <c r="E56" s="17">
        <v>2.767500000000012E-2</v>
      </c>
      <c r="F56" s="274">
        <v>2.4622499999999992E-2</v>
      </c>
      <c r="G56" s="37">
        <v>2.1570000000000093E-2</v>
      </c>
      <c r="H56" s="26"/>
      <c r="I56" s="17">
        <f>(1+D56)/(1+Prix!I126)-1</f>
        <v>2.1570000000000089E-2</v>
      </c>
      <c r="J56" s="17">
        <f>(1+E56)/(1+Prix!K126)-1</f>
        <v>1.0000000000000009E-2</v>
      </c>
      <c r="K56" s="274">
        <f>(1+F56)/(1+Prix!L126)-1</f>
        <v>6.9999999999998952E-3</v>
      </c>
      <c r="L56" s="18">
        <f>(1+G56)/(1+Prix!L126)-1</f>
        <v>4.0000000000000036E-3</v>
      </c>
      <c r="N56" s="23">
        <f t="shared" si="1"/>
        <v>2069</v>
      </c>
      <c r="O56" s="36"/>
      <c r="P56" s="17">
        <v>2.1570000000000089E-2</v>
      </c>
      <c r="Q56" s="17">
        <v>2.7675000000000116E-2</v>
      </c>
      <c r="R56" s="274">
        <v>2.4622499999999992E-2</v>
      </c>
      <c r="S56" s="37">
        <v>2.1570000000000089E-2</v>
      </c>
      <c r="T56" s="26"/>
      <c r="U56" s="17">
        <f>(1+P56)/(1+Prix!I126)-1</f>
        <v>2.1570000000000089E-2</v>
      </c>
      <c r="V56" s="17">
        <f>(1+Q56)/(1+Prix!J126)-1</f>
        <v>1.0000000000000009E-2</v>
      </c>
      <c r="W56" s="274">
        <f>(1+R56)/(1+Prix!K126)-1</f>
        <v>6.9999999999998952E-3</v>
      </c>
      <c r="X56" s="18">
        <f>(1+S56)/(1+Prix!L126)-1</f>
        <v>4.0000000000000036E-3</v>
      </c>
      <c r="Z56" s="23">
        <f t="shared" si="2"/>
        <v>2069</v>
      </c>
      <c r="AA56" s="36"/>
      <c r="AB56" s="17">
        <v>2.1570000000000089E-2</v>
      </c>
      <c r="AC56" s="17">
        <v>2.7675000000000116E-2</v>
      </c>
      <c r="AD56" s="274">
        <v>2.4622499999999992E-2</v>
      </c>
      <c r="AE56" s="37">
        <v>2.1570000000000089E-2</v>
      </c>
      <c r="AF56" s="26"/>
      <c r="AG56" s="17">
        <f>(1+AB56)/(1+Prix!I126)-1</f>
        <v>2.1570000000000089E-2</v>
      </c>
      <c r="AH56" s="17">
        <f>(1+AC56)/(1+Prix!J126)-1</f>
        <v>1.0000000000000009E-2</v>
      </c>
      <c r="AI56" s="274">
        <f>(1+AD56)/(1+Prix!K126)-1</f>
        <v>6.9999999999998952E-3</v>
      </c>
      <c r="AJ56" s="18">
        <f>(1+AE56)/(1+Prix!L126)-1</f>
        <v>4.0000000000000036E-3</v>
      </c>
    </row>
    <row r="57" spans="2:36" x14ac:dyDescent="0.25">
      <c r="B57" s="23">
        <f t="shared" si="0"/>
        <v>2070</v>
      </c>
      <c r="C57" s="36"/>
      <c r="D57" s="17">
        <v>2.1570000000000089E-2</v>
      </c>
      <c r="E57" s="17">
        <v>2.7675000000000113E-2</v>
      </c>
      <c r="F57" s="274">
        <v>2.4622499999999992E-2</v>
      </c>
      <c r="G57" s="37">
        <v>2.1570000000000089E-2</v>
      </c>
      <c r="H57" s="26"/>
      <c r="I57" s="17">
        <f>(1+D57)/(1+Prix!I127)-1</f>
        <v>2.1570000000000089E-2</v>
      </c>
      <c r="J57" s="17">
        <f>(1+E57)/(1+Prix!K127)-1</f>
        <v>1.0000000000000009E-2</v>
      </c>
      <c r="K57" s="274">
        <f>(1+F57)/(1+Prix!L127)-1</f>
        <v>6.9999999999998952E-3</v>
      </c>
      <c r="L57" s="18">
        <f>(1+G57)/(1+Prix!L127)-1</f>
        <v>4.0000000000000036E-3</v>
      </c>
      <c r="N57" s="23">
        <f t="shared" si="1"/>
        <v>2070</v>
      </c>
      <c r="O57" s="36"/>
      <c r="P57" s="17">
        <v>2.1570000000000089E-2</v>
      </c>
      <c r="Q57" s="17">
        <v>2.7675000000000116E-2</v>
      </c>
      <c r="R57" s="274">
        <v>2.4622499999999992E-2</v>
      </c>
      <c r="S57" s="37">
        <v>2.1570000000000089E-2</v>
      </c>
      <c r="T57" s="26"/>
      <c r="U57" s="17">
        <f>(1+P57)/(1+Prix!I127)-1</f>
        <v>2.1570000000000089E-2</v>
      </c>
      <c r="V57" s="17">
        <f>(1+Q57)/(1+Prix!J127)-1</f>
        <v>1.0000000000000009E-2</v>
      </c>
      <c r="W57" s="274">
        <f>(1+R57)/(1+Prix!K127)-1</f>
        <v>6.9999999999998952E-3</v>
      </c>
      <c r="X57" s="18">
        <f>(1+S57)/(1+Prix!L127)-1</f>
        <v>4.0000000000000036E-3</v>
      </c>
      <c r="Z57" s="23">
        <f t="shared" si="2"/>
        <v>2070</v>
      </c>
      <c r="AA57" s="36"/>
      <c r="AB57" s="17">
        <v>2.1570000000000089E-2</v>
      </c>
      <c r="AC57" s="17">
        <v>2.7675000000000116E-2</v>
      </c>
      <c r="AD57" s="274">
        <v>2.4622499999999992E-2</v>
      </c>
      <c r="AE57" s="37">
        <v>2.1570000000000089E-2</v>
      </c>
      <c r="AF57" s="26"/>
      <c r="AG57" s="17">
        <f>(1+AB57)/(1+Prix!I127)-1</f>
        <v>2.1570000000000089E-2</v>
      </c>
      <c r="AH57" s="17">
        <f>(1+AC57)/(1+Prix!J127)-1</f>
        <v>1.0000000000000009E-2</v>
      </c>
      <c r="AI57" s="274">
        <f>(1+AD57)/(1+Prix!K127)-1</f>
        <v>6.9999999999998952E-3</v>
      </c>
      <c r="AJ57" s="18">
        <f>(1+AE57)/(1+Prix!L127)-1</f>
        <v>4.0000000000000036E-3</v>
      </c>
    </row>
    <row r="58" spans="2:36" x14ac:dyDescent="0.25">
      <c r="B58" s="23">
        <f t="shared" si="0"/>
        <v>2071</v>
      </c>
      <c r="C58" s="36"/>
      <c r="D58" s="17">
        <v>2.1570000000000089E-2</v>
      </c>
      <c r="E58" s="17">
        <v>2.7675000000000113E-2</v>
      </c>
      <c r="F58" s="274">
        <v>2.4622499999999992E-2</v>
      </c>
      <c r="G58" s="37">
        <v>2.1570000000000089E-2</v>
      </c>
      <c r="H58" s="26"/>
      <c r="I58" s="17" t="e">
        <f>(1+D58)/(1+Prix!#REF!)-1</f>
        <v>#REF!</v>
      </c>
      <c r="J58" s="17" t="e">
        <f>(1+E58)/(1+Prix!#REF!)-1</f>
        <v>#REF!</v>
      </c>
      <c r="K58" s="274" t="e">
        <f>(1+F58)/(1+Prix!#REF!)-1</f>
        <v>#REF!</v>
      </c>
      <c r="L58" s="18" t="e">
        <f>(1+G58)/(1+Prix!#REF!)-1</f>
        <v>#REF!</v>
      </c>
      <c r="N58" s="23">
        <f t="shared" si="1"/>
        <v>2071</v>
      </c>
      <c r="O58" s="36"/>
      <c r="P58" s="17">
        <v>2.1570000000000089E-2</v>
      </c>
      <c r="Q58" s="17">
        <v>2.7675000000000116E-2</v>
      </c>
      <c r="R58" s="274">
        <v>2.4622499999999992E-2</v>
      </c>
      <c r="S58" s="37">
        <v>2.1570000000000089E-2</v>
      </c>
      <c r="T58" s="26"/>
      <c r="U58" s="17" t="e">
        <f>(1+P58)/(1+Prix!#REF!)-1</f>
        <v>#REF!</v>
      </c>
      <c r="V58" s="17" t="e">
        <f>(1+Q58)/(1+Prix!#REF!)-1</f>
        <v>#REF!</v>
      </c>
      <c r="W58" s="274" t="e">
        <f>(1+R58)/(1+Prix!#REF!)-1</f>
        <v>#REF!</v>
      </c>
      <c r="X58" s="18" t="e">
        <f>(1+S58)/(1+Prix!#REF!)-1</f>
        <v>#REF!</v>
      </c>
      <c r="Z58" s="23">
        <f t="shared" si="2"/>
        <v>2071</v>
      </c>
      <c r="AA58" s="36"/>
      <c r="AB58" s="17">
        <v>2.1570000000000089E-2</v>
      </c>
      <c r="AC58" s="17">
        <v>2.7675000000000116E-2</v>
      </c>
      <c r="AD58" s="274">
        <v>2.4622499999999992E-2</v>
      </c>
      <c r="AE58" s="37">
        <v>2.1570000000000089E-2</v>
      </c>
      <c r="AF58" s="26"/>
      <c r="AG58" s="17" t="e">
        <f>(1+AB58)/(1+Prix!#REF!)-1</f>
        <v>#REF!</v>
      </c>
      <c r="AH58" s="17" t="e">
        <f>(1+AC58)/(1+Prix!#REF!)-1</f>
        <v>#REF!</v>
      </c>
      <c r="AI58" s="274" t="e">
        <f>(1+AD58)/(1+Prix!#REF!)-1</f>
        <v>#REF!</v>
      </c>
      <c r="AJ58" s="18" t="e">
        <f>(1+AE58)/(1+Prix!#REF!)-1</f>
        <v>#REF!</v>
      </c>
    </row>
    <row r="59" spans="2:36" x14ac:dyDescent="0.25">
      <c r="B59" s="23">
        <f t="shared" si="0"/>
        <v>2072</v>
      </c>
      <c r="C59" s="36"/>
      <c r="D59" s="17">
        <v>2.1570000000000089E-2</v>
      </c>
      <c r="E59" s="17">
        <v>2.7675000000000113E-2</v>
      </c>
      <c r="F59" s="274">
        <v>2.4622499999999992E-2</v>
      </c>
      <c r="G59" s="37">
        <v>2.1570000000000089E-2</v>
      </c>
      <c r="H59" s="26"/>
      <c r="I59" s="17" t="e">
        <f>(1+D59)/(1+Prix!#REF!)-1</f>
        <v>#REF!</v>
      </c>
      <c r="J59" s="17" t="e">
        <f>(1+E59)/(1+Prix!#REF!)-1</f>
        <v>#REF!</v>
      </c>
      <c r="K59" s="274" t="e">
        <f>(1+F59)/(1+Prix!#REF!)-1</f>
        <v>#REF!</v>
      </c>
      <c r="L59" s="18" t="e">
        <f>(1+G59)/(1+Prix!#REF!)-1</f>
        <v>#REF!</v>
      </c>
      <c r="N59" s="23">
        <f t="shared" si="1"/>
        <v>2072</v>
      </c>
      <c r="O59" s="36"/>
      <c r="P59" s="17">
        <v>2.1570000000000089E-2</v>
      </c>
      <c r="Q59" s="17">
        <v>2.7675000000000116E-2</v>
      </c>
      <c r="R59" s="274">
        <v>2.4622499999999992E-2</v>
      </c>
      <c r="S59" s="37">
        <v>2.1570000000000089E-2</v>
      </c>
      <c r="T59" s="26"/>
      <c r="U59" s="17" t="e">
        <f>(1+P59)/(1+Prix!#REF!)-1</f>
        <v>#REF!</v>
      </c>
      <c r="V59" s="17" t="e">
        <f>(1+Q59)/(1+Prix!#REF!)-1</f>
        <v>#REF!</v>
      </c>
      <c r="W59" s="274" t="e">
        <f>(1+R59)/(1+Prix!#REF!)-1</f>
        <v>#REF!</v>
      </c>
      <c r="X59" s="18" t="e">
        <f>(1+S59)/(1+Prix!#REF!)-1</f>
        <v>#REF!</v>
      </c>
      <c r="Z59" s="23">
        <f t="shared" si="2"/>
        <v>2072</v>
      </c>
      <c r="AA59" s="36"/>
      <c r="AB59" s="17">
        <v>2.1570000000000089E-2</v>
      </c>
      <c r="AC59" s="17">
        <v>2.7675000000000116E-2</v>
      </c>
      <c r="AD59" s="274">
        <v>2.4622499999999992E-2</v>
      </c>
      <c r="AE59" s="37">
        <v>2.1570000000000089E-2</v>
      </c>
      <c r="AF59" s="26"/>
      <c r="AG59" s="17" t="e">
        <f>(1+AB59)/(1+Prix!#REF!)-1</f>
        <v>#REF!</v>
      </c>
      <c r="AH59" s="17" t="e">
        <f>(1+AC59)/(1+Prix!#REF!)-1</f>
        <v>#REF!</v>
      </c>
      <c r="AI59" s="274" t="e">
        <f>(1+AD59)/(1+Prix!#REF!)-1</f>
        <v>#REF!</v>
      </c>
      <c r="AJ59" s="18" t="e">
        <f>(1+AE59)/(1+Prix!#REF!)-1</f>
        <v>#REF!</v>
      </c>
    </row>
    <row r="60" spans="2:36" x14ac:dyDescent="0.25">
      <c r="B60" s="23">
        <f t="shared" si="0"/>
        <v>2073</v>
      </c>
      <c r="C60" s="36"/>
      <c r="D60" s="17">
        <v>2.1570000000000089E-2</v>
      </c>
      <c r="E60" s="17">
        <v>2.7675000000000113E-2</v>
      </c>
      <c r="F60" s="274">
        <v>2.4622499999999992E-2</v>
      </c>
      <c r="G60" s="37">
        <v>2.1570000000000089E-2</v>
      </c>
      <c r="H60" s="26"/>
      <c r="I60" s="17" t="e">
        <f>(1+D60)/(1+Prix!#REF!)-1</f>
        <v>#REF!</v>
      </c>
      <c r="J60" s="17" t="e">
        <f>(1+E60)/(1+Prix!#REF!)-1</f>
        <v>#REF!</v>
      </c>
      <c r="K60" s="274" t="e">
        <f>(1+F60)/(1+Prix!#REF!)-1</f>
        <v>#REF!</v>
      </c>
      <c r="L60" s="18" t="e">
        <f>(1+G60)/(1+Prix!#REF!)-1</f>
        <v>#REF!</v>
      </c>
      <c r="N60" s="23">
        <f t="shared" si="1"/>
        <v>2073</v>
      </c>
      <c r="O60" s="36"/>
      <c r="P60" s="17">
        <v>2.1570000000000089E-2</v>
      </c>
      <c r="Q60" s="17">
        <v>2.7675000000000116E-2</v>
      </c>
      <c r="R60" s="274">
        <v>2.4622499999999992E-2</v>
      </c>
      <c r="S60" s="37">
        <v>2.1570000000000089E-2</v>
      </c>
      <c r="T60" s="26"/>
      <c r="U60" s="17" t="e">
        <f>(1+P60)/(1+Prix!#REF!)-1</f>
        <v>#REF!</v>
      </c>
      <c r="V60" s="17" t="e">
        <f>(1+Q60)/(1+Prix!#REF!)-1</f>
        <v>#REF!</v>
      </c>
      <c r="W60" s="274" t="e">
        <f>(1+R60)/(1+Prix!#REF!)-1</f>
        <v>#REF!</v>
      </c>
      <c r="X60" s="18" t="e">
        <f>(1+S60)/(1+Prix!#REF!)-1</f>
        <v>#REF!</v>
      </c>
      <c r="Z60" s="23">
        <f t="shared" si="2"/>
        <v>2073</v>
      </c>
      <c r="AA60" s="36"/>
      <c r="AB60" s="17">
        <v>2.1570000000000089E-2</v>
      </c>
      <c r="AC60" s="17">
        <v>2.7675000000000116E-2</v>
      </c>
      <c r="AD60" s="274">
        <v>2.4622499999999992E-2</v>
      </c>
      <c r="AE60" s="37">
        <v>2.1570000000000089E-2</v>
      </c>
      <c r="AF60" s="26"/>
      <c r="AG60" s="17" t="e">
        <f>(1+AB60)/(1+Prix!#REF!)-1</f>
        <v>#REF!</v>
      </c>
      <c r="AH60" s="17" t="e">
        <f>(1+AC60)/(1+Prix!#REF!)-1</f>
        <v>#REF!</v>
      </c>
      <c r="AI60" s="274" t="e">
        <f>(1+AD60)/(1+Prix!#REF!)-1</f>
        <v>#REF!</v>
      </c>
      <c r="AJ60" s="18" t="e">
        <f>(1+AE60)/(1+Prix!#REF!)-1</f>
        <v>#REF!</v>
      </c>
    </row>
    <row r="61" spans="2:36" x14ac:dyDescent="0.25">
      <c r="B61" s="23">
        <f t="shared" si="0"/>
        <v>2074</v>
      </c>
      <c r="C61" s="36"/>
      <c r="D61" s="17">
        <v>2.1570000000000089E-2</v>
      </c>
      <c r="E61" s="17">
        <v>2.7675000000000113E-2</v>
      </c>
      <c r="F61" s="274">
        <v>2.4622499999999992E-2</v>
      </c>
      <c r="G61" s="37">
        <v>2.1570000000000089E-2</v>
      </c>
      <c r="H61" s="26"/>
      <c r="I61" s="17" t="e">
        <f>(1+D61)/(1+Prix!#REF!)-1</f>
        <v>#REF!</v>
      </c>
      <c r="J61" s="17" t="e">
        <f>(1+E61)/(1+Prix!#REF!)-1</f>
        <v>#REF!</v>
      </c>
      <c r="K61" s="274" t="e">
        <f>(1+F61)/(1+Prix!#REF!)-1</f>
        <v>#REF!</v>
      </c>
      <c r="L61" s="18" t="e">
        <f>(1+G61)/(1+Prix!#REF!)-1</f>
        <v>#REF!</v>
      </c>
      <c r="N61" s="23">
        <f t="shared" si="1"/>
        <v>2074</v>
      </c>
      <c r="O61" s="36"/>
      <c r="P61" s="17">
        <v>2.1570000000000089E-2</v>
      </c>
      <c r="Q61" s="17">
        <v>2.7675000000000116E-2</v>
      </c>
      <c r="R61" s="274">
        <v>2.4622499999999992E-2</v>
      </c>
      <c r="S61" s="37">
        <v>2.1570000000000089E-2</v>
      </c>
      <c r="T61" s="26"/>
      <c r="U61" s="17" t="e">
        <f>(1+P61)/(1+Prix!#REF!)-1</f>
        <v>#REF!</v>
      </c>
      <c r="V61" s="17" t="e">
        <f>(1+Q61)/(1+Prix!#REF!)-1</f>
        <v>#REF!</v>
      </c>
      <c r="W61" s="274" t="e">
        <f>(1+R61)/(1+Prix!#REF!)-1</f>
        <v>#REF!</v>
      </c>
      <c r="X61" s="18" t="e">
        <f>(1+S61)/(1+Prix!#REF!)-1</f>
        <v>#REF!</v>
      </c>
      <c r="Z61" s="23">
        <f t="shared" si="2"/>
        <v>2074</v>
      </c>
      <c r="AA61" s="36"/>
      <c r="AB61" s="17">
        <v>2.1570000000000089E-2</v>
      </c>
      <c r="AC61" s="17">
        <v>2.7675000000000116E-2</v>
      </c>
      <c r="AD61" s="274">
        <v>2.4622499999999992E-2</v>
      </c>
      <c r="AE61" s="37">
        <v>2.1570000000000089E-2</v>
      </c>
      <c r="AF61" s="26"/>
      <c r="AG61" s="17" t="e">
        <f>(1+AB61)/(1+Prix!#REF!)-1</f>
        <v>#REF!</v>
      </c>
      <c r="AH61" s="17" t="e">
        <f>(1+AC61)/(1+Prix!#REF!)-1</f>
        <v>#REF!</v>
      </c>
      <c r="AI61" s="274" t="e">
        <f>(1+AD61)/(1+Prix!#REF!)-1</f>
        <v>#REF!</v>
      </c>
      <c r="AJ61" s="18" t="e">
        <f>(1+AE61)/(1+Prix!#REF!)-1</f>
        <v>#REF!</v>
      </c>
    </row>
    <row r="62" spans="2:36" x14ac:dyDescent="0.25">
      <c r="B62" s="23">
        <f t="shared" si="0"/>
        <v>2075</v>
      </c>
      <c r="C62" s="36"/>
      <c r="D62" s="17">
        <v>2.1570000000000089E-2</v>
      </c>
      <c r="E62" s="17">
        <v>2.7675000000000113E-2</v>
      </c>
      <c r="F62" s="274">
        <v>2.4622499999999992E-2</v>
      </c>
      <c r="G62" s="37">
        <v>2.1570000000000089E-2</v>
      </c>
      <c r="H62" s="26"/>
      <c r="I62" s="17" t="e">
        <f>(1+D62)/(1+Prix!#REF!)-1</f>
        <v>#REF!</v>
      </c>
      <c r="J62" s="17" t="e">
        <f>(1+E62)/(1+Prix!#REF!)-1</f>
        <v>#REF!</v>
      </c>
      <c r="K62" s="274" t="e">
        <f>(1+F62)/(1+Prix!#REF!)-1</f>
        <v>#REF!</v>
      </c>
      <c r="L62" s="18" t="e">
        <f>(1+G62)/(1+Prix!#REF!)-1</f>
        <v>#REF!</v>
      </c>
      <c r="N62" s="23">
        <f t="shared" si="1"/>
        <v>2075</v>
      </c>
      <c r="O62" s="36"/>
      <c r="P62" s="17">
        <v>2.1570000000000089E-2</v>
      </c>
      <c r="Q62" s="17">
        <v>2.7675000000000116E-2</v>
      </c>
      <c r="R62" s="274">
        <v>2.4622499999999992E-2</v>
      </c>
      <c r="S62" s="37">
        <v>2.1570000000000089E-2</v>
      </c>
      <c r="T62" s="26"/>
      <c r="U62" s="17" t="e">
        <f>(1+P62)/(1+Prix!#REF!)-1</f>
        <v>#REF!</v>
      </c>
      <c r="V62" s="17" t="e">
        <f>(1+Q62)/(1+Prix!#REF!)-1</f>
        <v>#REF!</v>
      </c>
      <c r="W62" s="274" t="e">
        <f>(1+R62)/(1+Prix!#REF!)-1</f>
        <v>#REF!</v>
      </c>
      <c r="X62" s="18" t="e">
        <f>(1+S62)/(1+Prix!#REF!)-1</f>
        <v>#REF!</v>
      </c>
      <c r="Z62" s="23">
        <f t="shared" si="2"/>
        <v>2075</v>
      </c>
      <c r="AA62" s="36"/>
      <c r="AB62" s="17">
        <v>2.1570000000000089E-2</v>
      </c>
      <c r="AC62" s="17">
        <v>2.7675000000000116E-2</v>
      </c>
      <c r="AD62" s="274">
        <v>2.4622499999999992E-2</v>
      </c>
      <c r="AE62" s="37">
        <v>2.1570000000000089E-2</v>
      </c>
      <c r="AF62" s="26"/>
      <c r="AG62" s="17" t="e">
        <f>(1+AB62)/(1+Prix!#REF!)-1</f>
        <v>#REF!</v>
      </c>
      <c r="AH62" s="17" t="e">
        <f>(1+AC62)/(1+Prix!#REF!)-1</f>
        <v>#REF!</v>
      </c>
      <c r="AI62" s="274" t="e">
        <f>(1+AD62)/(1+Prix!#REF!)-1</f>
        <v>#REF!</v>
      </c>
      <c r="AJ62" s="18" t="e">
        <f>(1+AE62)/(1+Prix!#REF!)-1</f>
        <v>#REF!</v>
      </c>
    </row>
    <row r="63" spans="2:36" x14ac:dyDescent="0.25">
      <c r="B63" s="23">
        <f t="shared" si="0"/>
        <v>2076</v>
      </c>
      <c r="C63" s="36"/>
      <c r="D63" s="17">
        <v>2.1570000000000089E-2</v>
      </c>
      <c r="E63" s="17">
        <v>2.7675000000000113E-2</v>
      </c>
      <c r="F63" s="274">
        <v>2.4622499999999992E-2</v>
      </c>
      <c r="G63" s="37">
        <v>2.1570000000000089E-2</v>
      </c>
      <c r="H63" s="26"/>
      <c r="I63" s="17" t="e">
        <f>(1+D63)/(1+Prix!#REF!)-1</f>
        <v>#REF!</v>
      </c>
      <c r="J63" s="17" t="e">
        <f>(1+E63)/(1+Prix!#REF!)-1</f>
        <v>#REF!</v>
      </c>
      <c r="K63" s="274" t="e">
        <f>(1+F63)/(1+Prix!#REF!)-1</f>
        <v>#REF!</v>
      </c>
      <c r="L63" s="18" t="e">
        <f>(1+G63)/(1+Prix!#REF!)-1</f>
        <v>#REF!</v>
      </c>
      <c r="N63" s="23">
        <f t="shared" si="1"/>
        <v>2076</v>
      </c>
      <c r="O63" s="36"/>
      <c r="P63" s="17">
        <v>2.1570000000000089E-2</v>
      </c>
      <c r="Q63" s="17">
        <v>2.7675000000000116E-2</v>
      </c>
      <c r="R63" s="274">
        <v>2.4622499999999992E-2</v>
      </c>
      <c r="S63" s="37">
        <v>2.1570000000000089E-2</v>
      </c>
      <c r="T63" s="26"/>
      <c r="U63" s="17" t="e">
        <f>(1+P63)/(1+Prix!#REF!)-1</f>
        <v>#REF!</v>
      </c>
      <c r="V63" s="17" t="e">
        <f>(1+Q63)/(1+Prix!#REF!)-1</f>
        <v>#REF!</v>
      </c>
      <c r="W63" s="274" t="e">
        <f>(1+R63)/(1+Prix!#REF!)-1</f>
        <v>#REF!</v>
      </c>
      <c r="X63" s="18" t="e">
        <f>(1+S63)/(1+Prix!#REF!)-1</f>
        <v>#REF!</v>
      </c>
      <c r="Z63" s="23">
        <f t="shared" si="2"/>
        <v>2076</v>
      </c>
      <c r="AA63" s="36"/>
      <c r="AB63" s="17">
        <v>2.1570000000000089E-2</v>
      </c>
      <c r="AC63" s="17">
        <v>2.7675000000000116E-2</v>
      </c>
      <c r="AD63" s="274">
        <v>2.4622499999999992E-2</v>
      </c>
      <c r="AE63" s="37">
        <v>2.1570000000000089E-2</v>
      </c>
      <c r="AF63" s="26"/>
      <c r="AG63" s="17" t="e">
        <f>(1+AB63)/(1+Prix!#REF!)-1</f>
        <v>#REF!</v>
      </c>
      <c r="AH63" s="17" t="e">
        <f>(1+AC63)/(1+Prix!#REF!)-1</f>
        <v>#REF!</v>
      </c>
      <c r="AI63" s="274" t="e">
        <f>(1+AD63)/(1+Prix!#REF!)-1</f>
        <v>#REF!</v>
      </c>
      <c r="AJ63" s="18" t="e">
        <f>(1+AE63)/(1+Prix!#REF!)-1</f>
        <v>#REF!</v>
      </c>
    </row>
    <row r="64" spans="2:36" x14ac:dyDescent="0.25">
      <c r="B64" s="23">
        <f t="shared" si="0"/>
        <v>2077</v>
      </c>
      <c r="C64" s="36"/>
      <c r="D64" s="17">
        <v>2.1570000000000089E-2</v>
      </c>
      <c r="E64" s="17">
        <v>2.7675000000000113E-2</v>
      </c>
      <c r="F64" s="274">
        <v>2.4622499999999992E-2</v>
      </c>
      <c r="G64" s="37">
        <v>2.1570000000000089E-2</v>
      </c>
      <c r="H64" s="26"/>
      <c r="I64" s="17" t="e">
        <f>(1+D64)/(1+Prix!#REF!)-1</f>
        <v>#REF!</v>
      </c>
      <c r="J64" s="17" t="e">
        <f>(1+E64)/(1+Prix!#REF!)-1</f>
        <v>#REF!</v>
      </c>
      <c r="K64" s="274" t="e">
        <f>(1+F64)/(1+Prix!#REF!)-1</f>
        <v>#REF!</v>
      </c>
      <c r="L64" s="18" t="e">
        <f>(1+G64)/(1+Prix!#REF!)-1</f>
        <v>#REF!</v>
      </c>
      <c r="N64" s="23">
        <f t="shared" si="1"/>
        <v>2077</v>
      </c>
      <c r="O64" s="36"/>
      <c r="P64" s="17">
        <v>2.1570000000000089E-2</v>
      </c>
      <c r="Q64" s="17">
        <v>2.7675000000000116E-2</v>
      </c>
      <c r="R64" s="274">
        <v>2.4622499999999992E-2</v>
      </c>
      <c r="S64" s="37">
        <v>2.1570000000000089E-2</v>
      </c>
      <c r="T64" s="26"/>
      <c r="U64" s="17" t="e">
        <f>(1+P64)/(1+Prix!#REF!)-1</f>
        <v>#REF!</v>
      </c>
      <c r="V64" s="17" t="e">
        <f>(1+Q64)/(1+Prix!#REF!)-1</f>
        <v>#REF!</v>
      </c>
      <c r="W64" s="274" t="e">
        <f>(1+R64)/(1+Prix!#REF!)-1</f>
        <v>#REF!</v>
      </c>
      <c r="X64" s="18" t="e">
        <f>(1+S64)/(1+Prix!#REF!)-1</f>
        <v>#REF!</v>
      </c>
      <c r="Z64" s="23">
        <f t="shared" si="2"/>
        <v>2077</v>
      </c>
      <c r="AA64" s="36"/>
      <c r="AB64" s="17">
        <v>2.1570000000000089E-2</v>
      </c>
      <c r="AC64" s="17">
        <v>2.7675000000000116E-2</v>
      </c>
      <c r="AD64" s="274">
        <v>2.4622499999999992E-2</v>
      </c>
      <c r="AE64" s="37">
        <v>2.1570000000000089E-2</v>
      </c>
      <c r="AF64" s="26"/>
      <c r="AG64" s="17" t="e">
        <f>(1+AB64)/(1+Prix!#REF!)-1</f>
        <v>#REF!</v>
      </c>
      <c r="AH64" s="17" t="e">
        <f>(1+AC64)/(1+Prix!#REF!)-1</f>
        <v>#REF!</v>
      </c>
      <c r="AI64" s="274" t="e">
        <f>(1+AD64)/(1+Prix!#REF!)-1</f>
        <v>#REF!</v>
      </c>
      <c r="AJ64" s="18" t="e">
        <f>(1+AE64)/(1+Prix!#REF!)-1</f>
        <v>#REF!</v>
      </c>
    </row>
    <row r="65" spans="2:36" x14ac:dyDescent="0.25">
      <c r="B65" s="23">
        <f t="shared" si="0"/>
        <v>2078</v>
      </c>
      <c r="C65" s="36"/>
      <c r="D65" s="17">
        <v>2.1570000000000089E-2</v>
      </c>
      <c r="E65" s="17">
        <v>2.7675000000000113E-2</v>
      </c>
      <c r="F65" s="274">
        <v>2.4622499999999992E-2</v>
      </c>
      <c r="G65" s="37">
        <v>2.1570000000000089E-2</v>
      </c>
      <c r="H65" s="26"/>
      <c r="I65" s="17" t="e">
        <f>(1+D65)/(1+Prix!#REF!)-1</f>
        <v>#REF!</v>
      </c>
      <c r="J65" s="17" t="e">
        <f>(1+E65)/(1+Prix!#REF!)-1</f>
        <v>#REF!</v>
      </c>
      <c r="K65" s="274" t="e">
        <f>(1+F65)/(1+Prix!#REF!)-1</f>
        <v>#REF!</v>
      </c>
      <c r="L65" s="18" t="e">
        <f>(1+G65)/(1+Prix!#REF!)-1</f>
        <v>#REF!</v>
      </c>
      <c r="N65" s="23">
        <f t="shared" si="1"/>
        <v>2078</v>
      </c>
      <c r="O65" s="36"/>
      <c r="P65" s="17">
        <v>2.1570000000000089E-2</v>
      </c>
      <c r="Q65" s="17">
        <v>2.7675000000000116E-2</v>
      </c>
      <c r="R65" s="274">
        <v>2.4622499999999992E-2</v>
      </c>
      <c r="S65" s="37">
        <v>2.1570000000000089E-2</v>
      </c>
      <c r="T65" s="26"/>
      <c r="U65" s="17" t="e">
        <f>(1+P65)/(1+Prix!#REF!)-1</f>
        <v>#REF!</v>
      </c>
      <c r="V65" s="17" t="e">
        <f>(1+Q65)/(1+Prix!#REF!)-1</f>
        <v>#REF!</v>
      </c>
      <c r="W65" s="274" t="e">
        <f>(1+R65)/(1+Prix!#REF!)-1</f>
        <v>#REF!</v>
      </c>
      <c r="X65" s="18" t="e">
        <f>(1+S65)/(1+Prix!#REF!)-1</f>
        <v>#REF!</v>
      </c>
      <c r="Z65" s="23">
        <f t="shared" si="2"/>
        <v>2078</v>
      </c>
      <c r="AA65" s="36"/>
      <c r="AB65" s="17">
        <v>2.1570000000000089E-2</v>
      </c>
      <c r="AC65" s="17">
        <v>2.7675000000000116E-2</v>
      </c>
      <c r="AD65" s="274">
        <v>2.4622499999999992E-2</v>
      </c>
      <c r="AE65" s="37">
        <v>2.1570000000000089E-2</v>
      </c>
      <c r="AF65" s="26"/>
      <c r="AG65" s="17" t="e">
        <f>(1+AB65)/(1+Prix!#REF!)-1</f>
        <v>#REF!</v>
      </c>
      <c r="AH65" s="17" t="e">
        <f>(1+AC65)/(1+Prix!#REF!)-1</f>
        <v>#REF!</v>
      </c>
      <c r="AI65" s="274" t="e">
        <f>(1+AD65)/(1+Prix!#REF!)-1</f>
        <v>#REF!</v>
      </c>
      <c r="AJ65" s="18" t="e">
        <f>(1+AE65)/(1+Prix!#REF!)-1</f>
        <v>#REF!</v>
      </c>
    </row>
    <row r="66" spans="2:36" x14ac:dyDescent="0.25">
      <c r="B66" s="23">
        <f t="shared" si="0"/>
        <v>2079</v>
      </c>
      <c r="C66" s="36"/>
      <c r="D66" s="17">
        <v>2.1570000000000089E-2</v>
      </c>
      <c r="E66" s="17">
        <v>2.7675000000000113E-2</v>
      </c>
      <c r="F66" s="274">
        <v>2.4622499999999992E-2</v>
      </c>
      <c r="G66" s="37">
        <v>2.1570000000000089E-2</v>
      </c>
      <c r="H66" s="26"/>
      <c r="I66" s="17" t="e">
        <f>(1+D66)/(1+Prix!#REF!)-1</f>
        <v>#REF!</v>
      </c>
      <c r="J66" s="17" t="e">
        <f>(1+E66)/(1+Prix!#REF!)-1</f>
        <v>#REF!</v>
      </c>
      <c r="K66" s="274" t="e">
        <f>(1+F66)/(1+Prix!#REF!)-1</f>
        <v>#REF!</v>
      </c>
      <c r="L66" s="18" t="e">
        <f>(1+G66)/(1+Prix!#REF!)-1</f>
        <v>#REF!</v>
      </c>
      <c r="N66" s="23">
        <f t="shared" si="1"/>
        <v>2079</v>
      </c>
      <c r="O66" s="36"/>
      <c r="P66" s="17">
        <v>2.1570000000000089E-2</v>
      </c>
      <c r="Q66" s="17">
        <v>2.7675000000000116E-2</v>
      </c>
      <c r="R66" s="274">
        <v>2.4622499999999992E-2</v>
      </c>
      <c r="S66" s="37">
        <v>2.1570000000000089E-2</v>
      </c>
      <c r="T66" s="26"/>
      <c r="U66" s="17" t="e">
        <f>(1+P66)/(1+Prix!#REF!)-1</f>
        <v>#REF!</v>
      </c>
      <c r="V66" s="17" t="e">
        <f>(1+Q66)/(1+Prix!#REF!)-1</f>
        <v>#REF!</v>
      </c>
      <c r="W66" s="274" t="e">
        <f>(1+R66)/(1+Prix!#REF!)-1</f>
        <v>#REF!</v>
      </c>
      <c r="X66" s="18" t="e">
        <f>(1+S66)/(1+Prix!#REF!)-1</f>
        <v>#REF!</v>
      </c>
      <c r="Z66" s="23">
        <f t="shared" si="2"/>
        <v>2079</v>
      </c>
      <c r="AA66" s="36"/>
      <c r="AB66" s="17">
        <v>2.1570000000000089E-2</v>
      </c>
      <c r="AC66" s="17">
        <v>2.7675000000000116E-2</v>
      </c>
      <c r="AD66" s="274">
        <v>2.4622499999999992E-2</v>
      </c>
      <c r="AE66" s="37">
        <v>2.1570000000000089E-2</v>
      </c>
      <c r="AF66" s="26"/>
      <c r="AG66" s="17" t="e">
        <f>(1+AB66)/(1+Prix!#REF!)-1</f>
        <v>#REF!</v>
      </c>
      <c r="AH66" s="17" t="e">
        <f>(1+AC66)/(1+Prix!#REF!)-1</f>
        <v>#REF!</v>
      </c>
      <c r="AI66" s="274" t="e">
        <f>(1+AD66)/(1+Prix!#REF!)-1</f>
        <v>#REF!</v>
      </c>
      <c r="AJ66" s="18" t="e">
        <f>(1+AE66)/(1+Prix!#REF!)-1</f>
        <v>#REF!</v>
      </c>
    </row>
    <row r="67" spans="2:36" x14ac:dyDescent="0.25">
      <c r="B67" s="23">
        <f t="shared" si="0"/>
        <v>2080</v>
      </c>
      <c r="C67" s="36"/>
      <c r="D67" s="17">
        <v>2.1570000000000089E-2</v>
      </c>
      <c r="E67" s="17">
        <v>2.7675000000000113E-2</v>
      </c>
      <c r="F67" s="274">
        <v>2.4622499999999992E-2</v>
      </c>
      <c r="G67" s="37">
        <v>2.1570000000000089E-2</v>
      </c>
      <c r="H67" s="26"/>
      <c r="I67" s="17" t="e">
        <f>(1+D67)/(1+Prix!#REF!)-1</f>
        <v>#REF!</v>
      </c>
      <c r="J67" s="17" t="e">
        <f>(1+E67)/(1+Prix!#REF!)-1</f>
        <v>#REF!</v>
      </c>
      <c r="K67" s="274" t="e">
        <f>(1+F67)/(1+Prix!#REF!)-1</f>
        <v>#REF!</v>
      </c>
      <c r="L67" s="18" t="e">
        <f>(1+G67)/(1+Prix!#REF!)-1</f>
        <v>#REF!</v>
      </c>
      <c r="N67" s="23">
        <f t="shared" si="1"/>
        <v>2080</v>
      </c>
      <c r="O67" s="36"/>
      <c r="P67" s="17">
        <v>2.1570000000000089E-2</v>
      </c>
      <c r="Q67" s="17">
        <v>2.7675000000000116E-2</v>
      </c>
      <c r="R67" s="274">
        <v>2.4622499999999992E-2</v>
      </c>
      <c r="S67" s="37">
        <v>2.1570000000000089E-2</v>
      </c>
      <c r="T67" s="26"/>
      <c r="U67" s="17" t="e">
        <f>(1+P67)/(1+Prix!#REF!)-1</f>
        <v>#REF!</v>
      </c>
      <c r="V67" s="17" t="e">
        <f>(1+Q67)/(1+Prix!#REF!)-1</f>
        <v>#REF!</v>
      </c>
      <c r="W67" s="274" t="e">
        <f>(1+R67)/(1+Prix!#REF!)-1</f>
        <v>#REF!</v>
      </c>
      <c r="X67" s="18" t="e">
        <f>(1+S67)/(1+Prix!#REF!)-1</f>
        <v>#REF!</v>
      </c>
      <c r="Z67" s="23">
        <f t="shared" si="2"/>
        <v>2080</v>
      </c>
      <c r="AA67" s="36"/>
      <c r="AB67" s="17">
        <v>2.1570000000000089E-2</v>
      </c>
      <c r="AC67" s="17">
        <v>2.7675000000000116E-2</v>
      </c>
      <c r="AD67" s="274">
        <v>2.4622499999999992E-2</v>
      </c>
      <c r="AE67" s="37">
        <v>2.1570000000000089E-2</v>
      </c>
      <c r="AF67" s="26"/>
      <c r="AG67" s="17" t="e">
        <f>(1+AB67)/(1+Prix!#REF!)-1</f>
        <v>#REF!</v>
      </c>
      <c r="AH67" s="17" t="e">
        <f>(1+AC67)/(1+Prix!#REF!)-1</f>
        <v>#REF!</v>
      </c>
      <c r="AI67" s="274" t="e">
        <f>(1+AD67)/(1+Prix!#REF!)-1</f>
        <v>#REF!</v>
      </c>
      <c r="AJ67" s="18" t="e">
        <f>(1+AE67)/(1+Prix!#REF!)-1</f>
        <v>#REF!</v>
      </c>
    </row>
    <row r="68" spans="2:36" x14ac:dyDescent="0.25">
      <c r="B68" s="23">
        <f t="shared" si="0"/>
        <v>2081</v>
      </c>
      <c r="C68" s="36"/>
      <c r="D68" s="17">
        <v>2.1570000000000089E-2</v>
      </c>
      <c r="E68" s="17">
        <v>2.7675000000000113E-2</v>
      </c>
      <c r="F68" s="274">
        <v>2.4622499999999992E-2</v>
      </c>
      <c r="G68" s="37">
        <v>2.1570000000000089E-2</v>
      </c>
      <c r="H68" s="26"/>
      <c r="I68" s="17" t="e">
        <f>(1+D68)/(1+Prix!#REF!)-1</f>
        <v>#REF!</v>
      </c>
      <c r="J68" s="17" t="e">
        <f>(1+E68)/(1+Prix!#REF!)-1</f>
        <v>#REF!</v>
      </c>
      <c r="K68" s="274" t="e">
        <f>(1+F68)/(1+Prix!#REF!)-1</f>
        <v>#REF!</v>
      </c>
      <c r="L68" s="18" t="e">
        <f>(1+G68)/(1+Prix!#REF!)-1</f>
        <v>#REF!</v>
      </c>
      <c r="N68" s="23">
        <f t="shared" si="1"/>
        <v>2081</v>
      </c>
      <c r="O68" s="36"/>
      <c r="P68" s="17">
        <v>2.1570000000000089E-2</v>
      </c>
      <c r="Q68" s="17">
        <v>2.7675000000000116E-2</v>
      </c>
      <c r="R68" s="274">
        <v>2.4622499999999992E-2</v>
      </c>
      <c r="S68" s="37">
        <v>2.1570000000000089E-2</v>
      </c>
      <c r="T68" s="26"/>
      <c r="U68" s="17" t="e">
        <f>(1+P68)/(1+Prix!#REF!)-1</f>
        <v>#REF!</v>
      </c>
      <c r="V68" s="17" t="e">
        <f>(1+Q68)/(1+Prix!#REF!)-1</f>
        <v>#REF!</v>
      </c>
      <c r="W68" s="274" t="e">
        <f>(1+R68)/(1+Prix!#REF!)-1</f>
        <v>#REF!</v>
      </c>
      <c r="X68" s="18" t="e">
        <f>(1+S68)/(1+Prix!#REF!)-1</f>
        <v>#REF!</v>
      </c>
      <c r="Z68" s="23">
        <f t="shared" si="2"/>
        <v>2081</v>
      </c>
      <c r="AA68" s="36"/>
      <c r="AB68" s="17">
        <v>2.1570000000000089E-2</v>
      </c>
      <c r="AC68" s="17">
        <v>2.7675000000000116E-2</v>
      </c>
      <c r="AD68" s="274">
        <v>2.4622499999999992E-2</v>
      </c>
      <c r="AE68" s="37">
        <v>2.1570000000000089E-2</v>
      </c>
      <c r="AF68" s="26"/>
      <c r="AG68" s="17" t="e">
        <f>(1+AB68)/(1+Prix!#REF!)-1</f>
        <v>#REF!</v>
      </c>
      <c r="AH68" s="17" t="e">
        <f>(1+AC68)/(1+Prix!#REF!)-1</f>
        <v>#REF!</v>
      </c>
      <c r="AI68" s="274" t="e">
        <f>(1+AD68)/(1+Prix!#REF!)-1</f>
        <v>#REF!</v>
      </c>
      <c r="AJ68" s="18" t="e">
        <f>(1+AE68)/(1+Prix!#REF!)-1</f>
        <v>#REF!</v>
      </c>
    </row>
    <row r="69" spans="2:36" x14ac:dyDescent="0.25">
      <c r="B69" s="23">
        <f t="shared" si="0"/>
        <v>2082</v>
      </c>
      <c r="C69" s="36"/>
      <c r="D69" s="17">
        <v>2.1570000000000089E-2</v>
      </c>
      <c r="E69" s="17">
        <v>2.7675000000000113E-2</v>
      </c>
      <c r="F69" s="274">
        <v>2.4622499999999992E-2</v>
      </c>
      <c r="G69" s="37">
        <v>2.1570000000000089E-2</v>
      </c>
      <c r="H69" s="26"/>
      <c r="I69" s="17" t="e">
        <f>(1+D69)/(1+Prix!#REF!)-1</f>
        <v>#REF!</v>
      </c>
      <c r="J69" s="17" t="e">
        <f>(1+E69)/(1+Prix!#REF!)-1</f>
        <v>#REF!</v>
      </c>
      <c r="K69" s="274" t="e">
        <f>(1+F69)/(1+Prix!#REF!)-1</f>
        <v>#REF!</v>
      </c>
      <c r="L69" s="18" t="e">
        <f>(1+G69)/(1+Prix!#REF!)-1</f>
        <v>#REF!</v>
      </c>
      <c r="N69" s="23">
        <f t="shared" si="1"/>
        <v>2082</v>
      </c>
      <c r="O69" s="36"/>
      <c r="P69" s="17">
        <v>2.1570000000000089E-2</v>
      </c>
      <c r="Q69" s="17">
        <v>2.7675000000000116E-2</v>
      </c>
      <c r="R69" s="274">
        <v>2.4622499999999992E-2</v>
      </c>
      <c r="S69" s="37">
        <v>2.1570000000000089E-2</v>
      </c>
      <c r="T69" s="26"/>
      <c r="U69" s="17" t="e">
        <f>(1+P69)/(1+Prix!#REF!)-1</f>
        <v>#REF!</v>
      </c>
      <c r="V69" s="17" t="e">
        <f>(1+Q69)/(1+Prix!#REF!)-1</f>
        <v>#REF!</v>
      </c>
      <c r="W69" s="274" t="e">
        <f>(1+R69)/(1+Prix!#REF!)-1</f>
        <v>#REF!</v>
      </c>
      <c r="X69" s="18" t="e">
        <f>(1+S69)/(1+Prix!#REF!)-1</f>
        <v>#REF!</v>
      </c>
      <c r="Z69" s="23">
        <f t="shared" si="2"/>
        <v>2082</v>
      </c>
      <c r="AA69" s="36"/>
      <c r="AB69" s="17">
        <v>2.1570000000000089E-2</v>
      </c>
      <c r="AC69" s="17">
        <v>2.7675000000000116E-2</v>
      </c>
      <c r="AD69" s="274">
        <v>2.4622499999999992E-2</v>
      </c>
      <c r="AE69" s="37">
        <v>2.1570000000000089E-2</v>
      </c>
      <c r="AF69" s="26"/>
      <c r="AG69" s="17" t="e">
        <f>(1+AB69)/(1+Prix!#REF!)-1</f>
        <v>#REF!</v>
      </c>
      <c r="AH69" s="17" t="e">
        <f>(1+AC69)/(1+Prix!#REF!)-1</f>
        <v>#REF!</v>
      </c>
      <c r="AI69" s="274" t="e">
        <f>(1+AD69)/(1+Prix!#REF!)-1</f>
        <v>#REF!</v>
      </c>
      <c r="AJ69" s="18" t="e">
        <f>(1+AE69)/(1+Prix!#REF!)-1</f>
        <v>#REF!</v>
      </c>
    </row>
    <row r="70" spans="2:36" x14ac:dyDescent="0.25">
      <c r="B70" s="23">
        <f t="shared" si="0"/>
        <v>2083</v>
      </c>
      <c r="C70" s="36"/>
      <c r="D70" s="17">
        <v>2.1570000000000089E-2</v>
      </c>
      <c r="E70" s="17">
        <v>2.7675000000000113E-2</v>
      </c>
      <c r="F70" s="274">
        <v>2.4622499999999992E-2</v>
      </c>
      <c r="G70" s="37">
        <v>2.1570000000000089E-2</v>
      </c>
      <c r="H70" s="26"/>
      <c r="I70" s="17" t="e">
        <f>(1+D70)/(1+Prix!#REF!)-1</f>
        <v>#REF!</v>
      </c>
      <c r="J70" s="17" t="e">
        <f>(1+E70)/(1+Prix!#REF!)-1</f>
        <v>#REF!</v>
      </c>
      <c r="K70" s="274" t="e">
        <f>(1+F70)/(1+Prix!#REF!)-1</f>
        <v>#REF!</v>
      </c>
      <c r="L70" s="18" t="e">
        <f>(1+G70)/(1+Prix!#REF!)-1</f>
        <v>#REF!</v>
      </c>
      <c r="N70" s="23">
        <f t="shared" si="1"/>
        <v>2083</v>
      </c>
      <c r="O70" s="36"/>
      <c r="P70" s="17">
        <v>2.1570000000000089E-2</v>
      </c>
      <c r="Q70" s="17">
        <v>2.7675000000000116E-2</v>
      </c>
      <c r="R70" s="274">
        <v>2.4622499999999992E-2</v>
      </c>
      <c r="S70" s="37">
        <v>2.1570000000000089E-2</v>
      </c>
      <c r="T70" s="26"/>
      <c r="U70" s="17" t="e">
        <f>(1+P70)/(1+Prix!#REF!)-1</f>
        <v>#REF!</v>
      </c>
      <c r="V70" s="17" t="e">
        <f>(1+Q70)/(1+Prix!#REF!)-1</f>
        <v>#REF!</v>
      </c>
      <c r="W70" s="274" t="e">
        <f>(1+R70)/(1+Prix!#REF!)-1</f>
        <v>#REF!</v>
      </c>
      <c r="X70" s="18" t="e">
        <f>(1+S70)/(1+Prix!#REF!)-1</f>
        <v>#REF!</v>
      </c>
      <c r="Z70" s="23">
        <f t="shared" si="2"/>
        <v>2083</v>
      </c>
      <c r="AA70" s="36"/>
      <c r="AB70" s="17">
        <v>2.1570000000000089E-2</v>
      </c>
      <c r="AC70" s="17">
        <v>2.7675000000000116E-2</v>
      </c>
      <c r="AD70" s="274">
        <v>2.4622499999999992E-2</v>
      </c>
      <c r="AE70" s="37">
        <v>2.1570000000000089E-2</v>
      </c>
      <c r="AF70" s="26"/>
      <c r="AG70" s="17" t="e">
        <f>(1+AB70)/(1+Prix!#REF!)-1</f>
        <v>#REF!</v>
      </c>
      <c r="AH70" s="17" t="e">
        <f>(1+AC70)/(1+Prix!#REF!)-1</f>
        <v>#REF!</v>
      </c>
      <c r="AI70" s="274" t="e">
        <f>(1+AD70)/(1+Prix!#REF!)-1</f>
        <v>#REF!</v>
      </c>
      <c r="AJ70" s="18" t="e">
        <f>(1+AE70)/(1+Prix!#REF!)-1</f>
        <v>#REF!</v>
      </c>
    </row>
    <row r="71" spans="2:36" x14ac:dyDescent="0.25">
      <c r="B71" s="23">
        <f t="shared" si="0"/>
        <v>2084</v>
      </c>
      <c r="C71" s="36"/>
      <c r="D71" s="17">
        <v>2.1570000000000089E-2</v>
      </c>
      <c r="E71" s="17">
        <v>2.7675000000000113E-2</v>
      </c>
      <c r="F71" s="274">
        <v>2.4622499999999992E-2</v>
      </c>
      <c r="G71" s="37">
        <v>2.1570000000000089E-2</v>
      </c>
      <c r="H71" s="26"/>
      <c r="I71" s="17" t="e">
        <f>(1+D71)/(1+Prix!#REF!)-1</f>
        <v>#REF!</v>
      </c>
      <c r="J71" s="17" t="e">
        <f>(1+E71)/(1+Prix!#REF!)-1</f>
        <v>#REF!</v>
      </c>
      <c r="K71" s="274" t="e">
        <f>(1+F71)/(1+Prix!#REF!)-1</f>
        <v>#REF!</v>
      </c>
      <c r="L71" s="18" t="e">
        <f>(1+G71)/(1+Prix!#REF!)-1</f>
        <v>#REF!</v>
      </c>
      <c r="N71" s="23">
        <f t="shared" si="1"/>
        <v>2084</v>
      </c>
      <c r="O71" s="36"/>
      <c r="P71" s="17">
        <v>2.1570000000000089E-2</v>
      </c>
      <c r="Q71" s="17">
        <v>2.7675000000000116E-2</v>
      </c>
      <c r="R71" s="274">
        <v>2.4622499999999992E-2</v>
      </c>
      <c r="S71" s="37">
        <v>2.1570000000000089E-2</v>
      </c>
      <c r="T71" s="26"/>
      <c r="U71" s="17" t="e">
        <f>(1+P71)/(1+Prix!#REF!)-1</f>
        <v>#REF!</v>
      </c>
      <c r="V71" s="17" t="e">
        <f>(1+Q71)/(1+Prix!#REF!)-1</f>
        <v>#REF!</v>
      </c>
      <c r="W71" s="274" t="e">
        <f>(1+R71)/(1+Prix!#REF!)-1</f>
        <v>#REF!</v>
      </c>
      <c r="X71" s="18" t="e">
        <f>(1+S71)/(1+Prix!#REF!)-1</f>
        <v>#REF!</v>
      </c>
      <c r="Z71" s="23">
        <f t="shared" si="2"/>
        <v>2084</v>
      </c>
      <c r="AA71" s="36"/>
      <c r="AB71" s="17">
        <v>2.1570000000000089E-2</v>
      </c>
      <c r="AC71" s="17">
        <v>2.7675000000000116E-2</v>
      </c>
      <c r="AD71" s="274">
        <v>2.4622499999999992E-2</v>
      </c>
      <c r="AE71" s="37">
        <v>2.1570000000000089E-2</v>
      </c>
      <c r="AF71" s="26"/>
      <c r="AG71" s="17" t="e">
        <f>(1+AB71)/(1+Prix!#REF!)-1</f>
        <v>#REF!</v>
      </c>
      <c r="AH71" s="17" t="e">
        <f>(1+AC71)/(1+Prix!#REF!)-1</f>
        <v>#REF!</v>
      </c>
      <c r="AI71" s="274" t="e">
        <f>(1+AD71)/(1+Prix!#REF!)-1</f>
        <v>#REF!</v>
      </c>
      <c r="AJ71" s="18" t="e">
        <f>(1+AE71)/(1+Prix!#REF!)-1</f>
        <v>#REF!</v>
      </c>
    </row>
    <row r="72" spans="2:36" x14ac:dyDescent="0.25">
      <c r="B72" s="23">
        <f t="shared" si="0"/>
        <v>2085</v>
      </c>
      <c r="C72" s="36"/>
      <c r="D72" s="17">
        <v>2.1570000000000089E-2</v>
      </c>
      <c r="E72" s="17">
        <v>2.7675000000000113E-2</v>
      </c>
      <c r="F72" s="274">
        <v>2.4622499999999992E-2</v>
      </c>
      <c r="G72" s="37">
        <v>2.1570000000000089E-2</v>
      </c>
      <c r="H72" s="26"/>
      <c r="I72" s="17" t="e">
        <f>(1+D72)/(1+Prix!#REF!)-1</f>
        <v>#REF!</v>
      </c>
      <c r="J72" s="17" t="e">
        <f>(1+E72)/(1+Prix!#REF!)-1</f>
        <v>#REF!</v>
      </c>
      <c r="K72" s="274" t="e">
        <f>(1+F72)/(1+Prix!#REF!)-1</f>
        <v>#REF!</v>
      </c>
      <c r="L72" s="18" t="e">
        <f>(1+G72)/(1+Prix!#REF!)-1</f>
        <v>#REF!</v>
      </c>
      <c r="N72" s="23">
        <f t="shared" si="1"/>
        <v>2085</v>
      </c>
      <c r="O72" s="36"/>
      <c r="P72" s="17">
        <v>2.1570000000000089E-2</v>
      </c>
      <c r="Q72" s="17">
        <v>2.7675000000000116E-2</v>
      </c>
      <c r="R72" s="274">
        <v>2.4622499999999992E-2</v>
      </c>
      <c r="S72" s="37">
        <v>2.1570000000000089E-2</v>
      </c>
      <c r="T72" s="26"/>
      <c r="U72" s="17" t="e">
        <f>(1+P72)/(1+Prix!#REF!)-1</f>
        <v>#REF!</v>
      </c>
      <c r="V72" s="17" t="e">
        <f>(1+Q72)/(1+Prix!#REF!)-1</f>
        <v>#REF!</v>
      </c>
      <c r="W72" s="274" t="e">
        <f>(1+R72)/(1+Prix!#REF!)-1</f>
        <v>#REF!</v>
      </c>
      <c r="X72" s="18" t="e">
        <f>(1+S72)/(1+Prix!#REF!)-1</f>
        <v>#REF!</v>
      </c>
      <c r="Z72" s="23">
        <f t="shared" si="2"/>
        <v>2085</v>
      </c>
      <c r="AA72" s="36"/>
      <c r="AB72" s="17">
        <v>2.1570000000000089E-2</v>
      </c>
      <c r="AC72" s="17">
        <v>2.7675000000000116E-2</v>
      </c>
      <c r="AD72" s="274">
        <v>2.4622499999999992E-2</v>
      </c>
      <c r="AE72" s="37">
        <v>2.1570000000000089E-2</v>
      </c>
      <c r="AF72" s="26"/>
      <c r="AG72" s="17" t="e">
        <f>(1+AB72)/(1+Prix!#REF!)-1</f>
        <v>#REF!</v>
      </c>
      <c r="AH72" s="17" t="e">
        <f>(1+AC72)/(1+Prix!#REF!)-1</f>
        <v>#REF!</v>
      </c>
      <c r="AI72" s="274" t="e">
        <f>(1+AD72)/(1+Prix!#REF!)-1</f>
        <v>#REF!</v>
      </c>
      <c r="AJ72" s="18" t="e">
        <f>(1+AE72)/(1+Prix!#REF!)-1</f>
        <v>#REF!</v>
      </c>
    </row>
    <row r="73" spans="2:36" x14ac:dyDescent="0.25">
      <c r="B73" s="23">
        <f t="shared" si="0"/>
        <v>2086</v>
      </c>
      <c r="C73" s="36"/>
      <c r="D73" s="17">
        <v>2.1570000000000089E-2</v>
      </c>
      <c r="E73" s="17">
        <v>2.7675000000000113E-2</v>
      </c>
      <c r="F73" s="274">
        <v>2.4622499999999992E-2</v>
      </c>
      <c r="G73" s="37">
        <v>2.1570000000000089E-2</v>
      </c>
      <c r="H73" s="26"/>
      <c r="I73" s="17" t="e">
        <f>(1+D73)/(1+Prix!#REF!)-1</f>
        <v>#REF!</v>
      </c>
      <c r="J73" s="17" t="e">
        <f>(1+E73)/(1+Prix!#REF!)-1</f>
        <v>#REF!</v>
      </c>
      <c r="K73" s="274" t="e">
        <f>(1+F73)/(1+Prix!#REF!)-1</f>
        <v>#REF!</v>
      </c>
      <c r="L73" s="18" t="e">
        <f>(1+G73)/(1+Prix!#REF!)-1</f>
        <v>#REF!</v>
      </c>
      <c r="N73" s="23">
        <f t="shared" si="1"/>
        <v>2086</v>
      </c>
      <c r="O73" s="36"/>
      <c r="P73" s="17">
        <v>2.1570000000000089E-2</v>
      </c>
      <c r="Q73" s="17">
        <v>2.7675000000000116E-2</v>
      </c>
      <c r="R73" s="274">
        <v>2.4622499999999992E-2</v>
      </c>
      <c r="S73" s="37">
        <v>2.1570000000000089E-2</v>
      </c>
      <c r="T73" s="26"/>
      <c r="U73" s="17" t="e">
        <f>(1+P73)/(1+Prix!#REF!)-1</f>
        <v>#REF!</v>
      </c>
      <c r="V73" s="17" t="e">
        <f>(1+Q73)/(1+Prix!#REF!)-1</f>
        <v>#REF!</v>
      </c>
      <c r="W73" s="274" t="e">
        <f>(1+R73)/(1+Prix!#REF!)-1</f>
        <v>#REF!</v>
      </c>
      <c r="X73" s="18" t="e">
        <f>(1+S73)/(1+Prix!#REF!)-1</f>
        <v>#REF!</v>
      </c>
      <c r="Z73" s="23">
        <f t="shared" si="2"/>
        <v>2086</v>
      </c>
      <c r="AA73" s="36"/>
      <c r="AB73" s="17">
        <v>2.1570000000000089E-2</v>
      </c>
      <c r="AC73" s="17">
        <v>2.7675000000000116E-2</v>
      </c>
      <c r="AD73" s="274">
        <v>2.4622499999999992E-2</v>
      </c>
      <c r="AE73" s="37">
        <v>2.1570000000000089E-2</v>
      </c>
      <c r="AF73" s="26"/>
      <c r="AG73" s="17" t="e">
        <f>(1+AB73)/(1+Prix!#REF!)-1</f>
        <v>#REF!</v>
      </c>
      <c r="AH73" s="17" t="e">
        <f>(1+AC73)/(1+Prix!#REF!)-1</f>
        <v>#REF!</v>
      </c>
      <c r="AI73" s="274" t="e">
        <f>(1+AD73)/(1+Prix!#REF!)-1</f>
        <v>#REF!</v>
      </c>
      <c r="AJ73" s="18" t="e">
        <f>(1+AE73)/(1+Prix!#REF!)-1</f>
        <v>#REF!</v>
      </c>
    </row>
    <row r="74" spans="2:36" x14ac:dyDescent="0.25">
      <c r="B74" s="23">
        <f t="shared" si="0"/>
        <v>2087</v>
      </c>
      <c r="C74" s="36"/>
      <c r="D74" s="17">
        <v>2.1570000000000089E-2</v>
      </c>
      <c r="E74" s="17">
        <v>2.7675000000000113E-2</v>
      </c>
      <c r="F74" s="274">
        <v>2.4622499999999992E-2</v>
      </c>
      <c r="G74" s="37">
        <v>2.1570000000000089E-2</v>
      </c>
      <c r="H74" s="26"/>
      <c r="I74" s="17" t="e">
        <f>(1+D74)/(1+Prix!#REF!)-1</f>
        <v>#REF!</v>
      </c>
      <c r="J74" s="17" t="e">
        <f>(1+E74)/(1+Prix!#REF!)-1</f>
        <v>#REF!</v>
      </c>
      <c r="K74" s="274" t="e">
        <f>(1+F74)/(1+Prix!#REF!)-1</f>
        <v>#REF!</v>
      </c>
      <c r="L74" s="18" t="e">
        <f>(1+G74)/(1+Prix!#REF!)-1</f>
        <v>#REF!</v>
      </c>
      <c r="N74" s="23">
        <f t="shared" si="1"/>
        <v>2087</v>
      </c>
      <c r="O74" s="36"/>
      <c r="P74" s="17">
        <v>2.1570000000000089E-2</v>
      </c>
      <c r="Q74" s="17">
        <v>2.7675000000000116E-2</v>
      </c>
      <c r="R74" s="274">
        <v>2.4622499999999992E-2</v>
      </c>
      <c r="S74" s="37">
        <v>2.1570000000000089E-2</v>
      </c>
      <c r="T74" s="26"/>
      <c r="U74" s="17" t="e">
        <f>(1+P74)/(1+Prix!#REF!)-1</f>
        <v>#REF!</v>
      </c>
      <c r="V74" s="17" t="e">
        <f>(1+Q74)/(1+Prix!#REF!)-1</f>
        <v>#REF!</v>
      </c>
      <c r="W74" s="274" t="e">
        <f>(1+R74)/(1+Prix!#REF!)-1</f>
        <v>#REF!</v>
      </c>
      <c r="X74" s="18" t="e">
        <f>(1+S74)/(1+Prix!#REF!)-1</f>
        <v>#REF!</v>
      </c>
      <c r="Z74" s="23">
        <f t="shared" si="2"/>
        <v>2087</v>
      </c>
      <c r="AA74" s="36"/>
      <c r="AB74" s="17">
        <v>2.1570000000000089E-2</v>
      </c>
      <c r="AC74" s="17">
        <v>2.7675000000000116E-2</v>
      </c>
      <c r="AD74" s="274">
        <v>2.4622499999999992E-2</v>
      </c>
      <c r="AE74" s="37">
        <v>2.1570000000000089E-2</v>
      </c>
      <c r="AF74" s="26"/>
      <c r="AG74" s="17" t="e">
        <f>(1+AB74)/(1+Prix!#REF!)-1</f>
        <v>#REF!</v>
      </c>
      <c r="AH74" s="17" t="e">
        <f>(1+AC74)/(1+Prix!#REF!)-1</f>
        <v>#REF!</v>
      </c>
      <c r="AI74" s="274" t="e">
        <f>(1+AD74)/(1+Prix!#REF!)-1</f>
        <v>#REF!</v>
      </c>
      <c r="AJ74" s="18" t="e">
        <f>(1+AE74)/(1+Prix!#REF!)-1</f>
        <v>#REF!</v>
      </c>
    </row>
    <row r="75" spans="2:36" x14ac:dyDescent="0.25">
      <c r="B75" s="23">
        <f t="shared" si="0"/>
        <v>2088</v>
      </c>
      <c r="C75" s="36"/>
      <c r="D75" s="17">
        <v>2.1570000000000089E-2</v>
      </c>
      <c r="E75" s="17">
        <v>2.7675000000000113E-2</v>
      </c>
      <c r="F75" s="274">
        <v>2.4622499999999992E-2</v>
      </c>
      <c r="G75" s="37">
        <v>2.1570000000000089E-2</v>
      </c>
      <c r="H75" s="26"/>
      <c r="I75" s="17" t="e">
        <f>(1+D75)/(1+Prix!#REF!)-1</f>
        <v>#REF!</v>
      </c>
      <c r="J75" s="17" t="e">
        <f>(1+E75)/(1+Prix!#REF!)-1</f>
        <v>#REF!</v>
      </c>
      <c r="K75" s="274" t="e">
        <f>(1+F75)/(1+Prix!#REF!)-1</f>
        <v>#REF!</v>
      </c>
      <c r="L75" s="18" t="e">
        <f>(1+G75)/(1+Prix!#REF!)-1</f>
        <v>#REF!</v>
      </c>
      <c r="N75" s="23">
        <f t="shared" si="1"/>
        <v>2088</v>
      </c>
      <c r="O75" s="36"/>
      <c r="P75" s="17">
        <v>2.1570000000000089E-2</v>
      </c>
      <c r="Q75" s="17">
        <v>2.7675000000000116E-2</v>
      </c>
      <c r="R75" s="274">
        <v>2.4622499999999992E-2</v>
      </c>
      <c r="S75" s="37">
        <v>2.1570000000000089E-2</v>
      </c>
      <c r="T75" s="26"/>
      <c r="U75" s="17" t="e">
        <f>(1+P75)/(1+Prix!#REF!)-1</f>
        <v>#REF!</v>
      </c>
      <c r="V75" s="17" t="e">
        <f>(1+Q75)/(1+Prix!#REF!)-1</f>
        <v>#REF!</v>
      </c>
      <c r="W75" s="274" t="e">
        <f>(1+R75)/(1+Prix!#REF!)-1</f>
        <v>#REF!</v>
      </c>
      <c r="X75" s="18" t="e">
        <f>(1+S75)/(1+Prix!#REF!)-1</f>
        <v>#REF!</v>
      </c>
      <c r="Z75" s="23">
        <f t="shared" si="2"/>
        <v>2088</v>
      </c>
      <c r="AA75" s="36"/>
      <c r="AB75" s="17">
        <v>2.1570000000000089E-2</v>
      </c>
      <c r="AC75" s="17">
        <v>2.7675000000000116E-2</v>
      </c>
      <c r="AD75" s="274">
        <v>2.4622499999999992E-2</v>
      </c>
      <c r="AE75" s="37">
        <v>2.1570000000000089E-2</v>
      </c>
      <c r="AF75" s="26"/>
      <c r="AG75" s="17" t="e">
        <f>(1+AB75)/(1+Prix!#REF!)-1</f>
        <v>#REF!</v>
      </c>
      <c r="AH75" s="17" t="e">
        <f>(1+AC75)/(1+Prix!#REF!)-1</f>
        <v>#REF!</v>
      </c>
      <c r="AI75" s="274" t="e">
        <f>(1+AD75)/(1+Prix!#REF!)-1</f>
        <v>#REF!</v>
      </c>
      <c r="AJ75" s="18" t="e">
        <f>(1+AE75)/(1+Prix!#REF!)-1</f>
        <v>#REF!</v>
      </c>
    </row>
    <row r="76" spans="2:36" x14ac:dyDescent="0.25">
      <c r="B76" s="23">
        <f t="shared" si="0"/>
        <v>2089</v>
      </c>
      <c r="C76" s="36"/>
      <c r="D76" s="17">
        <v>2.1570000000000089E-2</v>
      </c>
      <c r="E76" s="17">
        <v>2.7675000000000113E-2</v>
      </c>
      <c r="F76" s="274">
        <v>2.4622499999999992E-2</v>
      </c>
      <c r="G76" s="37">
        <v>2.1570000000000089E-2</v>
      </c>
      <c r="H76" s="26"/>
      <c r="I76" s="17" t="e">
        <f>(1+D76)/(1+Prix!#REF!)-1</f>
        <v>#REF!</v>
      </c>
      <c r="J76" s="17" t="e">
        <f>(1+E76)/(1+Prix!#REF!)-1</f>
        <v>#REF!</v>
      </c>
      <c r="K76" s="274" t="e">
        <f>(1+F76)/(1+Prix!#REF!)-1</f>
        <v>#REF!</v>
      </c>
      <c r="L76" s="18" t="e">
        <f>(1+G76)/(1+Prix!#REF!)-1</f>
        <v>#REF!</v>
      </c>
      <c r="N76" s="23">
        <f t="shared" si="1"/>
        <v>2089</v>
      </c>
      <c r="O76" s="36"/>
      <c r="P76" s="17">
        <v>2.1570000000000089E-2</v>
      </c>
      <c r="Q76" s="17">
        <v>2.7675000000000116E-2</v>
      </c>
      <c r="R76" s="274">
        <v>2.4622499999999992E-2</v>
      </c>
      <c r="S76" s="37">
        <v>2.1570000000000089E-2</v>
      </c>
      <c r="T76" s="26"/>
      <c r="U76" s="17" t="e">
        <f>(1+P76)/(1+Prix!#REF!)-1</f>
        <v>#REF!</v>
      </c>
      <c r="V76" s="17" t="e">
        <f>(1+Q76)/(1+Prix!#REF!)-1</f>
        <v>#REF!</v>
      </c>
      <c r="W76" s="274" t="e">
        <f>(1+R76)/(1+Prix!#REF!)-1</f>
        <v>#REF!</v>
      </c>
      <c r="X76" s="18" t="e">
        <f>(1+S76)/(1+Prix!#REF!)-1</f>
        <v>#REF!</v>
      </c>
      <c r="Z76" s="23">
        <f t="shared" si="2"/>
        <v>2089</v>
      </c>
      <c r="AA76" s="36"/>
      <c r="AB76" s="17">
        <v>2.1570000000000089E-2</v>
      </c>
      <c r="AC76" s="17">
        <v>2.7675000000000116E-2</v>
      </c>
      <c r="AD76" s="274">
        <v>2.4622499999999992E-2</v>
      </c>
      <c r="AE76" s="37">
        <v>2.1570000000000089E-2</v>
      </c>
      <c r="AF76" s="26"/>
      <c r="AG76" s="17" t="e">
        <f>(1+AB76)/(1+Prix!#REF!)-1</f>
        <v>#REF!</v>
      </c>
      <c r="AH76" s="17" t="e">
        <f>(1+AC76)/(1+Prix!#REF!)-1</f>
        <v>#REF!</v>
      </c>
      <c r="AI76" s="274" t="e">
        <f>(1+AD76)/(1+Prix!#REF!)-1</f>
        <v>#REF!</v>
      </c>
      <c r="AJ76" s="18" t="e">
        <f>(1+AE76)/(1+Prix!#REF!)-1</f>
        <v>#REF!</v>
      </c>
    </row>
    <row r="77" spans="2:36" ht="15.75" thickBot="1" x14ac:dyDescent="0.3">
      <c r="B77" s="24">
        <f t="shared" si="0"/>
        <v>2090</v>
      </c>
      <c r="C77" s="38"/>
      <c r="D77" s="20">
        <v>2.1570000000000089E-2</v>
      </c>
      <c r="E77" s="20">
        <v>2.7675000000000113E-2</v>
      </c>
      <c r="F77" s="275">
        <v>2.4622499999999992E-2</v>
      </c>
      <c r="G77" s="39">
        <v>2.1570000000000089E-2</v>
      </c>
      <c r="H77" s="27"/>
      <c r="I77" s="20" t="e">
        <f>(1+D77)/(1+Prix!#REF!)-1</f>
        <v>#REF!</v>
      </c>
      <c r="J77" s="20" t="e">
        <f>(1+E77)/(1+Prix!#REF!)-1</f>
        <v>#REF!</v>
      </c>
      <c r="K77" s="275" t="e">
        <f>(1+F77)/(1+Prix!#REF!)-1</f>
        <v>#REF!</v>
      </c>
      <c r="L77" s="21" t="e">
        <f>(1+G77)/(1+Prix!#REF!)-1</f>
        <v>#REF!</v>
      </c>
      <c r="N77" s="24">
        <f t="shared" si="1"/>
        <v>2090</v>
      </c>
      <c r="O77" s="38"/>
      <c r="P77" s="20">
        <v>2.1570000000000089E-2</v>
      </c>
      <c r="Q77" s="20">
        <v>2.7675000000000116E-2</v>
      </c>
      <c r="R77" s="275">
        <v>2.4622499999999992E-2</v>
      </c>
      <c r="S77" s="39">
        <v>2.1570000000000089E-2</v>
      </c>
      <c r="T77" s="27"/>
      <c r="U77" s="20" t="e">
        <f>(1+P77)/(1+Prix!#REF!)-1</f>
        <v>#REF!</v>
      </c>
      <c r="V77" s="20" t="e">
        <f>(1+Q77)/(1+Prix!#REF!)-1</f>
        <v>#REF!</v>
      </c>
      <c r="W77" s="275" t="e">
        <f>(1+R77)/(1+Prix!#REF!)-1</f>
        <v>#REF!</v>
      </c>
      <c r="X77" s="21" t="e">
        <f>(1+S77)/(1+Prix!#REF!)-1</f>
        <v>#REF!</v>
      </c>
      <c r="Z77" s="24">
        <f t="shared" si="2"/>
        <v>2090</v>
      </c>
      <c r="AA77" s="38"/>
      <c r="AB77" s="20">
        <v>2.1570000000000089E-2</v>
      </c>
      <c r="AC77" s="20">
        <v>2.7675000000000116E-2</v>
      </c>
      <c r="AD77" s="275">
        <v>2.4622499999999992E-2</v>
      </c>
      <c r="AE77" s="39">
        <v>2.1570000000000089E-2</v>
      </c>
      <c r="AF77" s="27"/>
      <c r="AG77" s="20" t="e">
        <f>(1+AB77)/(1+Prix!#REF!)-1</f>
        <v>#REF!</v>
      </c>
      <c r="AH77" s="20" t="e">
        <f>(1+AC77)/(1+Prix!#REF!)-1</f>
        <v>#REF!</v>
      </c>
      <c r="AI77" s="275" t="e">
        <f>(1+AD77)/(1+Prix!#REF!)-1</f>
        <v>#REF!</v>
      </c>
      <c r="AJ77" s="21" t="e">
        <f>(1+AE77)/(1+Prix!#REF!)-1</f>
        <v>#REF!</v>
      </c>
    </row>
    <row r="78" spans="2:36" x14ac:dyDescent="0.25">
      <c r="C78" s="12"/>
      <c r="D78" s="12"/>
      <c r="E78" s="12"/>
      <c r="F78" s="12"/>
      <c r="G78" s="12"/>
      <c r="O78" s="12"/>
      <c r="P78" s="12"/>
      <c r="Q78" s="12"/>
      <c r="R78" s="12"/>
      <c r="S78" s="12"/>
      <c r="AA78" s="12"/>
      <c r="AB78" s="12"/>
      <c r="AC78" s="12"/>
      <c r="AD78" s="12"/>
      <c r="AE78" s="12"/>
    </row>
    <row r="79" spans="2:36" x14ac:dyDescent="0.25">
      <c r="C79" s="12"/>
      <c r="D79" s="12"/>
      <c r="E79" s="12"/>
      <c r="F79" s="12"/>
      <c r="G79" s="12"/>
      <c r="O79" s="12"/>
      <c r="P79" s="12"/>
      <c r="Q79" s="12"/>
      <c r="R79" s="12"/>
      <c r="S79" s="12"/>
      <c r="AA79" s="12"/>
      <c r="AB79" s="12"/>
      <c r="AC79" s="12"/>
      <c r="AD79" s="12"/>
      <c r="AE79" s="12"/>
    </row>
    <row r="80" spans="2:36" x14ac:dyDescent="0.25">
      <c r="C80" s="12"/>
      <c r="D80" s="12"/>
      <c r="E80" s="12"/>
      <c r="F80" s="12"/>
      <c r="G80" s="12"/>
      <c r="O80" s="12"/>
      <c r="P80" s="12"/>
      <c r="Q80" s="12"/>
      <c r="R80" s="12"/>
      <c r="S80" s="12"/>
      <c r="AA80" s="12"/>
      <c r="AB80" s="12"/>
      <c r="AC80" s="12"/>
      <c r="AD80" s="12"/>
      <c r="AE80" s="12"/>
    </row>
    <row r="81" spans="3:31" x14ac:dyDescent="0.25">
      <c r="C81" s="12"/>
      <c r="D81" s="12"/>
      <c r="E81" s="12"/>
      <c r="F81" s="12"/>
      <c r="G81" s="12"/>
      <c r="O81" s="12"/>
      <c r="P81" s="12"/>
      <c r="Q81" s="12"/>
      <c r="R81" s="12"/>
      <c r="S81" s="12"/>
      <c r="AA81" s="12"/>
      <c r="AB81" s="12"/>
      <c r="AC81" s="12"/>
      <c r="AD81" s="12"/>
      <c r="AE81" s="12"/>
    </row>
    <row r="82" spans="3:31" x14ac:dyDescent="0.25">
      <c r="C82" s="12"/>
      <c r="D82" s="12"/>
      <c r="E82" s="12"/>
      <c r="F82" s="12"/>
      <c r="G82" s="12"/>
      <c r="O82" s="12"/>
      <c r="P82" s="12"/>
      <c r="Q82" s="12"/>
      <c r="R82" s="12"/>
      <c r="S82" s="12"/>
      <c r="AA82" s="12"/>
      <c r="AB82" s="12"/>
      <c r="AC82" s="12"/>
      <c r="AD82" s="12"/>
      <c r="AE82" s="12"/>
    </row>
    <row r="83" spans="3:31" x14ac:dyDescent="0.25">
      <c r="C83" s="12"/>
      <c r="D83" s="12"/>
      <c r="E83" s="12"/>
      <c r="F83" s="12"/>
      <c r="G83" s="12"/>
      <c r="O83" s="12"/>
      <c r="P83" s="12"/>
      <c r="Q83" s="12"/>
      <c r="R83" s="12"/>
      <c r="S83" s="12"/>
      <c r="AA83" s="12"/>
      <c r="AB83" s="12"/>
      <c r="AC83" s="12"/>
      <c r="AD83" s="12"/>
      <c r="AE83" s="12"/>
    </row>
    <row r="84" spans="3:31" x14ac:dyDescent="0.25">
      <c r="C84" s="12"/>
      <c r="D84" s="12"/>
      <c r="E84" s="12"/>
      <c r="F84" s="12"/>
      <c r="G84" s="12"/>
      <c r="O84" s="12"/>
      <c r="P84" s="12"/>
      <c r="Q84" s="12"/>
      <c r="R84" s="12"/>
      <c r="S84" s="12"/>
      <c r="AA84" s="12"/>
      <c r="AB84" s="12"/>
      <c r="AC84" s="12"/>
      <c r="AD84" s="12"/>
      <c r="AE84" s="12"/>
    </row>
    <row r="85" spans="3:31" x14ac:dyDescent="0.25">
      <c r="C85" s="12"/>
      <c r="D85" s="12"/>
      <c r="E85" s="12"/>
      <c r="F85" s="12"/>
      <c r="G85" s="12"/>
      <c r="O85" s="12"/>
      <c r="P85" s="12"/>
      <c r="Q85" s="12"/>
      <c r="R85" s="12"/>
      <c r="S85" s="12"/>
      <c r="AA85" s="12"/>
      <c r="AB85" s="12"/>
      <c r="AC85" s="12"/>
      <c r="AD85" s="12"/>
      <c r="AE85" s="12"/>
    </row>
    <row r="86" spans="3:31" x14ac:dyDescent="0.25">
      <c r="C86" s="12"/>
      <c r="D86" s="12"/>
      <c r="E86" s="12"/>
      <c r="F86" s="12"/>
      <c r="G86" s="12"/>
      <c r="O86" s="12"/>
      <c r="P86" s="12"/>
      <c r="Q86" s="12"/>
      <c r="R86" s="12"/>
      <c r="S86" s="12"/>
      <c r="AA86" s="12"/>
      <c r="AB86" s="12"/>
      <c r="AC86" s="12"/>
      <c r="AD86" s="12"/>
      <c r="AE86" s="12"/>
    </row>
    <row r="87" spans="3:31" x14ac:dyDescent="0.25">
      <c r="C87" s="12"/>
      <c r="D87" s="12"/>
      <c r="E87" s="12"/>
      <c r="F87" s="12"/>
      <c r="G87" s="12"/>
      <c r="O87" s="12"/>
      <c r="P87" s="12"/>
      <c r="Q87" s="12"/>
      <c r="R87" s="12"/>
      <c r="S87" s="12"/>
      <c r="AA87" s="12"/>
      <c r="AB87" s="12"/>
      <c r="AC87" s="12"/>
      <c r="AD87" s="12"/>
      <c r="AE87" s="12"/>
    </row>
  </sheetData>
  <mergeCells count="12">
    <mergeCell ref="Z3:AJ3"/>
    <mergeCell ref="Z4:Z5"/>
    <mergeCell ref="AA4:AE4"/>
    <mergeCell ref="AF4:AJ4"/>
    <mergeCell ref="B4:B5"/>
    <mergeCell ref="C4:G4"/>
    <mergeCell ref="H4:L4"/>
    <mergeCell ref="B3:L3"/>
    <mergeCell ref="N3:X3"/>
    <mergeCell ref="N4:N5"/>
    <mergeCell ref="O4:S4"/>
    <mergeCell ref="T4:X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157"/>
  <sheetViews>
    <sheetView workbookViewId="0">
      <selection activeCell="E6" sqref="E6"/>
    </sheetView>
  </sheetViews>
  <sheetFormatPr baseColWidth="10" defaultColWidth="10.85546875" defaultRowHeight="15" x14ac:dyDescent="0.25"/>
  <cols>
    <col min="1" max="1" width="3" style="10" customWidth="1"/>
    <col min="2" max="2" width="10.85546875" style="10"/>
    <col min="3" max="17" width="13.5703125" style="10" customWidth="1"/>
    <col min="18" max="16384" width="10.85546875" style="10"/>
  </cols>
  <sheetData>
    <row r="1" spans="2:17" ht="23.25" x14ac:dyDescent="0.35">
      <c r="B1" s="59" t="s">
        <v>11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7" ht="15" customHeight="1" x14ac:dyDescent="0.35">
      <c r="B2" s="60" t="s"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7" ht="15.75" thickBot="1" x14ac:dyDescent="0.3"/>
    <row r="4" spans="2:17" s="50" customFormat="1" ht="21.75" customHeight="1" x14ac:dyDescent="0.2">
      <c r="B4" s="365" t="s">
        <v>0</v>
      </c>
      <c r="C4" s="367" t="s">
        <v>83</v>
      </c>
      <c r="D4" s="368"/>
      <c r="E4" s="368"/>
      <c r="F4" s="375"/>
      <c r="G4" s="369"/>
      <c r="H4" s="367" t="s">
        <v>7</v>
      </c>
      <c r="I4" s="368"/>
      <c r="J4" s="368"/>
      <c r="K4" s="375"/>
      <c r="L4" s="369"/>
      <c r="M4" s="370" t="s">
        <v>10</v>
      </c>
      <c r="N4" s="368"/>
      <c r="O4" s="368"/>
      <c r="P4" s="368"/>
      <c r="Q4" s="371"/>
    </row>
    <row r="5" spans="2:17" s="50" customFormat="1" ht="36" customHeight="1" thickBot="1" x14ac:dyDescent="0.25">
      <c r="B5" s="366"/>
      <c r="C5" s="51"/>
      <c r="D5" s="52"/>
      <c r="E5" s="207" t="s">
        <v>9</v>
      </c>
      <c r="F5" s="279" t="s">
        <v>76</v>
      </c>
      <c r="G5" s="53" t="s">
        <v>87</v>
      </c>
      <c r="H5" s="51"/>
      <c r="I5" s="54"/>
      <c r="J5" s="208" t="s">
        <v>9</v>
      </c>
      <c r="K5" s="271" t="s">
        <v>76</v>
      </c>
      <c r="L5" s="55" t="s">
        <v>87</v>
      </c>
      <c r="M5" s="56"/>
      <c r="N5" s="54"/>
      <c r="O5" s="54" t="s">
        <v>9</v>
      </c>
      <c r="P5" s="208" t="s">
        <v>76</v>
      </c>
      <c r="Q5" s="57" t="s">
        <v>87</v>
      </c>
    </row>
    <row r="6" spans="2:17" x14ac:dyDescent="0.25">
      <c r="B6" s="40">
        <v>1949</v>
      </c>
      <c r="C6" s="41"/>
      <c r="D6" s="42"/>
      <c r="E6" s="42">
        <v>413.71292171246904</v>
      </c>
      <c r="F6" s="280">
        <v>413.71292171246904</v>
      </c>
      <c r="G6" s="43">
        <v>413.71292171246904</v>
      </c>
      <c r="H6" s="44"/>
      <c r="I6" s="45"/>
      <c r="J6" s="45"/>
      <c r="K6" s="284"/>
      <c r="L6" s="46"/>
      <c r="M6" s="47"/>
      <c r="N6" s="48"/>
      <c r="O6" s="48"/>
      <c r="P6" s="48"/>
      <c r="Q6" s="49"/>
    </row>
    <row r="7" spans="2:17" x14ac:dyDescent="0.25">
      <c r="B7" s="22">
        <v>1950</v>
      </c>
      <c r="C7" s="28"/>
      <c r="D7" s="13"/>
      <c r="E7" s="13">
        <v>467.57443830343448</v>
      </c>
      <c r="F7" s="281">
        <v>467.57443830343448</v>
      </c>
      <c r="G7" s="29">
        <v>467.57443830343448</v>
      </c>
      <c r="H7" s="34"/>
      <c r="I7" s="14"/>
      <c r="J7" s="14">
        <f t="shared" ref="J7:J70" si="0">E7/E6-1</f>
        <v>0.13019055911528743</v>
      </c>
      <c r="K7" s="273">
        <f t="shared" ref="K7:K70" si="1">F7/F6-1</f>
        <v>0.13019055911528743</v>
      </c>
      <c r="L7" s="35">
        <f t="shared" ref="L7:L70" si="2">G7/G6-1</f>
        <v>0.13019055911528743</v>
      </c>
      <c r="M7" s="25"/>
      <c r="N7" s="14"/>
      <c r="O7" s="14">
        <f>(1+J7)/(1+Prix!J7)-1</f>
        <v>2.6882464132171657E-2</v>
      </c>
      <c r="P7" s="14">
        <f>(1+K7)/(1+Prix!K7)-1</f>
        <v>2.6882464132171657E-2</v>
      </c>
      <c r="Q7" s="15">
        <f>(1+L7)/(1+Prix!L7)-1</f>
        <v>2.6882464132171657E-2</v>
      </c>
    </row>
    <row r="8" spans="2:17" ht="15" customHeight="1" x14ac:dyDescent="0.25">
      <c r="B8" s="22">
        <v>1951</v>
      </c>
      <c r="C8" s="28"/>
      <c r="D8" s="13"/>
      <c r="E8" s="13">
        <v>576.98105687026998</v>
      </c>
      <c r="F8" s="281">
        <v>576.98105687026998</v>
      </c>
      <c r="G8" s="29">
        <v>576.98105687026998</v>
      </c>
      <c r="H8" s="34"/>
      <c r="I8" s="14"/>
      <c r="J8" s="14">
        <f t="shared" si="0"/>
        <v>0.23398759556619653</v>
      </c>
      <c r="K8" s="273">
        <f t="shared" si="1"/>
        <v>0.23398759556619653</v>
      </c>
      <c r="L8" s="35">
        <f t="shared" si="2"/>
        <v>0.23398759556619653</v>
      </c>
      <c r="M8" s="25"/>
      <c r="N8" s="14"/>
      <c r="O8" s="14">
        <f>(1+J8)/(1+Prix!J8)-1</f>
        <v>6.2978290983794372E-2</v>
      </c>
      <c r="P8" s="14">
        <f>(1+K8)/(1+Prix!K8)-1</f>
        <v>6.2978290983794372E-2</v>
      </c>
      <c r="Q8" s="15">
        <f>(1+L8)/(1+Prix!L8)-1</f>
        <v>6.2978290983794372E-2</v>
      </c>
    </row>
    <row r="9" spans="2:17" x14ac:dyDescent="0.25">
      <c r="B9" s="22">
        <v>1952</v>
      </c>
      <c r="C9" s="28"/>
      <c r="D9" s="13"/>
      <c r="E9" s="13">
        <v>674.66678880593599</v>
      </c>
      <c r="F9" s="281">
        <v>674.66678880593599</v>
      </c>
      <c r="G9" s="29">
        <v>674.66678880593599</v>
      </c>
      <c r="H9" s="34"/>
      <c r="I9" s="14"/>
      <c r="J9" s="14">
        <f t="shared" si="0"/>
        <v>0.16930492045188572</v>
      </c>
      <c r="K9" s="273">
        <f t="shared" si="1"/>
        <v>0.16930492045188572</v>
      </c>
      <c r="L9" s="35">
        <f t="shared" si="2"/>
        <v>0.16930492045188572</v>
      </c>
      <c r="M9" s="25"/>
      <c r="N9" s="14"/>
      <c r="O9" s="14">
        <f>(1+J9)/(1+Prix!J9)-1</f>
        <v>4.4315927548449263E-2</v>
      </c>
      <c r="P9" s="14">
        <f>(1+K9)/(1+Prix!K9)-1</f>
        <v>4.4315927548449263E-2</v>
      </c>
      <c r="Q9" s="15">
        <f>(1+L9)/(1+Prix!L9)-1</f>
        <v>4.4315927548449263E-2</v>
      </c>
    </row>
    <row r="10" spans="2:17" x14ac:dyDescent="0.25">
      <c r="B10" s="22">
        <v>1953</v>
      </c>
      <c r="C10" s="28"/>
      <c r="D10" s="13"/>
      <c r="E10" s="13">
        <v>692.05230360608846</v>
      </c>
      <c r="F10" s="281">
        <v>692.05230360608846</v>
      </c>
      <c r="G10" s="29">
        <v>692.05230360608846</v>
      </c>
      <c r="H10" s="34"/>
      <c r="I10" s="14"/>
      <c r="J10" s="14">
        <f t="shared" si="0"/>
        <v>2.5769039010979489E-2</v>
      </c>
      <c r="K10" s="273">
        <f t="shared" si="1"/>
        <v>2.5769039010979489E-2</v>
      </c>
      <c r="L10" s="35">
        <f t="shared" si="2"/>
        <v>2.5769039010979489E-2</v>
      </c>
      <c r="M10" s="25"/>
      <c r="N10" s="14"/>
      <c r="O10" s="14">
        <f>(1+J10)/(1+Prix!J10)-1</f>
        <v>4.337880792103932E-2</v>
      </c>
      <c r="P10" s="14">
        <f>(1+K10)/(1+Prix!K10)-1</f>
        <v>4.337880792103932E-2</v>
      </c>
      <c r="Q10" s="15">
        <f>(1+L10)/(1+Prix!L10)-1</f>
        <v>4.337880792103932E-2</v>
      </c>
    </row>
    <row r="11" spans="2:17" x14ac:dyDescent="0.25">
      <c r="B11" s="22">
        <v>1954</v>
      </c>
      <c r="C11" s="28"/>
      <c r="D11" s="13"/>
      <c r="E11" s="13">
        <v>735.33833820059203</v>
      </c>
      <c r="F11" s="281">
        <v>735.33833820059203</v>
      </c>
      <c r="G11" s="29">
        <v>735.33833820059203</v>
      </c>
      <c r="H11" s="34"/>
      <c r="I11" s="14"/>
      <c r="J11" s="14">
        <f t="shared" si="0"/>
        <v>6.2547345582049774E-2</v>
      </c>
      <c r="K11" s="273">
        <f t="shared" si="1"/>
        <v>6.2547345582049774E-2</v>
      </c>
      <c r="L11" s="35">
        <f t="shared" si="2"/>
        <v>6.2547345582049774E-2</v>
      </c>
      <c r="M11" s="25"/>
      <c r="N11" s="14"/>
      <c r="O11" s="14">
        <f>(1+J11)/(1+Prix!J11)-1</f>
        <v>5.8006544959904316E-2</v>
      </c>
      <c r="P11" s="14">
        <f>(1+K11)/(1+Prix!K11)-1</f>
        <v>5.8006544959904316E-2</v>
      </c>
      <c r="Q11" s="15">
        <f>(1+L11)/(1+Prix!L11)-1</f>
        <v>5.8006544959904316E-2</v>
      </c>
    </row>
    <row r="12" spans="2:17" x14ac:dyDescent="0.25">
      <c r="B12" s="22">
        <v>1955</v>
      </c>
      <c r="C12" s="28"/>
      <c r="D12" s="13"/>
      <c r="E12" s="13">
        <v>780.55637014490685</v>
      </c>
      <c r="F12" s="281">
        <v>780.55637014490685</v>
      </c>
      <c r="G12" s="29">
        <v>780.55637014490685</v>
      </c>
      <c r="H12" s="34"/>
      <c r="I12" s="14"/>
      <c r="J12" s="14">
        <f t="shared" si="0"/>
        <v>6.1492825268658624E-2</v>
      </c>
      <c r="K12" s="273">
        <f t="shared" si="1"/>
        <v>6.1492825268658624E-2</v>
      </c>
      <c r="L12" s="35">
        <f t="shared" si="2"/>
        <v>6.1492825268658624E-2</v>
      </c>
      <c r="M12" s="25"/>
      <c r="N12" s="14"/>
      <c r="O12" s="14">
        <f>(1+J12)/(1+Prix!J12)-1</f>
        <v>5.1012642226513805E-2</v>
      </c>
      <c r="P12" s="14">
        <f>(1+K12)/(1+Prix!K12)-1</f>
        <v>5.1012642226513805E-2</v>
      </c>
      <c r="Q12" s="15">
        <f>(1+L12)/(1+Prix!L12)-1</f>
        <v>5.1012642226513805E-2</v>
      </c>
    </row>
    <row r="13" spans="2:17" x14ac:dyDescent="0.25">
      <c r="B13" s="22">
        <v>1956</v>
      </c>
      <c r="C13" s="28"/>
      <c r="D13" s="13"/>
      <c r="E13" s="13">
        <v>843.85468306150051</v>
      </c>
      <c r="F13" s="281">
        <v>843.85468306150051</v>
      </c>
      <c r="G13" s="29">
        <v>843.85468306150051</v>
      </c>
      <c r="H13" s="34"/>
      <c r="I13" s="14"/>
      <c r="J13" s="14">
        <f t="shared" si="0"/>
        <v>8.1093839391564559E-2</v>
      </c>
      <c r="K13" s="273">
        <f t="shared" si="1"/>
        <v>8.1093839391564559E-2</v>
      </c>
      <c r="L13" s="35">
        <f t="shared" si="2"/>
        <v>8.1093839391564559E-2</v>
      </c>
      <c r="M13" s="25"/>
      <c r="N13" s="14"/>
      <c r="O13" s="14">
        <f>(1+J13)/(1+Prix!J13)-1</f>
        <v>3.8611832152600778E-2</v>
      </c>
      <c r="P13" s="14">
        <f>(1+K13)/(1+Prix!K13)-1</f>
        <v>3.8611832152600778E-2</v>
      </c>
      <c r="Q13" s="15">
        <f>(1+L13)/(1+Prix!L13)-1</f>
        <v>3.8611832152600778E-2</v>
      </c>
    </row>
    <row r="14" spans="2:17" x14ac:dyDescent="0.25">
      <c r="B14" s="22">
        <v>1957</v>
      </c>
      <c r="C14" s="28"/>
      <c r="D14" s="13"/>
      <c r="E14" s="13">
        <v>939.40549724345294</v>
      </c>
      <c r="F14" s="281">
        <v>939.40549724345294</v>
      </c>
      <c r="G14" s="29">
        <v>939.40549724345294</v>
      </c>
      <c r="H14" s="34"/>
      <c r="I14" s="14"/>
      <c r="J14" s="14">
        <f t="shared" si="0"/>
        <v>0.11323136092021735</v>
      </c>
      <c r="K14" s="273">
        <f t="shared" si="1"/>
        <v>0.11323136092021735</v>
      </c>
      <c r="L14" s="35">
        <f t="shared" si="2"/>
        <v>0.11323136092021735</v>
      </c>
      <c r="M14" s="25"/>
      <c r="N14" s="14"/>
      <c r="O14" s="14">
        <f>(1+J14)/(1+Prix!J14)-1</f>
        <v>7.9585735031695748E-2</v>
      </c>
      <c r="P14" s="14">
        <f>(1+K14)/(1+Prix!K14)-1</f>
        <v>7.9585735031695748E-2</v>
      </c>
      <c r="Q14" s="15">
        <f>(1+L14)/(1+Prix!L14)-1</f>
        <v>7.9585735031695748E-2</v>
      </c>
    </row>
    <row r="15" spans="2:17" x14ac:dyDescent="0.25">
      <c r="B15" s="22">
        <v>1958</v>
      </c>
      <c r="C15" s="28"/>
      <c r="D15" s="13"/>
      <c r="E15" s="13">
        <v>1080.3189323907018</v>
      </c>
      <c r="F15" s="281">
        <v>1080.3189323907018</v>
      </c>
      <c r="G15" s="29">
        <v>1080.3189323907018</v>
      </c>
      <c r="H15" s="34"/>
      <c r="I15" s="14"/>
      <c r="J15" s="14">
        <f t="shared" si="0"/>
        <v>0.15000277894981306</v>
      </c>
      <c r="K15" s="273">
        <f t="shared" si="1"/>
        <v>0.15000277894981306</v>
      </c>
      <c r="L15" s="35">
        <f t="shared" si="2"/>
        <v>0.15000277894981306</v>
      </c>
      <c r="M15" s="25"/>
      <c r="N15" s="14"/>
      <c r="O15" s="14">
        <f>(1+J15)/(1+Prix!J15)-1</f>
        <v>1.7384546378029775E-4</v>
      </c>
      <c r="P15" s="14">
        <f>(1+K15)/(1+Prix!K15)-1</f>
        <v>1.7384546378029775E-4</v>
      </c>
      <c r="Q15" s="15">
        <f>(1+L15)/(1+Prix!L15)-1</f>
        <v>1.7384546378029775E-4</v>
      </c>
    </row>
    <row r="16" spans="2:17" x14ac:dyDescent="0.25">
      <c r="B16" s="22">
        <v>1959</v>
      </c>
      <c r="C16" s="28"/>
      <c r="D16" s="13"/>
      <c r="E16" s="13">
        <v>1155.2052866426425</v>
      </c>
      <c r="F16" s="281">
        <v>1155.2052866426425</v>
      </c>
      <c r="G16" s="29">
        <v>1155.2052866426425</v>
      </c>
      <c r="H16" s="34"/>
      <c r="I16" s="14"/>
      <c r="J16" s="14">
        <f t="shared" si="0"/>
        <v>6.931874653554404E-2</v>
      </c>
      <c r="K16" s="273">
        <f t="shared" si="1"/>
        <v>6.931874653554404E-2</v>
      </c>
      <c r="L16" s="35">
        <f t="shared" si="2"/>
        <v>6.931874653554404E-2</v>
      </c>
      <c r="M16" s="25"/>
      <c r="N16" s="14"/>
      <c r="O16" s="14">
        <f>(1+J16)/(1+Prix!J16)-1</f>
        <v>7.1624361879452092E-3</v>
      </c>
      <c r="P16" s="14">
        <f>(1+K16)/(1+Prix!K16)-1</f>
        <v>7.1624361879452092E-3</v>
      </c>
      <c r="Q16" s="15">
        <f>(1+L16)/(1+Prix!L16)-1</f>
        <v>7.1624361879452092E-3</v>
      </c>
    </row>
    <row r="17" spans="2:17" x14ac:dyDescent="0.25">
      <c r="B17" s="22">
        <v>1960</v>
      </c>
      <c r="C17" s="28"/>
      <c r="D17" s="13"/>
      <c r="E17" s="13">
        <v>1268.6771659035539</v>
      </c>
      <c r="F17" s="281">
        <v>1268.6771659035539</v>
      </c>
      <c r="G17" s="29">
        <v>1268.6771659035539</v>
      </c>
      <c r="H17" s="34"/>
      <c r="I17" s="14"/>
      <c r="J17" s="14">
        <f t="shared" si="0"/>
        <v>9.8226592773560828E-2</v>
      </c>
      <c r="K17" s="273">
        <f t="shared" si="1"/>
        <v>9.8226592773560828E-2</v>
      </c>
      <c r="L17" s="35">
        <f t="shared" si="2"/>
        <v>9.8226592773560828E-2</v>
      </c>
      <c r="M17" s="25"/>
      <c r="N17" s="14"/>
      <c r="O17" s="14">
        <f>(1+J17)/(1+Prix!J17)-1</f>
        <v>5.9452237473144098E-2</v>
      </c>
      <c r="P17" s="14">
        <f>(1+K17)/(1+Prix!K17)-1</f>
        <v>5.9452237473144098E-2</v>
      </c>
      <c r="Q17" s="15">
        <f>(1+L17)/(1+Prix!L17)-1</f>
        <v>5.9452237473144098E-2</v>
      </c>
    </row>
    <row r="18" spans="2:17" x14ac:dyDescent="0.25">
      <c r="B18" s="22">
        <v>1961</v>
      </c>
      <c r="C18" s="28"/>
      <c r="D18" s="13"/>
      <c r="E18" s="13">
        <v>1360.5760845189743</v>
      </c>
      <c r="F18" s="281">
        <v>1360.5760845189743</v>
      </c>
      <c r="G18" s="29">
        <v>1360.5760845189743</v>
      </c>
      <c r="H18" s="34"/>
      <c r="I18" s="14"/>
      <c r="J18" s="14">
        <f t="shared" si="0"/>
        <v>7.2436803534624783E-2</v>
      </c>
      <c r="K18" s="273">
        <f t="shared" si="1"/>
        <v>7.2436803534624783E-2</v>
      </c>
      <c r="L18" s="35">
        <f t="shared" si="2"/>
        <v>7.2436803534624783E-2</v>
      </c>
      <c r="M18" s="25"/>
      <c r="N18" s="14"/>
      <c r="O18" s="14">
        <f>(1+J18)/(1+Prix!J18)-1</f>
        <v>3.794637367220477E-2</v>
      </c>
      <c r="P18" s="14">
        <f>(1+K18)/(1+Prix!K18)-1</f>
        <v>3.794637367220477E-2</v>
      </c>
      <c r="Q18" s="15">
        <f>(1+L18)/(1+Prix!L18)-1</f>
        <v>3.794637367220477E-2</v>
      </c>
    </row>
    <row r="19" spans="2:17" x14ac:dyDescent="0.25">
      <c r="B19" s="22">
        <v>1962</v>
      </c>
      <c r="C19" s="28"/>
      <c r="D19" s="13"/>
      <c r="E19" s="13">
        <v>1541.0738596412489</v>
      </c>
      <c r="F19" s="281">
        <v>1541.0738596412489</v>
      </c>
      <c r="G19" s="29">
        <v>1541.0738596412489</v>
      </c>
      <c r="H19" s="34"/>
      <c r="I19" s="14"/>
      <c r="J19" s="14">
        <f t="shared" si="0"/>
        <v>0.13266275747165501</v>
      </c>
      <c r="K19" s="273">
        <f t="shared" si="1"/>
        <v>0.13266275747165501</v>
      </c>
      <c r="L19" s="35">
        <f t="shared" si="2"/>
        <v>0.13266275747165501</v>
      </c>
      <c r="M19" s="25"/>
      <c r="N19" s="14"/>
      <c r="O19" s="14">
        <f>(1+J19)/(1+Prix!J19)-1</f>
        <v>8.157336246093716E-2</v>
      </c>
      <c r="P19" s="14">
        <f>(1+K19)/(1+Prix!K19)-1</f>
        <v>8.157336246093716E-2</v>
      </c>
      <c r="Q19" s="15">
        <f>(1+L19)/(1+Prix!L19)-1</f>
        <v>8.157336246093716E-2</v>
      </c>
    </row>
    <row r="20" spans="2:17" x14ac:dyDescent="0.25">
      <c r="B20" s="22">
        <v>1963</v>
      </c>
      <c r="C20" s="28"/>
      <c r="D20" s="13"/>
      <c r="E20" s="13">
        <v>1695.396752337258</v>
      </c>
      <c r="F20" s="281">
        <v>1695.396752337258</v>
      </c>
      <c r="G20" s="29">
        <v>1695.396752337258</v>
      </c>
      <c r="H20" s="34"/>
      <c r="I20" s="14"/>
      <c r="J20" s="14">
        <f t="shared" si="0"/>
        <v>0.10013984192291359</v>
      </c>
      <c r="K20" s="273">
        <f t="shared" si="1"/>
        <v>0.10013984192291359</v>
      </c>
      <c r="L20" s="35">
        <f t="shared" si="2"/>
        <v>0.10013984192291359</v>
      </c>
      <c r="M20" s="25"/>
      <c r="N20" s="14"/>
      <c r="O20" s="14">
        <f>(1+J20)/(1+Prix!J20)-1</f>
        <v>4.9767138538164835E-2</v>
      </c>
      <c r="P20" s="14">
        <f>(1+K20)/(1+Prix!K20)-1</f>
        <v>4.9767138538164835E-2</v>
      </c>
      <c r="Q20" s="15">
        <f>(1+L20)/(1+Prix!L20)-1</f>
        <v>4.9767138538164835E-2</v>
      </c>
    </row>
    <row r="21" spans="2:17" x14ac:dyDescent="0.25">
      <c r="B21" s="22">
        <v>1964</v>
      </c>
      <c r="C21" s="28"/>
      <c r="D21" s="13"/>
      <c r="E21" s="13">
        <v>1827.7737792727291</v>
      </c>
      <c r="F21" s="281">
        <v>1827.7737792727291</v>
      </c>
      <c r="G21" s="29">
        <v>1827.7737792727291</v>
      </c>
      <c r="H21" s="34"/>
      <c r="I21" s="14"/>
      <c r="J21" s="14">
        <f t="shared" si="0"/>
        <v>7.8080264547503386E-2</v>
      </c>
      <c r="K21" s="273">
        <f t="shared" si="1"/>
        <v>7.8080264547503386E-2</v>
      </c>
      <c r="L21" s="35">
        <f t="shared" si="2"/>
        <v>7.8080264547503386E-2</v>
      </c>
      <c r="M21" s="25"/>
      <c r="N21" s="14"/>
      <c r="O21" s="14">
        <f>(1+J21)/(1+Prix!J21)-1</f>
        <v>4.1826237952100609E-2</v>
      </c>
      <c r="P21" s="14">
        <f>(1+K21)/(1+Prix!K21)-1</f>
        <v>4.1826237952100609E-2</v>
      </c>
      <c r="Q21" s="15">
        <f>(1+L21)/(1+Prix!L21)-1</f>
        <v>4.1826237952100609E-2</v>
      </c>
    </row>
    <row r="22" spans="2:17" x14ac:dyDescent="0.25">
      <c r="B22" s="22">
        <v>1965</v>
      </c>
      <c r="C22" s="28"/>
      <c r="D22" s="13"/>
      <c r="E22" s="13">
        <v>1946.6149964126917</v>
      </c>
      <c r="F22" s="281">
        <v>1946.6149964126917</v>
      </c>
      <c r="G22" s="29">
        <v>1946.6149964126917</v>
      </c>
      <c r="H22" s="34"/>
      <c r="I22" s="14"/>
      <c r="J22" s="14">
        <f t="shared" si="0"/>
        <v>6.501965313631386E-2</v>
      </c>
      <c r="K22" s="273">
        <f t="shared" si="1"/>
        <v>6.501965313631386E-2</v>
      </c>
      <c r="L22" s="35">
        <f t="shared" si="2"/>
        <v>6.501965313631386E-2</v>
      </c>
      <c r="M22" s="25"/>
      <c r="N22" s="14"/>
      <c r="O22" s="14">
        <f>(1+J22)/(1+Prix!J22)-1</f>
        <v>3.9267882594157921E-2</v>
      </c>
      <c r="P22" s="14">
        <f>(1+K22)/(1+Prix!K22)-1</f>
        <v>3.9267882594157921E-2</v>
      </c>
      <c r="Q22" s="15">
        <f>(1+L22)/(1+Prix!L22)-1</f>
        <v>3.9267882594157921E-2</v>
      </c>
    </row>
    <row r="23" spans="2:17" x14ac:dyDescent="0.25">
      <c r="B23" s="22">
        <v>1966</v>
      </c>
      <c r="C23" s="28"/>
      <c r="D23" s="13"/>
      <c r="E23" s="13">
        <v>2081.2145866627925</v>
      </c>
      <c r="F23" s="281">
        <v>2081.2145866627925</v>
      </c>
      <c r="G23" s="29">
        <v>2081.2145866627925</v>
      </c>
      <c r="H23" s="34"/>
      <c r="I23" s="14"/>
      <c r="J23" s="14">
        <f t="shared" si="0"/>
        <v>6.9145460452193719E-2</v>
      </c>
      <c r="K23" s="273">
        <f t="shared" si="1"/>
        <v>6.9145460452193719E-2</v>
      </c>
      <c r="L23" s="35">
        <f t="shared" si="2"/>
        <v>6.9145460452193719E-2</v>
      </c>
      <c r="M23" s="25"/>
      <c r="N23" s="14"/>
      <c r="O23" s="14">
        <f>(1+J23)/(1+Prix!J23)-1</f>
        <v>4.1270347521985107E-2</v>
      </c>
      <c r="P23" s="14">
        <f>(1+K23)/(1+Prix!K23)-1</f>
        <v>4.1270347521985107E-2</v>
      </c>
      <c r="Q23" s="15">
        <f>(1+L23)/(1+Prix!L23)-1</f>
        <v>4.1270347521985107E-2</v>
      </c>
    </row>
    <row r="24" spans="2:17" x14ac:dyDescent="0.25">
      <c r="B24" s="22">
        <v>1967</v>
      </c>
      <c r="C24" s="28"/>
      <c r="D24" s="13"/>
      <c r="E24" s="13">
        <v>2230.4579607131132</v>
      </c>
      <c r="F24" s="281">
        <v>2230.4579607131132</v>
      </c>
      <c r="G24" s="29">
        <v>2230.4579607131132</v>
      </c>
      <c r="H24" s="34"/>
      <c r="I24" s="14"/>
      <c r="J24" s="14">
        <f t="shared" si="0"/>
        <v>7.1709748243515392E-2</v>
      </c>
      <c r="K24" s="273">
        <f t="shared" si="1"/>
        <v>7.1709748243515392E-2</v>
      </c>
      <c r="L24" s="35">
        <f t="shared" si="2"/>
        <v>7.1709748243515392E-2</v>
      </c>
      <c r="M24" s="25"/>
      <c r="N24" s="14"/>
      <c r="O24" s="14">
        <f>(1+J24)/(1+Prix!J24)-1</f>
        <v>4.2768322963616878E-2</v>
      </c>
      <c r="P24" s="14">
        <f>(1+K24)/(1+Prix!K24)-1</f>
        <v>4.2768322963616878E-2</v>
      </c>
      <c r="Q24" s="15">
        <f>(1+L24)/(1+Prix!L24)-1</f>
        <v>4.2768322963616878E-2</v>
      </c>
    </row>
    <row r="25" spans="2:17" x14ac:dyDescent="0.25">
      <c r="B25" s="22">
        <v>1968</v>
      </c>
      <c r="C25" s="28"/>
      <c r="D25" s="13"/>
      <c r="E25" s="13">
        <v>2453.3005465009896</v>
      </c>
      <c r="F25" s="281">
        <v>2453.3005465009896</v>
      </c>
      <c r="G25" s="29">
        <v>2453.3005465009896</v>
      </c>
      <c r="H25" s="34"/>
      <c r="I25" s="14"/>
      <c r="J25" s="14">
        <f t="shared" si="0"/>
        <v>9.9908893022413237E-2</v>
      </c>
      <c r="K25" s="273">
        <f t="shared" si="1"/>
        <v>9.9908893022413237E-2</v>
      </c>
      <c r="L25" s="35">
        <f t="shared" si="2"/>
        <v>9.9908893022413237E-2</v>
      </c>
      <c r="M25" s="25"/>
      <c r="N25" s="14"/>
      <c r="O25" s="14">
        <f>(1+J25)/(1+Prix!J25)-1</f>
        <v>5.2536152915731327E-2</v>
      </c>
      <c r="P25" s="14">
        <f>(1+K25)/(1+Prix!K25)-1</f>
        <v>5.2536152915731327E-2</v>
      </c>
      <c r="Q25" s="15">
        <f>(1+L25)/(1+Prix!L25)-1</f>
        <v>5.2536152915731327E-2</v>
      </c>
    </row>
    <row r="26" spans="2:17" x14ac:dyDescent="0.25">
      <c r="B26" s="22">
        <v>1969</v>
      </c>
      <c r="C26" s="28"/>
      <c r="D26" s="13"/>
      <c r="E26" s="13">
        <v>2703.685869166186</v>
      </c>
      <c r="F26" s="281">
        <v>2703.685869166186</v>
      </c>
      <c r="G26" s="29">
        <v>2703.685869166186</v>
      </c>
      <c r="H26" s="34"/>
      <c r="I26" s="14"/>
      <c r="J26" s="14">
        <f t="shared" si="0"/>
        <v>0.10206059874005557</v>
      </c>
      <c r="K26" s="273">
        <f t="shared" si="1"/>
        <v>0.10206059874005557</v>
      </c>
      <c r="L26" s="35">
        <f t="shared" si="2"/>
        <v>0.10206059874005557</v>
      </c>
      <c r="M26" s="25"/>
      <c r="N26" s="14"/>
      <c r="O26" s="14">
        <f>(1+J26)/(1+Prix!J26)-1</f>
        <v>3.5563932738080117E-2</v>
      </c>
      <c r="P26" s="14">
        <f>(1+K26)/(1+Prix!K26)-1</f>
        <v>3.5563932738080117E-2</v>
      </c>
      <c r="Q26" s="15">
        <f>(1+L26)/(1+Prix!L26)-1</f>
        <v>3.5563932738080117E-2</v>
      </c>
    </row>
    <row r="27" spans="2:17" x14ac:dyDescent="0.25">
      <c r="B27" s="22">
        <v>1970</v>
      </c>
      <c r="C27" s="28"/>
      <c r="D27" s="13"/>
      <c r="E27" s="13">
        <v>2997.6623755344317</v>
      </c>
      <c r="F27" s="281">
        <v>2997.6623755344317</v>
      </c>
      <c r="G27" s="29">
        <v>2997.6623755344317</v>
      </c>
      <c r="H27" s="34"/>
      <c r="I27" s="14"/>
      <c r="J27" s="14">
        <f t="shared" si="0"/>
        <v>0.10873175383311362</v>
      </c>
      <c r="K27" s="273">
        <f t="shared" si="1"/>
        <v>0.10873175383311362</v>
      </c>
      <c r="L27" s="35">
        <f t="shared" si="2"/>
        <v>0.10873175383311362</v>
      </c>
      <c r="M27" s="25"/>
      <c r="N27" s="14"/>
      <c r="O27" s="14">
        <f>(1+J27)/(1+Prix!J27)-1</f>
        <v>5.3682834586854078E-2</v>
      </c>
      <c r="P27" s="14">
        <f>(1+K27)/(1+Prix!K27)-1</f>
        <v>5.3682834586854078E-2</v>
      </c>
      <c r="Q27" s="15">
        <f>(1+L27)/(1+Prix!L27)-1</f>
        <v>5.3682834586854078E-2</v>
      </c>
    </row>
    <row r="28" spans="2:17" x14ac:dyDescent="0.25">
      <c r="B28" s="22">
        <v>1971</v>
      </c>
      <c r="C28" s="28"/>
      <c r="D28" s="13"/>
      <c r="E28" s="13">
        <v>3313.3925938408393</v>
      </c>
      <c r="F28" s="281">
        <v>3313.3925938408393</v>
      </c>
      <c r="G28" s="29">
        <v>3313.3925938408393</v>
      </c>
      <c r="H28" s="34"/>
      <c r="I28" s="14"/>
      <c r="J28" s="14">
        <f t="shared" si="0"/>
        <v>0.1053254765724303</v>
      </c>
      <c r="K28" s="273">
        <f t="shared" si="1"/>
        <v>0.1053254765724303</v>
      </c>
      <c r="L28" s="35">
        <f t="shared" si="2"/>
        <v>0.1053254765724303</v>
      </c>
      <c r="M28" s="25"/>
      <c r="N28" s="14"/>
      <c r="O28" s="14">
        <f>(1+J28)/(1+Prix!J28)-1</f>
        <v>4.6072423228706416E-2</v>
      </c>
      <c r="P28" s="14">
        <f>(1+K28)/(1+Prix!K28)-1</f>
        <v>4.6072423228706416E-2</v>
      </c>
      <c r="Q28" s="15">
        <f>(1+L28)/(1+Prix!L28)-1</f>
        <v>4.6072423228706416E-2</v>
      </c>
    </row>
    <row r="29" spans="2:17" x14ac:dyDescent="0.25">
      <c r="B29" s="22">
        <v>1972</v>
      </c>
      <c r="C29" s="28"/>
      <c r="D29" s="13"/>
      <c r="E29" s="13">
        <v>3691.9791967101783</v>
      </c>
      <c r="F29" s="281">
        <v>3691.9791967101783</v>
      </c>
      <c r="G29" s="29">
        <v>3691.9791967101783</v>
      </c>
      <c r="H29" s="34"/>
      <c r="I29" s="14"/>
      <c r="J29" s="14">
        <f t="shared" si="0"/>
        <v>0.11425950657736172</v>
      </c>
      <c r="K29" s="273">
        <f t="shared" si="1"/>
        <v>0.11425950657736172</v>
      </c>
      <c r="L29" s="35">
        <f t="shared" si="2"/>
        <v>0.11425950657736172</v>
      </c>
      <c r="M29" s="25"/>
      <c r="N29" s="14"/>
      <c r="O29" s="14">
        <f>(1+J29)/(1+Prix!J29)-1</f>
        <v>4.965468481196611E-2</v>
      </c>
      <c r="P29" s="14">
        <f>(1+K29)/(1+Prix!K29)-1</f>
        <v>4.965468481196611E-2</v>
      </c>
      <c r="Q29" s="15">
        <f>(1+L29)/(1+Prix!L29)-1</f>
        <v>4.965468481196611E-2</v>
      </c>
    </row>
    <row r="30" spans="2:17" x14ac:dyDescent="0.25">
      <c r="B30" s="22">
        <v>1973</v>
      </c>
      <c r="C30" s="28"/>
      <c r="D30" s="13"/>
      <c r="E30" s="13">
        <v>4138.2663944766846</v>
      </c>
      <c r="F30" s="281">
        <v>4138.2663944766846</v>
      </c>
      <c r="G30" s="29">
        <v>4138.2663944766846</v>
      </c>
      <c r="H30" s="34"/>
      <c r="I30" s="14"/>
      <c r="J30" s="14">
        <f t="shared" si="0"/>
        <v>0.12088020381159792</v>
      </c>
      <c r="K30" s="273">
        <f t="shared" si="1"/>
        <v>0.12088020381159792</v>
      </c>
      <c r="L30" s="35">
        <f t="shared" si="2"/>
        <v>0.12088020381159792</v>
      </c>
      <c r="M30" s="25"/>
      <c r="N30" s="14"/>
      <c r="O30" s="14">
        <f>(1+J30)/(1+Prix!J30)-1</f>
        <v>2.6193976548974263E-2</v>
      </c>
      <c r="P30" s="14">
        <f>(1+K30)/(1+Prix!K30)-1</f>
        <v>2.6193976548974263E-2</v>
      </c>
      <c r="Q30" s="15">
        <f>(1+L30)/(1+Prix!L30)-1</f>
        <v>2.6193976548974263E-2</v>
      </c>
    </row>
    <row r="31" spans="2:17" x14ac:dyDescent="0.25">
      <c r="B31" s="22">
        <v>1974</v>
      </c>
      <c r="C31" s="28"/>
      <c r="D31" s="13"/>
      <c r="E31" s="13">
        <v>4787.4700021816607</v>
      </c>
      <c r="F31" s="281">
        <v>4787.4700021816607</v>
      </c>
      <c r="G31" s="29">
        <v>4787.4700021816607</v>
      </c>
      <c r="H31" s="34"/>
      <c r="I31" s="14"/>
      <c r="J31" s="14">
        <f t="shared" si="0"/>
        <v>0.15687815761968915</v>
      </c>
      <c r="K31" s="273">
        <f t="shared" si="1"/>
        <v>0.15687815761968915</v>
      </c>
      <c r="L31" s="35">
        <f t="shared" si="2"/>
        <v>0.15687815761968915</v>
      </c>
      <c r="M31" s="25"/>
      <c r="N31" s="14"/>
      <c r="O31" s="14">
        <f>(1+J31)/(1+Prix!J31)-1</f>
        <v>1.6984712568838711E-2</v>
      </c>
      <c r="P31" s="14">
        <f>(1+K31)/(1+Prix!K31)-1</f>
        <v>1.6984712568838711E-2</v>
      </c>
      <c r="Q31" s="15">
        <f>(1+L31)/(1+Prix!L31)-1</f>
        <v>1.6984712568838711E-2</v>
      </c>
    </row>
    <row r="32" spans="2:17" x14ac:dyDescent="0.25">
      <c r="B32" s="22">
        <v>1975</v>
      </c>
      <c r="C32" s="28"/>
      <c r="D32" s="13"/>
      <c r="E32" s="13">
        <v>5508.6616770032715</v>
      </c>
      <c r="F32" s="281">
        <v>5508.6616770032715</v>
      </c>
      <c r="G32" s="29">
        <v>5508.6616770032715</v>
      </c>
      <c r="H32" s="34"/>
      <c r="I32" s="14"/>
      <c r="J32" s="14">
        <f t="shared" si="0"/>
        <v>0.15064150260846798</v>
      </c>
      <c r="K32" s="273">
        <f t="shared" si="1"/>
        <v>0.15064150260846798</v>
      </c>
      <c r="L32" s="35">
        <f t="shared" si="2"/>
        <v>0.15064150260846798</v>
      </c>
      <c r="M32" s="25"/>
      <c r="N32" s="14"/>
      <c r="O32" s="14">
        <f>(1+J32)/(1+Prix!J32)-1</f>
        <v>2.9738892994466415E-2</v>
      </c>
      <c r="P32" s="14">
        <f>(1+K32)/(1+Prix!K32)-1</f>
        <v>2.9738892994466415E-2</v>
      </c>
      <c r="Q32" s="15">
        <f>(1+L32)/(1+Prix!L32)-1</f>
        <v>2.9738892994466415E-2</v>
      </c>
    </row>
    <row r="33" spans="2:17" x14ac:dyDescent="0.25">
      <c r="B33" s="22">
        <v>1976</v>
      </c>
      <c r="C33" s="28"/>
      <c r="D33" s="13"/>
      <c r="E33" s="13">
        <v>6231.3027757968321</v>
      </c>
      <c r="F33" s="281">
        <v>6231.3027757968321</v>
      </c>
      <c r="G33" s="29">
        <v>6231.3027757968321</v>
      </c>
      <c r="H33" s="34"/>
      <c r="I33" s="14"/>
      <c r="J33" s="14">
        <f t="shared" si="0"/>
        <v>0.13118269757068823</v>
      </c>
      <c r="K33" s="273">
        <f t="shared" si="1"/>
        <v>0.13118269757068823</v>
      </c>
      <c r="L33" s="35">
        <f t="shared" si="2"/>
        <v>0.13118269757068823</v>
      </c>
      <c r="M33" s="25"/>
      <c r="N33" s="14"/>
      <c r="O33" s="14">
        <f>(1+J33)/(1+Prix!J33)-1</f>
        <v>3.1590445327568606E-2</v>
      </c>
      <c r="P33" s="14">
        <f>(1+K33)/(1+Prix!K33)-1</f>
        <v>3.1590445327568606E-2</v>
      </c>
      <c r="Q33" s="15">
        <f>(1+L33)/(1+Prix!L33)-1</f>
        <v>3.1590445327568606E-2</v>
      </c>
    </row>
    <row r="34" spans="2:17" x14ac:dyDescent="0.25">
      <c r="B34" s="22">
        <v>1977</v>
      </c>
      <c r="C34" s="28"/>
      <c r="D34" s="13"/>
      <c r="E34" s="13">
        <v>6941.111856410349</v>
      </c>
      <c r="F34" s="281">
        <v>6941.111856410349</v>
      </c>
      <c r="G34" s="29">
        <v>6941.111856410349</v>
      </c>
      <c r="H34" s="34"/>
      <c r="I34" s="14"/>
      <c r="J34" s="14">
        <f t="shared" si="0"/>
        <v>0.11391022169080034</v>
      </c>
      <c r="K34" s="273">
        <f t="shared" si="1"/>
        <v>0.11391022169080034</v>
      </c>
      <c r="L34" s="35">
        <f t="shared" si="2"/>
        <v>0.11391022169080034</v>
      </c>
      <c r="M34" s="25"/>
      <c r="N34" s="14"/>
      <c r="O34" s="14">
        <f>(1+J34)/(1+Prix!J34)-1</f>
        <v>1.878979826551852E-2</v>
      </c>
      <c r="P34" s="14">
        <f>(1+K34)/(1+Prix!K34)-1</f>
        <v>1.878979826551852E-2</v>
      </c>
      <c r="Q34" s="15">
        <f>(1+L34)/(1+Prix!L34)-1</f>
        <v>1.878979826551852E-2</v>
      </c>
    </row>
    <row r="35" spans="2:17" x14ac:dyDescent="0.25">
      <c r="B35" s="22">
        <v>1978</v>
      </c>
      <c r="C35" s="28"/>
      <c r="D35" s="13"/>
      <c r="E35" s="13">
        <v>7833.4705640181146</v>
      </c>
      <c r="F35" s="281">
        <v>7833.4705640181146</v>
      </c>
      <c r="G35" s="29">
        <v>7833.4705640181146</v>
      </c>
      <c r="H35" s="34"/>
      <c r="I35" s="14"/>
      <c r="J35" s="14">
        <f t="shared" si="0"/>
        <v>0.12856134954569876</v>
      </c>
      <c r="K35" s="273">
        <f t="shared" si="1"/>
        <v>0.12856134954569876</v>
      </c>
      <c r="L35" s="35">
        <f t="shared" si="2"/>
        <v>0.12856134954569876</v>
      </c>
      <c r="M35" s="25"/>
      <c r="N35" s="14"/>
      <c r="O35" s="14">
        <f>(1+J35)/(1+Prix!J35)-1</f>
        <v>3.477294068922232E-2</v>
      </c>
      <c r="P35" s="14">
        <f>(1+K35)/(1+Prix!K35)-1</f>
        <v>3.477294068922232E-2</v>
      </c>
      <c r="Q35" s="15">
        <f>(1+L35)/(1+Prix!L35)-1</f>
        <v>3.477294068922232E-2</v>
      </c>
    </row>
    <row r="36" spans="2:17" x14ac:dyDescent="0.25">
      <c r="B36" s="22">
        <v>1979</v>
      </c>
      <c r="C36" s="28"/>
      <c r="D36" s="13"/>
      <c r="E36" s="13">
        <v>8736.8280704873232</v>
      </c>
      <c r="F36" s="281">
        <v>8736.8280704873232</v>
      </c>
      <c r="G36" s="29">
        <v>8736.8280704873232</v>
      </c>
      <c r="H36" s="34"/>
      <c r="I36" s="14"/>
      <c r="J36" s="14">
        <f t="shared" si="0"/>
        <v>0.11532021459538599</v>
      </c>
      <c r="K36" s="273">
        <f t="shared" si="1"/>
        <v>0.11532021459538599</v>
      </c>
      <c r="L36" s="35">
        <f t="shared" si="2"/>
        <v>0.11532021459538599</v>
      </c>
      <c r="M36" s="25"/>
      <c r="N36" s="14"/>
      <c r="O36" s="14">
        <f>(1+J36)/(1+Prix!J36)-1</f>
        <v>6.761458432041012E-3</v>
      </c>
      <c r="P36" s="14">
        <f>(1+K36)/(1+Prix!K36)-1</f>
        <v>6.761458432041012E-3</v>
      </c>
      <c r="Q36" s="15">
        <f>(1+L36)/(1+Prix!L36)-1</f>
        <v>6.761458432041012E-3</v>
      </c>
    </row>
    <row r="37" spans="2:17" x14ac:dyDescent="0.25">
      <c r="B37" s="22">
        <v>1980</v>
      </c>
      <c r="C37" s="28"/>
      <c r="D37" s="13"/>
      <c r="E37" s="13">
        <v>9964.9239207360224</v>
      </c>
      <c r="F37" s="281">
        <v>9964.9239207360224</v>
      </c>
      <c r="G37" s="29">
        <v>9964.9239207360224</v>
      </c>
      <c r="H37" s="34"/>
      <c r="I37" s="14"/>
      <c r="J37" s="14">
        <f t="shared" si="0"/>
        <v>0.14056541348194318</v>
      </c>
      <c r="K37" s="273">
        <f t="shared" si="1"/>
        <v>0.14056541348194318</v>
      </c>
      <c r="L37" s="35">
        <f t="shared" si="2"/>
        <v>0.14056541348194318</v>
      </c>
      <c r="M37" s="25"/>
      <c r="N37" s="14"/>
      <c r="O37" s="14">
        <f>(1+J37)/(1+Prix!J37)-1</f>
        <v>4.4946830174033003E-3</v>
      </c>
      <c r="P37" s="14">
        <f>(1+K37)/(1+Prix!K37)-1</f>
        <v>4.4946830174033003E-3</v>
      </c>
      <c r="Q37" s="15">
        <f>(1+L37)/(1+Prix!L37)-1</f>
        <v>4.4946830174033003E-3</v>
      </c>
    </row>
    <row r="38" spans="2:17" x14ac:dyDescent="0.25">
      <c r="B38" s="22">
        <v>1981</v>
      </c>
      <c r="C38" s="28"/>
      <c r="D38" s="13"/>
      <c r="E38" s="13">
        <v>11175.76760840795</v>
      </c>
      <c r="F38" s="281">
        <v>11175.76760840795</v>
      </c>
      <c r="G38" s="29">
        <v>11175.76760840795</v>
      </c>
      <c r="H38" s="34"/>
      <c r="I38" s="14"/>
      <c r="J38" s="14">
        <f t="shared" si="0"/>
        <v>0.12151058024158945</v>
      </c>
      <c r="K38" s="273">
        <f t="shared" si="1"/>
        <v>0.12151058024158945</v>
      </c>
      <c r="L38" s="35">
        <f t="shared" si="2"/>
        <v>0.12151058024158945</v>
      </c>
      <c r="M38" s="25"/>
      <c r="N38" s="14"/>
      <c r="O38" s="14">
        <f>(1+J38)/(1+Prix!J38)-1</f>
        <v>-1.1051214389758535E-2</v>
      </c>
      <c r="P38" s="14">
        <f>(1+K38)/(1+Prix!K38)-1</f>
        <v>-1.1051214389758535E-2</v>
      </c>
      <c r="Q38" s="15">
        <f>(1+L38)/(1+Prix!L38)-1</f>
        <v>-1.1051214389758535E-2</v>
      </c>
    </row>
    <row r="39" spans="2:17" x14ac:dyDescent="0.25">
      <c r="B39" s="22">
        <v>1982</v>
      </c>
      <c r="C39" s="28"/>
      <c r="D39" s="13"/>
      <c r="E39" s="13">
        <v>12676.377118644064</v>
      </c>
      <c r="F39" s="281">
        <v>12676.377118644064</v>
      </c>
      <c r="G39" s="29">
        <v>12676.377118644064</v>
      </c>
      <c r="H39" s="34"/>
      <c r="I39" s="14"/>
      <c r="J39" s="14">
        <f t="shared" si="0"/>
        <v>0.134273507003416</v>
      </c>
      <c r="K39" s="273">
        <f t="shared" si="1"/>
        <v>0.134273507003416</v>
      </c>
      <c r="L39" s="35">
        <f t="shared" si="2"/>
        <v>0.134273507003416</v>
      </c>
      <c r="M39" s="25"/>
      <c r="N39" s="14"/>
      <c r="O39" s="14">
        <f>(1+J39)/(1+Prix!J39)-1</f>
        <v>1.4375058792721163E-2</v>
      </c>
      <c r="P39" s="14">
        <f>(1+K39)/(1+Prix!K39)-1</f>
        <v>1.4375058792721163E-2</v>
      </c>
      <c r="Q39" s="15">
        <f>(1+L39)/(1+Prix!L39)-1</f>
        <v>1.4375058792721163E-2</v>
      </c>
    </row>
    <row r="40" spans="2:17" x14ac:dyDescent="0.25">
      <c r="B40" s="22">
        <v>1983</v>
      </c>
      <c r="C40" s="28"/>
      <c r="D40" s="13"/>
      <c r="E40" s="13">
        <v>13862.382443756323</v>
      </c>
      <c r="F40" s="281">
        <v>13862.382443756323</v>
      </c>
      <c r="G40" s="29">
        <v>13862.382443756323</v>
      </c>
      <c r="H40" s="34"/>
      <c r="I40" s="14"/>
      <c r="J40" s="14">
        <f t="shared" si="0"/>
        <v>9.3560274675633881E-2</v>
      </c>
      <c r="K40" s="273">
        <f t="shared" si="1"/>
        <v>9.3560274675633881E-2</v>
      </c>
      <c r="L40" s="35">
        <f t="shared" si="2"/>
        <v>9.3560274675633881E-2</v>
      </c>
      <c r="M40" s="25"/>
      <c r="N40" s="14"/>
      <c r="O40" s="14">
        <f>(1+J40)/(1+Prix!J40)-1</f>
        <v>-2.4376520290024795E-3</v>
      </c>
      <c r="P40" s="14">
        <f>(1+K40)/(1+Prix!K40)-1</f>
        <v>-2.4376520290024795E-3</v>
      </c>
      <c r="Q40" s="15">
        <f>(1+L40)/(1+Prix!L40)-1</f>
        <v>-2.4376520290024795E-3</v>
      </c>
    </row>
    <row r="41" spans="2:17" x14ac:dyDescent="0.25">
      <c r="B41" s="22">
        <v>1984</v>
      </c>
      <c r="C41" s="28"/>
      <c r="D41" s="13"/>
      <c r="E41" s="13">
        <v>14773.856185939976</v>
      </c>
      <c r="F41" s="281">
        <v>14773.856185939976</v>
      </c>
      <c r="G41" s="29">
        <v>14773.856185939976</v>
      </c>
      <c r="H41" s="34"/>
      <c r="I41" s="14"/>
      <c r="J41" s="14">
        <f t="shared" si="0"/>
        <v>6.5751593990554191E-2</v>
      </c>
      <c r="K41" s="273">
        <f t="shared" si="1"/>
        <v>6.5751593990554191E-2</v>
      </c>
      <c r="L41" s="35">
        <f t="shared" si="2"/>
        <v>6.5751593990554191E-2</v>
      </c>
      <c r="M41" s="25"/>
      <c r="N41" s="14"/>
      <c r="O41" s="14">
        <f>(1+J41)/(1+Prix!J41)-1</f>
        <v>-7.7149174255071173E-3</v>
      </c>
      <c r="P41" s="14">
        <f>(1+K41)/(1+Prix!K41)-1</f>
        <v>-7.7149174255071173E-3</v>
      </c>
      <c r="Q41" s="15">
        <f>(1+L41)/(1+Prix!L41)-1</f>
        <v>-7.7149174255071173E-3</v>
      </c>
    </row>
    <row r="42" spans="2:17" x14ac:dyDescent="0.25">
      <c r="B42" s="22">
        <v>1985</v>
      </c>
      <c r="C42" s="28"/>
      <c r="D42" s="13"/>
      <c r="E42" s="13">
        <v>15641.715510570741</v>
      </c>
      <c r="F42" s="281">
        <v>15641.715510570741</v>
      </c>
      <c r="G42" s="29">
        <v>15641.715510570741</v>
      </c>
      <c r="H42" s="34"/>
      <c r="I42" s="14"/>
      <c r="J42" s="14">
        <f t="shared" si="0"/>
        <v>5.8742911377240192E-2</v>
      </c>
      <c r="K42" s="273">
        <f t="shared" si="1"/>
        <v>5.8742911377240192E-2</v>
      </c>
      <c r="L42" s="35">
        <f t="shared" si="2"/>
        <v>5.8742911377240192E-2</v>
      </c>
      <c r="M42" s="25"/>
      <c r="N42" s="14"/>
      <c r="O42" s="14">
        <f>(1+J42)/(1+Prix!J42)-1</f>
        <v>5.6419255609574392E-4</v>
      </c>
      <c r="P42" s="14">
        <f>(1+K42)/(1+Prix!K42)-1</f>
        <v>5.6419255609574392E-4</v>
      </c>
      <c r="Q42" s="15">
        <f>(1+L42)/(1+Prix!L42)-1</f>
        <v>5.6419255609574392E-4</v>
      </c>
    </row>
    <row r="43" spans="2:17" x14ac:dyDescent="0.25">
      <c r="B43" s="22">
        <v>1986</v>
      </c>
      <c r="C43" s="28"/>
      <c r="D43" s="13"/>
      <c r="E43" s="13">
        <v>16420.360521402086</v>
      </c>
      <c r="F43" s="281">
        <v>16420.360521402086</v>
      </c>
      <c r="G43" s="29">
        <v>16420.360521402086</v>
      </c>
      <c r="H43" s="34"/>
      <c r="I43" s="14"/>
      <c r="J43" s="14">
        <f t="shared" si="0"/>
        <v>4.9780026385541465E-2</v>
      </c>
      <c r="K43" s="273">
        <f t="shared" si="1"/>
        <v>4.9780026385541465E-2</v>
      </c>
      <c r="L43" s="35">
        <f t="shared" si="2"/>
        <v>4.9780026385541465E-2</v>
      </c>
      <c r="M43" s="25"/>
      <c r="N43" s="14"/>
      <c r="O43" s="14">
        <f>(1+J43)/(1+Prix!J43)-1</f>
        <v>2.2568088317308277E-2</v>
      </c>
      <c r="P43" s="14">
        <f>(1+K43)/(1+Prix!K43)-1</f>
        <v>2.2568088317308277E-2</v>
      </c>
      <c r="Q43" s="15">
        <f>(1+L43)/(1+Prix!L43)-1</f>
        <v>2.2568088317308277E-2</v>
      </c>
    </row>
    <row r="44" spans="2:17" x14ac:dyDescent="0.25">
      <c r="B44" s="22">
        <v>1987</v>
      </c>
      <c r="C44" s="28"/>
      <c r="D44" s="13"/>
      <c r="E44" s="13">
        <v>16864.182697578151</v>
      </c>
      <c r="F44" s="281">
        <v>16864.182697578151</v>
      </c>
      <c r="G44" s="29">
        <v>16864.182697578151</v>
      </c>
      <c r="H44" s="34"/>
      <c r="I44" s="14"/>
      <c r="J44" s="14">
        <f t="shared" si="0"/>
        <v>2.7028771725053913E-2</v>
      </c>
      <c r="K44" s="273">
        <f t="shared" si="1"/>
        <v>2.7028771725053913E-2</v>
      </c>
      <c r="L44" s="35">
        <f t="shared" si="2"/>
        <v>2.7028771725053913E-2</v>
      </c>
      <c r="M44" s="25"/>
      <c r="N44" s="14"/>
      <c r="O44" s="14">
        <f>(1+J44)/(1+Prix!J44)-1</f>
        <v>-4.3116950361381523E-3</v>
      </c>
      <c r="P44" s="14">
        <f>(1+K44)/(1+Prix!K44)-1</f>
        <v>-4.3116950361381523E-3</v>
      </c>
      <c r="Q44" s="15">
        <f>(1+L44)/(1+Prix!L44)-1</f>
        <v>-4.3116950361381523E-3</v>
      </c>
    </row>
    <row r="45" spans="2:17" x14ac:dyDescent="0.25">
      <c r="B45" s="22">
        <v>1988</v>
      </c>
      <c r="C45" s="28"/>
      <c r="D45" s="13"/>
      <c r="E45" s="13">
        <v>17625.230138604231</v>
      </c>
      <c r="F45" s="281">
        <v>17625.230138604231</v>
      </c>
      <c r="G45" s="29">
        <v>17625.230138604231</v>
      </c>
      <c r="H45" s="34"/>
      <c r="I45" s="14"/>
      <c r="J45" s="14">
        <f t="shared" si="0"/>
        <v>4.5128035830362068E-2</v>
      </c>
      <c r="K45" s="273">
        <f t="shared" si="1"/>
        <v>4.5128035830362068E-2</v>
      </c>
      <c r="L45" s="35">
        <f t="shared" si="2"/>
        <v>4.5128035830362068E-2</v>
      </c>
      <c r="M45" s="25"/>
      <c r="N45" s="14"/>
      <c r="O45" s="14">
        <f>(1+J45)/(1+Prix!J45)-1</f>
        <v>1.7725187282450205E-2</v>
      </c>
      <c r="P45" s="14">
        <f>(1+K45)/(1+Prix!K45)-1</f>
        <v>1.7725187282450205E-2</v>
      </c>
      <c r="Q45" s="15">
        <f>(1+L45)/(1+Prix!L45)-1</f>
        <v>1.7725187282450205E-2</v>
      </c>
    </row>
    <row r="46" spans="2:17" x14ac:dyDescent="0.25">
      <c r="B46" s="22">
        <v>1989</v>
      </c>
      <c r="C46" s="28"/>
      <c r="D46" s="13"/>
      <c r="E46" s="13">
        <v>18566.838210820082</v>
      </c>
      <c r="F46" s="281">
        <v>18566.838210820082</v>
      </c>
      <c r="G46" s="29">
        <v>18566.838210820082</v>
      </c>
      <c r="H46" s="34"/>
      <c r="I46" s="14"/>
      <c r="J46" s="14">
        <f t="shared" si="0"/>
        <v>5.3423873890501072E-2</v>
      </c>
      <c r="K46" s="273">
        <f t="shared" si="1"/>
        <v>5.3423873890501072E-2</v>
      </c>
      <c r="L46" s="35">
        <f t="shared" si="2"/>
        <v>5.3423873890501072E-2</v>
      </c>
      <c r="M46" s="25"/>
      <c r="N46" s="14"/>
      <c r="O46" s="14">
        <f>(1+J46)/(1+Prix!J46)-1</f>
        <v>1.6747919998914451E-2</v>
      </c>
      <c r="P46" s="14">
        <f>(1+K46)/(1+Prix!K46)-1</f>
        <v>1.6747919998914451E-2</v>
      </c>
      <c r="Q46" s="15">
        <f>(1+L46)/(1+Prix!L46)-1</f>
        <v>1.6747919998914451E-2</v>
      </c>
    </row>
    <row r="47" spans="2:17" x14ac:dyDescent="0.25">
      <c r="B47" s="22">
        <v>1990</v>
      </c>
      <c r="C47" s="28"/>
      <c r="D47" s="13"/>
      <c r="E47" s="13">
        <v>19628.451946536319</v>
      </c>
      <c r="F47" s="281">
        <v>19628.451946536319</v>
      </c>
      <c r="G47" s="29">
        <v>19628.451946536319</v>
      </c>
      <c r="H47" s="34"/>
      <c r="I47" s="14"/>
      <c r="J47" s="14">
        <f t="shared" si="0"/>
        <v>5.7177949398921735E-2</v>
      </c>
      <c r="K47" s="273">
        <f t="shared" si="1"/>
        <v>5.7177949398921735E-2</v>
      </c>
      <c r="L47" s="35">
        <f t="shared" si="2"/>
        <v>5.7177949398921735E-2</v>
      </c>
      <c r="M47" s="25"/>
      <c r="N47" s="14"/>
      <c r="O47" s="14">
        <f>(1+J47)/(1+Prix!J47)-1</f>
        <v>2.2670657282042983E-2</v>
      </c>
      <c r="P47" s="14">
        <f>(1+K47)/(1+Prix!K47)-1</f>
        <v>2.2670657282042983E-2</v>
      </c>
      <c r="Q47" s="15">
        <f>(1+L47)/(1+Prix!L47)-1</f>
        <v>2.2670657282042983E-2</v>
      </c>
    </row>
    <row r="48" spans="2:17" x14ac:dyDescent="0.25">
      <c r="B48" s="22">
        <v>1991</v>
      </c>
      <c r="C48" s="28"/>
      <c r="D48" s="13"/>
      <c r="E48" s="13">
        <v>20379.911264065322</v>
      </c>
      <c r="F48" s="281">
        <v>20379.911264065322</v>
      </c>
      <c r="G48" s="29">
        <v>20379.911264065322</v>
      </c>
      <c r="H48" s="34"/>
      <c r="I48" s="14"/>
      <c r="J48" s="14">
        <f t="shared" si="0"/>
        <v>3.8284186627443484E-2</v>
      </c>
      <c r="K48" s="273">
        <f t="shared" si="1"/>
        <v>3.8284186627443484E-2</v>
      </c>
      <c r="L48" s="35">
        <f t="shared" si="2"/>
        <v>3.8284186627443484E-2</v>
      </c>
      <c r="M48" s="25"/>
      <c r="N48" s="14"/>
      <c r="O48" s="14">
        <f>(1+J48)/(1+Prix!J48)-1</f>
        <v>5.4648588892198813E-3</v>
      </c>
      <c r="P48" s="14">
        <f>(1+K48)/(1+Prix!K48)-1</f>
        <v>5.4648588892198813E-3</v>
      </c>
      <c r="Q48" s="15">
        <f>(1+L48)/(1+Prix!L48)-1</f>
        <v>5.4648588892198813E-3</v>
      </c>
    </row>
    <row r="49" spans="2:17" x14ac:dyDescent="0.25">
      <c r="B49" s="22">
        <v>1992</v>
      </c>
      <c r="C49" s="28"/>
      <c r="D49" s="13"/>
      <c r="E49" s="13">
        <v>21099.623262680947</v>
      </c>
      <c r="F49" s="281">
        <v>21099.623262680947</v>
      </c>
      <c r="G49" s="29">
        <v>21099.623262680947</v>
      </c>
      <c r="H49" s="34"/>
      <c r="I49" s="14"/>
      <c r="J49" s="14">
        <f t="shared" si="0"/>
        <v>3.5314775873663828E-2</v>
      </c>
      <c r="K49" s="273">
        <f t="shared" si="1"/>
        <v>3.5314775873663828E-2</v>
      </c>
      <c r="L49" s="35">
        <f t="shared" si="2"/>
        <v>3.5314775873663828E-2</v>
      </c>
      <c r="M49" s="25"/>
      <c r="N49" s="14"/>
      <c r="O49" s="14">
        <f>(1+J49)/(1+Prix!J49)-1</f>
        <v>1.2049275292232986E-2</v>
      </c>
      <c r="P49" s="14">
        <f>(1+K49)/(1+Prix!K49)-1</f>
        <v>1.2049275292232986E-2</v>
      </c>
      <c r="Q49" s="15">
        <f>(1+L49)/(1+Prix!L49)-1</f>
        <v>1.2049275292232986E-2</v>
      </c>
    </row>
    <row r="50" spans="2:17" x14ac:dyDescent="0.25">
      <c r="B50" s="22">
        <v>1993</v>
      </c>
      <c r="C50" s="28"/>
      <c r="D50" s="13"/>
      <c r="E50" s="13">
        <v>21499.083181958395</v>
      </c>
      <c r="F50" s="281">
        <v>21499.083181958395</v>
      </c>
      <c r="G50" s="29">
        <v>21499.083181958395</v>
      </c>
      <c r="H50" s="34"/>
      <c r="I50" s="14"/>
      <c r="J50" s="14">
        <f t="shared" si="0"/>
        <v>1.893208775836186E-2</v>
      </c>
      <c r="K50" s="273">
        <f t="shared" si="1"/>
        <v>1.893208775836186E-2</v>
      </c>
      <c r="L50" s="35">
        <f t="shared" si="2"/>
        <v>1.893208775836186E-2</v>
      </c>
      <c r="M50" s="25"/>
      <c r="N50" s="14"/>
      <c r="O50" s="14">
        <f>(1+J50)/(1+Prix!J50)-1</f>
        <v>-2.0912703109302599E-3</v>
      </c>
      <c r="P50" s="14">
        <f>(1+K50)/(1+Prix!K50)-1</f>
        <v>-2.0912703109302599E-3</v>
      </c>
      <c r="Q50" s="15">
        <f>(1+L50)/(1+Prix!L50)-1</f>
        <v>-2.0912703109302599E-3</v>
      </c>
    </row>
    <row r="51" spans="2:17" x14ac:dyDescent="0.25">
      <c r="B51" s="22">
        <v>1994</v>
      </c>
      <c r="C51" s="28"/>
      <c r="D51" s="13"/>
      <c r="E51" s="13">
        <v>21857.755168123796</v>
      </c>
      <c r="F51" s="281">
        <v>21857.755168123796</v>
      </c>
      <c r="G51" s="29">
        <v>21857.755168123796</v>
      </c>
      <c r="H51" s="34"/>
      <c r="I51" s="14"/>
      <c r="J51" s="14">
        <f t="shared" si="0"/>
        <v>1.6683129374855943E-2</v>
      </c>
      <c r="K51" s="273">
        <f t="shared" si="1"/>
        <v>1.6683129374855943E-2</v>
      </c>
      <c r="L51" s="35">
        <f t="shared" si="2"/>
        <v>1.6683129374855943E-2</v>
      </c>
      <c r="M51" s="25"/>
      <c r="N51" s="14"/>
      <c r="O51" s="14">
        <f>(1+J51)/(1+Prix!J51)-1</f>
        <v>1.7406638094752402E-4</v>
      </c>
      <c r="P51" s="14">
        <f>(1+K51)/(1+Prix!K51)-1</f>
        <v>1.7406638094752402E-4</v>
      </c>
      <c r="Q51" s="15">
        <f>(1+L51)/(1+Prix!L51)-1</f>
        <v>1.7406638094752402E-4</v>
      </c>
    </row>
    <row r="52" spans="2:17" x14ac:dyDescent="0.25">
      <c r="B52" s="22">
        <v>1995</v>
      </c>
      <c r="C52" s="28"/>
      <c r="D52" s="13"/>
      <c r="E52" s="13">
        <v>22413.966160022945</v>
      </c>
      <c r="F52" s="281">
        <v>22413.966160022945</v>
      </c>
      <c r="G52" s="29">
        <v>22413.966160022945</v>
      </c>
      <c r="H52" s="34"/>
      <c r="I52" s="14"/>
      <c r="J52" s="14">
        <f t="shared" si="0"/>
        <v>2.5446848847053394E-2</v>
      </c>
      <c r="K52" s="273">
        <f t="shared" si="1"/>
        <v>2.5446848847053394E-2</v>
      </c>
      <c r="L52" s="35">
        <f t="shared" si="2"/>
        <v>2.5446848847053394E-2</v>
      </c>
      <c r="M52" s="25"/>
      <c r="N52" s="14"/>
      <c r="O52" s="14">
        <f>(1+J52)/(1+Prix!J52)-1</f>
        <v>6.3814359866831705E-3</v>
      </c>
      <c r="P52" s="14">
        <f>(1+K52)/(1+Prix!K52)-1</f>
        <v>6.3814359866831705E-3</v>
      </c>
      <c r="Q52" s="15">
        <f>(1+L52)/(1+Prix!L52)-1</f>
        <v>6.3814359866831705E-3</v>
      </c>
    </row>
    <row r="53" spans="2:17" x14ac:dyDescent="0.25">
      <c r="B53" s="22">
        <v>1996</v>
      </c>
      <c r="C53" s="28"/>
      <c r="D53" s="13"/>
      <c r="E53" s="13">
        <v>22938.873050477949</v>
      </c>
      <c r="F53" s="281">
        <v>22938.873050477949</v>
      </c>
      <c r="G53" s="29">
        <v>22938.873050477949</v>
      </c>
      <c r="H53" s="34"/>
      <c r="I53" s="14"/>
      <c r="J53" s="14">
        <f t="shared" si="0"/>
        <v>2.3418741989144953E-2</v>
      </c>
      <c r="K53" s="273">
        <f t="shared" si="1"/>
        <v>2.3418741989144953E-2</v>
      </c>
      <c r="L53" s="35">
        <f t="shared" si="2"/>
        <v>2.3418741989144953E-2</v>
      </c>
      <c r="M53" s="25"/>
      <c r="N53" s="14"/>
      <c r="O53" s="14">
        <f>(1+J53)/(1+Prix!J53)-1</f>
        <v>3.4300946846694824E-3</v>
      </c>
      <c r="P53" s="14">
        <f>(1+K53)/(1+Prix!K53)-1</f>
        <v>3.4300946846694824E-3</v>
      </c>
      <c r="Q53" s="15">
        <f>(1+L53)/(1+Prix!L53)-1</f>
        <v>3.4300946846694824E-3</v>
      </c>
    </row>
    <row r="54" spans="2:17" x14ac:dyDescent="0.25">
      <c r="B54" s="22">
        <v>1997</v>
      </c>
      <c r="C54" s="28"/>
      <c r="D54" s="13"/>
      <c r="E54" s="13">
        <v>23280.102828191233</v>
      </c>
      <c r="F54" s="281">
        <v>23280.102828191233</v>
      </c>
      <c r="G54" s="29">
        <v>23280.102828191233</v>
      </c>
      <c r="H54" s="34"/>
      <c r="I54" s="14"/>
      <c r="J54" s="14">
        <f t="shared" si="0"/>
        <v>1.4875612108859571E-2</v>
      </c>
      <c r="K54" s="273">
        <f t="shared" si="1"/>
        <v>1.4875612108859571E-2</v>
      </c>
      <c r="L54" s="35">
        <f t="shared" si="2"/>
        <v>1.4875612108859571E-2</v>
      </c>
      <c r="M54" s="25"/>
      <c r="N54" s="14"/>
      <c r="O54" s="14">
        <f>(1+J54)/(1+Prix!J54)-1</f>
        <v>3.1202961384866335E-3</v>
      </c>
      <c r="P54" s="14">
        <f>(1+K54)/(1+Prix!K54)-1</f>
        <v>3.1202961384866335E-3</v>
      </c>
      <c r="Q54" s="15">
        <f>(1+L54)/(1+Prix!L54)-1</f>
        <v>3.1202961384866335E-3</v>
      </c>
    </row>
    <row r="55" spans="2:17" x14ac:dyDescent="0.25">
      <c r="B55" s="22">
        <v>1998</v>
      </c>
      <c r="C55" s="28"/>
      <c r="D55" s="13"/>
      <c r="E55" s="13">
        <v>23736.500020439031</v>
      </c>
      <c r="F55" s="281">
        <v>23736.500020439031</v>
      </c>
      <c r="G55" s="29">
        <v>23736.500020439031</v>
      </c>
      <c r="H55" s="34"/>
      <c r="I55" s="14"/>
      <c r="J55" s="14">
        <f t="shared" si="0"/>
        <v>1.9604603794753039E-2</v>
      </c>
      <c r="K55" s="273">
        <f t="shared" si="1"/>
        <v>1.9604603794753039E-2</v>
      </c>
      <c r="L55" s="35">
        <f t="shared" si="2"/>
        <v>1.9604603794753039E-2</v>
      </c>
      <c r="M55" s="25"/>
      <c r="N55" s="14"/>
      <c r="O55" s="14">
        <f>(1+J55)/(1+Prix!J55)-1</f>
        <v>1.3085392773047433E-2</v>
      </c>
      <c r="P55" s="14">
        <f>(1+K55)/(1+Prix!K55)-1</f>
        <v>1.3085392773047433E-2</v>
      </c>
      <c r="Q55" s="15">
        <f>(1+L55)/(1+Prix!L55)-1</f>
        <v>1.3085392773047433E-2</v>
      </c>
    </row>
    <row r="56" spans="2:17" x14ac:dyDescent="0.25">
      <c r="B56" s="22">
        <v>1999</v>
      </c>
      <c r="C56" s="28"/>
      <c r="D56" s="13"/>
      <c r="E56" s="13">
        <v>24336.506036116927</v>
      </c>
      <c r="F56" s="281">
        <v>24336.506036116927</v>
      </c>
      <c r="G56" s="29">
        <v>24336.506036116927</v>
      </c>
      <c r="H56" s="34"/>
      <c r="I56" s="14"/>
      <c r="J56" s="14">
        <f t="shared" si="0"/>
        <v>2.5277779586764915E-2</v>
      </c>
      <c r="K56" s="273">
        <f t="shared" si="1"/>
        <v>2.5277779586764915E-2</v>
      </c>
      <c r="L56" s="35">
        <f t="shared" si="2"/>
        <v>2.5277779586764915E-2</v>
      </c>
      <c r="M56" s="25"/>
      <c r="N56" s="14"/>
      <c r="O56" s="14">
        <f>(1+J56)/(1+Prix!J56)-1</f>
        <v>2.0060080962913895E-2</v>
      </c>
      <c r="P56" s="14">
        <f>(1+K56)/(1+Prix!K56)-1</f>
        <v>2.0060080962913895E-2</v>
      </c>
      <c r="Q56" s="15">
        <f>(1+L56)/(1+Prix!L56)-1</f>
        <v>2.0060080962913895E-2</v>
      </c>
    </row>
    <row r="57" spans="2:17" x14ac:dyDescent="0.25">
      <c r="B57" s="22">
        <v>2000</v>
      </c>
      <c r="C57" s="28"/>
      <c r="D57" s="13"/>
      <c r="E57" s="13">
        <v>25211.856984371047</v>
      </c>
      <c r="F57" s="281">
        <v>25211.856984371047</v>
      </c>
      <c r="G57" s="29">
        <v>25211.856984371047</v>
      </c>
      <c r="H57" s="34"/>
      <c r="I57" s="14"/>
      <c r="J57" s="14">
        <f t="shared" si="0"/>
        <v>3.5968636868211279E-2</v>
      </c>
      <c r="K57" s="273">
        <f t="shared" si="1"/>
        <v>3.5968636868211279E-2</v>
      </c>
      <c r="L57" s="35">
        <f t="shared" si="2"/>
        <v>3.5968636868211279E-2</v>
      </c>
      <c r="M57" s="25"/>
      <c r="N57" s="14"/>
      <c r="O57" s="14">
        <f>(1+J57)/(1+Prix!J57)-1</f>
        <v>1.9113077069353945E-2</v>
      </c>
      <c r="P57" s="14">
        <f>(1+K57)/(1+Prix!K57)-1</f>
        <v>1.9113077069353945E-2</v>
      </c>
      <c r="Q57" s="15">
        <f>(1+L57)/(1+Prix!L57)-1</f>
        <v>1.9113077069353945E-2</v>
      </c>
    </row>
    <row r="58" spans="2:17" x14ac:dyDescent="0.25">
      <c r="B58" s="22">
        <v>2001</v>
      </c>
      <c r="C58" s="28"/>
      <c r="D58" s="13"/>
      <c r="E58" s="13">
        <v>26038.205756958272</v>
      </c>
      <c r="F58" s="281">
        <v>26038.205756958272</v>
      </c>
      <c r="G58" s="29">
        <v>26038.205756958272</v>
      </c>
      <c r="H58" s="34"/>
      <c r="I58" s="14"/>
      <c r="J58" s="14">
        <f t="shared" si="0"/>
        <v>3.2776196259540979E-2</v>
      </c>
      <c r="K58" s="273">
        <f t="shared" si="1"/>
        <v>3.2776196259540979E-2</v>
      </c>
      <c r="L58" s="35">
        <f t="shared" si="2"/>
        <v>3.2776196259540979E-2</v>
      </c>
      <c r="M58" s="25"/>
      <c r="N58" s="14"/>
      <c r="O58" s="14">
        <f>(1+J58)/(1+Prix!J58)-1</f>
        <v>1.6241601984449794E-2</v>
      </c>
      <c r="P58" s="14">
        <f>(1+K58)/(1+Prix!K58)-1</f>
        <v>1.6241601984449794E-2</v>
      </c>
      <c r="Q58" s="15">
        <f>(1+L58)/(1+Prix!L58)-1</f>
        <v>1.6241601984449794E-2</v>
      </c>
    </row>
    <row r="59" spans="2:17" x14ac:dyDescent="0.25">
      <c r="B59" s="22">
        <v>2002</v>
      </c>
      <c r="C59" s="28"/>
      <c r="D59" s="13"/>
      <c r="E59" s="13">
        <v>26976.741521977368</v>
      </c>
      <c r="F59" s="281">
        <v>26976.741521977368</v>
      </c>
      <c r="G59" s="29">
        <v>26976.741521977368</v>
      </c>
      <c r="H59" s="34"/>
      <c r="I59" s="14"/>
      <c r="J59" s="14">
        <f t="shared" si="0"/>
        <v>3.6044563660777129E-2</v>
      </c>
      <c r="K59" s="273">
        <f t="shared" si="1"/>
        <v>3.6044563660777129E-2</v>
      </c>
      <c r="L59" s="35">
        <f t="shared" si="2"/>
        <v>3.6044563660777129E-2</v>
      </c>
      <c r="M59" s="25"/>
      <c r="N59" s="14"/>
      <c r="O59" s="14">
        <f>(1+J59)/(1+Prix!J59)-1</f>
        <v>1.6024378855737931E-2</v>
      </c>
      <c r="P59" s="14">
        <f>(1+K59)/(1+Prix!K59)-1</f>
        <v>1.6024378855737931E-2</v>
      </c>
      <c r="Q59" s="15">
        <f>(1+L59)/(1+Prix!L59)-1</f>
        <v>1.6024378855737931E-2</v>
      </c>
    </row>
    <row r="60" spans="2:17" x14ac:dyDescent="0.25">
      <c r="B60" s="22">
        <v>2003</v>
      </c>
      <c r="C60" s="28"/>
      <c r="D60" s="13"/>
      <c r="E60" s="13">
        <v>27637.800986364953</v>
      </c>
      <c r="F60" s="281">
        <v>27637.800986364953</v>
      </c>
      <c r="G60" s="29">
        <v>27637.800986364953</v>
      </c>
      <c r="H60" s="34"/>
      <c r="I60" s="14"/>
      <c r="J60" s="14">
        <f t="shared" si="0"/>
        <v>2.4504792910182704E-2</v>
      </c>
      <c r="K60" s="273">
        <f t="shared" si="1"/>
        <v>2.4504792910182704E-2</v>
      </c>
      <c r="L60" s="35">
        <f t="shared" si="2"/>
        <v>2.4504792910182704E-2</v>
      </c>
      <c r="M60" s="25"/>
      <c r="N60" s="14"/>
      <c r="O60" s="14">
        <f>(1+J60)/(1+Prix!J60)-1</f>
        <v>3.8934538812203101E-3</v>
      </c>
      <c r="P60" s="14">
        <f>(1+K60)/(1+Prix!K60)-1</f>
        <v>3.8934538812203101E-3</v>
      </c>
      <c r="Q60" s="15">
        <f>(1+L60)/(1+Prix!L60)-1</f>
        <v>3.8934538812203101E-3</v>
      </c>
    </row>
    <row r="61" spans="2:17" x14ac:dyDescent="0.25">
      <c r="B61" s="22">
        <v>2004</v>
      </c>
      <c r="C61" s="28"/>
      <c r="D61" s="13"/>
      <c r="E61" s="13">
        <v>28595.820435796952</v>
      </c>
      <c r="F61" s="281">
        <v>28595.820435796952</v>
      </c>
      <c r="G61" s="29">
        <v>28595.820435796952</v>
      </c>
      <c r="H61" s="34"/>
      <c r="I61" s="14"/>
      <c r="J61" s="14">
        <f t="shared" si="0"/>
        <v>3.466337462610114E-2</v>
      </c>
      <c r="K61" s="273">
        <f t="shared" si="1"/>
        <v>3.466337462610114E-2</v>
      </c>
      <c r="L61" s="35">
        <f t="shared" si="2"/>
        <v>3.466337462610114E-2</v>
      </c>
      <c r="M61" s="25"/>
      <c r="N61" s="14"/>
      <c r="O61" s="14">
        <f>(1+J61)/(1+Prix!J61)-1</f>
        <v>1.3082910265417746E-2</v>
      </c>
      <c r="P61" s="14">
        <f>(1+K61)/(1+Prix!K61)-1</f>
        <v>1.3082910265417746E-2</v>
      </c>
      <c r="Q61" s="15">
        <f>(1+L61)/(1+Prix!L61)-1</f>
        <v>1.3082910265417746E-2</v>
      </c>
    </row>
    <row r="62" spans="2:17" x14ac:dyDescent="0.25">
      <c r="B62" s="22">
        <v>2005</v>
      </c>
      <c r="C62" s="28"/>
      <c r="D62" s="13"/>
      <c r="E62" s="13">
        <v>29363.050572815311</v>
      </c>
      <c r="F62" s="281">
        <v>29363.050572815311</v>
      </c>
      <c r="G62" s="29">
        <v>29363.050572815311</v>
      </c>
      <c r="H62" s="34"/>
      <c r="I62" s="14"/>
      <c r="J62" s="14">
        <f t="shared" si="0"/>
        <v>2.6830149487787391E-2</v>
      </c>
      <c r="K62" s="273">
        <f t="shared" si="1"/>
        <v>2.6830149487787391E-2</v>
      </c>
      <c r="L62" s="35">
        <f t="shared" si="2"/>
        <v>2.6830149487787391E-2</v>
      </c>
      <c r="M62" s="25"/>
      <c r="N62" s="14"/>
      <c r="O62" s="14">
        <f>(1+J62)/(1+Prix!J62)-1</f>
        <v>8.1392707712859558E-3</v>
      </c>
      <c r="P62" s="14">
        <f>(1+K62)/(1+Prix!K62)-1</f>
        <v>8.1392707712859558E-3</v>
      </c>
      <c r="Q62" s="15">
        <f>(1+L62)/(1+Prix!L62)-1</f>
        <v>8.1392707712859558E-3</v>
      </c>
    </row>
    <row r="63" spans="2:17" x14ac:dyDescent="0.25">
      <c r="B63" s="22">
        <v>2006</v>
      </c>
      <c r="C63" s="28"/>
      <c r="D63" s="13"/>
      <c r="E63" s="13">
        <v>30343.828059755153</v>
      </c>
      <c r="F63" s="281">
        <v>30343.828059755153</v>
      </c>
      <c r="G63" s="29">
        <v>30343.828059755153</v>
      </c>
      <c r="H63" s="34"/>
      <c r="I63" s="14"/>
      <c r="J63" s="14">
        <f t="shared" si="0"/>
        <v>3.3401757235941298E-2</v>
      </c>
      <c r="K63" s="273">
        <f t="shared" si="1"/>
        <v>3.3401757235941298E-2</v>
      </c>
      <c r="L63" s="35">
        <f t="shared" si="2"/>
        <v>3.3401757235941298E-2</v>
      </c>
      <c r="M63" s="25"/>
      <c r="N63" s="14"/>
      <c r="O63" s="14">
        <f>(1+J63)/(1+Prix!J63)-1</f>
        <v>1.6858999899689309E-2</v>
      </c>
      <c r="P63" s="14">
        <f>(1+K63)/(1+Prix!K63)-1</f>
        <v>1.6858999899689309E-2</v>
      </c>
      <c r="Q63" s="15">
        <f>(1+L63)/(1+Prix!L63)-1</f>
        <v>1.6858999899689309E-2</v>
      </c>
    </row>
    <row r="64" spans="2:17" x14ac:dyDescent="0.25">
      <c r="B64" s="22">
        <v>2007</v>
      </c>
      <c r="C64" s="28"/>
      <c r="D64" s="13"/>
      <c r="E64" s="13">
        <v>31104.897118430086</v>
      </c>
      <c r="F64" s="281">
        <v>31104.897118430086</v>
      </c>
      <c r="G64" s="29">
        <v>31104.897118430086</v>
      </c>
      <c r="H64" s="34"/>
      <c r="I64" s="14"/>
      <c r="J64" s="14">
        <f t="shared" si="0"/>
        <v>2.5081511046535887E-2</v>
      </c>
      <c r="K64" s="273">
        <f t="shared" si="1"/>
        <v>2.5081511046535887E-2</v>
      </c>
      <c r="L64" s="35">
        <f t="shared" si="2"/>
        <v>2.5081511046535887E-2</v>
      </c>
      <c r="M64" s="25"/>
      <c r="N64" s="14"/>
      <c r="O64" s="14">
        <f>(1+J64)/(1+Prix!J64)-1</f>
        <v>1.0043364017064293E-2</v>
      </c>
      <c r="P64" s="14">
        <f>(1+K64)/(1+Prix!K64)-1</f>
        <v>1.0043364017064293E-2</v>
      </c>
      <c r="Q64" s="15">
        <f>(1+L64)/(1+Prix!L64)-1</f>
        <v>1.0043364017064293E-2</v>
      </c>
    </row>
    <row r="65" spans="2:17" x14ac:dyDescent="0.25">
      <c r="B65" s="22">
        <v>2008</v>
      </c>
      <c r="C65" s="28"/>
      <c r="D65" s="13"/>
      <c r="E65" s="13">
        <v>31838.655770819943</v>
      </c>
      <c r="F65" s="281">
        <v>31838.655770819943</v>
      </c>
      <c r="G65" s="29">
        <v>31838.655770819943</v>
      </c>
      <c r="H65" s="34"/>
      <c r="I65" s="14"/>
      <c r="J65" s="14">
        <f t="shared" si="0"/>
        <v>2.3589811263355465E-2</v>
      </c>
      <c r="K65" s="273">
        <f t="shared" si="1"/>
        <v>2.3589811263355465E-2</v>
      </c>
      <c r="L65" s="35">
        <f t="shared" si="2"/>
        <v>2.3589811263355465E-2</v>
      </c>
      <c r="M65" s="25"/>
      <c r="N65" s="14"/>
      <c r="O65" s="14">
        <f>(1+J65)/(1+Prix!J65)-1</f>
        <v>-4.41312853625353E-3</v>
      </c>
      <c r="P65" s="14">
        <f>(1+K65)/(1+Prix!K65)-1</f>
        <v>-4.41312853625353E-3</v>
      </c>
      <c r="Q65" s="15">
        <f>(1+L65)/(1+Prix!L65)-1</f>
        <v>-4.41312853625353E-3</v>
      </c>
    </row>
    <row r="66" spans="2:17" x14ac:dyDescent="0.25">
      <c r="B66" s="22">
        <v>2009</v>
      </c>
      <c r="C66" s="28"/>
      <c r="D66" s="13"/>
      <c r="E66" s="13">
        <v>31892.520327015151</v>
      </c>
      <c r="F66" s="281">
        <v>31892.520327015151</v>
      </c>
      <c r="G66" s="29">
        <v>31892.520327015151</v>
      </c>
      <c r="H66" s="34"/>
      <c r="I66" s="14"/>
      <c r="J66" s="14">
        <f t="shared" si="0"/>
        <v>1.6917974358883203E-3</v>
      </c>
      <c r="K66" s="273">
        <f t="shared" si="1"/>
        <v>1.6917974358883203E-3</v>
      </c>
      <c r="L66" s="35">
        <f t="shared" si="2"/>
        <v>1.6917974358883203E-3</v>
      </c>
      <c r="M66" s="25"/>
      <c r="N66" s="14"/>
      <c r="O66" s="14">
        <f>(1+J66)/(1+Prix!J66)-1</f>
        <v>8.3280564904208987E-4</v>
      </c>
      <c r="P66" s="14">
        <f>(1+K66)/(1+Prix!K66)-1</f>
        <v>8.3280564904208987E-4</v>
      </c>
      <c r="Q66" s="15">
        <f>(1+L66)/(1+Prix!L66)-1</f>
        <v>8.3280564904208987E-4</v>
      </c>
    </row>
    <row r="67" spans="2:17" x14ac:dyDescent="0.25">
      <c r="B67" s="22">
        <v>2010</v>
      </c>
      <c r="C67" s="28"/>
      <c r="D67" s="13"/>
      <c r="E67" s="13">
        <v>32654.490264692024</v>
      </c>
      <c r="F67" s="281">
        <v>32654.490264692024</v>
      </c>
      <c r="G67" s="29">
        <v>32654.490264692024</v>
      </c>
      <c r="H67" s="34"/>
      <c r="I67" s="14"/>
      <c r="J67" s="14">
        <f t="shared" si="0"/>
        <v>2.389180691472137E-2</v>
      </c>
      <c r="K67" s="273">
        <f t="shared" si="1"/>
        <v>2.389180691472137E-2</v>
      </c>
      <c r="L67" s="35">
        <f t="shared" si="2"/>
        <v>2.389180691472137E-2</v>
      </c>
      <c r="M67" s="25"/>
      <c r="N67" s="14"/>
      <c r="O67" s="14">
        <f>(1+J67)/(1+Prix!J67)-1</f>
        <v>8.5404568374445322E-3</v>
      </c>
      <c r="P67" s="14">
        <f>(1+K67)/(1+Prix!K67)-1</f>
        <v>8.5404568374445322E-3</v>
      </c>
      <c r="Q67" s="15">
        <f>(1+L67)/(1+Prix!L67)-1</f>
        <v>8.5404568374445322E-3</v>
      </c>
    </row>
    <row r="68" spans="2:17" x14ac:dyDescent="0.25">
      <c r="B68" s="22">
        <v>2011</v>
      </c>
      <c r="C68" s="28"/>
      <c r="D68" s="13"/>
      <c r="E68" s="13">
        <v>33148.705975931298</v>
      </c>
      <c r="F68" s="281">
        <v>33148.705975931298</v>
      </c>
      <c r="G68" s="29">
        <v>33148.705975931298</v>
      </c>
      <c r="H68" s="34"/>
      <c r="I68" s="14"/>
      <c r="J68" s="14">
        <f t="shared" si="0"/>
        <v>1.5134693796572618E-2</v>
      </c>
      <c r="K68" s="273">
        <f t="shared" si="1"/>
        <v>1.5134693796572618E-2</v>
      </c>
      <c r="L68" s="35">
        <f t="shared" si="2"/>
        <v>1.5134693796572618E-2</v>
      </c>
      <c r="M68" s="25"/>
      <c r="N68" s="14"/>
      <c r="O68" s="14">
        <f>(1+J68)/(1+Prix!J68)-1</f>
        <v>-5.8586821479331697E-3</v>
      </c>
      <c r="P68" s="14">
        <f>(1+K68)/(1+Prix!K68)-1</f>
        <v>-5.8586821479331697E-3</v>
      </c>
      <c r="Q68" s="15">
        <f>(1+L68)/(1+Prix!L68)-1</f>
        <v>-5.8586821479331697E-3</v>
      </c>
    </row>
    <row r="69" spans="2:17" x14ac:dyDescent="0.25">
      <c r="B69" s="22">
        <v>2012</v>
      </c>
      <c r="C69" s="28"/>
      <c r="D69" s="13"/>
      <c r="E69" s="13">
        <v>33593.779813012785</v>
      </c>
      <c r="F69" s="281">
        <v>33593.779813012785</v>
      </c>
      <c r="G69" s="29">
        <v>33593.779813012785</v>
      </c>
      <c r="H69" s="34"/>
      <c r="I69" s="14"/>
      <c r="J69" s="14">
        <f t="shared" si="0"/>
        <v>1.3426582546077315E-2</v>
      </c>
      <c r="K69" s="273">
        <f t="shared" si="1"/>
        <v>1.3426582546077315E-2</v>
      </c>
      <c r="L69" s="35">
        <f t="shared" si="2"/>
        <v>1.3426582546077315E-2</v>
      </c>
      <c r="M69" s="25"/>
      <c r="N69" s="14"/>
      <c r="O69" s="14">
        <f>(1+J69)/(1+Prix!J69)-1</f>
        <v>-5.9991399794002698E-3</v>
      </c>
      <c r="P69" s="14">
        <f>(1+K69)/(1+Prix!K69)-1</f>
        <v>-5.9991399794002698E-3</v>
      </c>
      <c r="Q69" s="15">
        <f>(1+L69)/(1+Prix!L69)-1</f>
        <v>-5.9991399794002698E-3</v>
      </c>
    </row>
    <row r="70" spans="2:17" x14ac:dyDescent="0.25">
      <c r="B70" s="22">
        <v>2013</v>
      </c>
      <c r="C70" s="28"/>
      <c r="D70" s="13"/>
      <c r="E70" s="13">
        <v>33853.932049324118</v>
      </c>
      <c r="F70" s="281">
        <v>33853.932049324118</v>
      </c>
      <c r="G70" s="29">
        <v>33853.932049324118</v>
      </c>
      <c r="H70" s="34"/>
      <c r="I70" s="14"/>
      <c r="J70" s="14">
        <f t="shared" si="0"/>
        <v>7.7440596967466302E-3</v>
      </c>
      <c r="K70" s="273">
        <f t="shared" si="1"/>
        <v>7.7440596967466302E-3</v>
      </c>
      <c r="L70" s="35">
        <f t="shared" si="2"/>
        <v>7.7440596967466302E-3</v>
      </c>
      <c r="M70" s="25"/>
      <c r="N70" s="14"/>
      <c r="O70" s="14">
        <f>(1+J70)/(1+Prix!J70)-1</f>
        <v>-9.6959294088871939E-4</v>
      </c>
      <c r="P70" s="14">
        <f>(1+K70)/(1+Prix!K70)-1</f>
        <v>-9.6959294088871939E-4</v>
      </c>
      <c r="Q70" s="15">
        <f>(1+L70)/(1+Prix!L70)-1</f>
        <v>-9.6959294088871939E-4</v>
      </c>
    </row>
    <row r="71" spans="2:17" x14ac:dyDescent="0.25">
      <c r="B71" s="22">
        <v>2014</v>
      </c>
      <c r="C71" s="28"/>
      <c r="D71" s="13"/>
      <c r="E71" s="13">
        <v>34070.595949293311</v>
      </c>
      <c r="F71" s="281">
        <v>34070.595949293311</v>
      </c>
      <c r="G71" s="29">
        <v>34070.595949293311</v>
      </c>
      <c r="H71" s="34"/>
      <c r="I71" s="14"/>
      <c r="J71" s="14">
        <f t="shared" ref="J71:J127" si="3">E71/E70-1</f>
        <v>6.3999626292603473E-3</v>
      </c>
      <c r="K71" s="273">
        <f t="shared" ref="K71:K127" si="4">F71/F70-1</f>
        <v>6.3999626292603473E-3</v>
      </c>
      <c r="L71" s="35">
        <f t="shared" ref="L71:L127" si="5">G71/G70-1</f>
        <v>6.3999626292603473E-3</v>
      </c>
      <c r="M71" s="25"/>
      <c r="N71" s="14"/>
      <c r="O71" s="14">
        <f>(1+J71)/(1+Prix!J71)-1</f>
        <v>1.3659492107467308E-3</v>
      </c>
      <c r="P71" s="14">
        <f>(1+K71)/(1+Prix!K71)-1</f>
        <v>1.3659492107467308E-3</v>
      </c>
      <c r="Q71" s="15">
        <f>(1+L71)/(1+Prix!L71)-1</f>
        <v>1.3659492107467308E-3</v>
      </c>
    </row>
    <row r="72" spans="2:17" x14ac:dyDescent="0.25">
      <c r="B72" s="22">
        <v>2015</v>
      </c>
      <c r="C72" s="28"/>
      <c r="D72" s="13"/>
      <c r="E72" s="13">
        <v>34405.004142261241</v>
      </c>
      <c r="F72" s="281">
        <v>34405.004142261241</v>
      </c>
      <c r="G72" s="29">
        <v>34405.004142261241</v>
      </c>
      <c r="H72" s="34"/>
      <c r="I72" s="14"/>
      <c r="J72" s="14">
        <f t="shared" si="3"/>
        <v>9.8151553751988363E-3</v>
      </c>
      <c r="K72" s="273">
        <f t="shared" si="4"/>
        <v>9.8151553751988363E-3</v>
      </c>
      <c r="L72" s="35">
        <f t="shared" si="5"/>
        <v>9.8151553751988363E-3</v>
      </c>
      <c r="M72" s="25"/>
      <c r="N72" s="14"/>
      <c r="O72" s="14">
        <f>(1+J72)/(1+Prix!J72)-1</f>
        <v>9.411229313048608E-3</v>
      </c>
      <c r="P72" s="14">
        <f>(1+K72)/(1+Prix!K72)-1</f>
        <v>9.411229313048608E-3</v>
      </c>
      <c r="Q72" s="15">
        <f>(1+L72)/(1+Prix!L72)-1</f>
        <v>9.411229313048608E-3</v>
      </c>
    </row>
    <row r="73" spans="2:17" x14ac:dyDescent="0.25">
      <c r="B73" s="22">
        <v>2016</v>
      </c>
      <c r="C73" s="28"/>
      <c r="D73" s="13"/>
      <c r="E73" s="13">
        <v>34781.076274274252</v>
      </c>
      <c r="F73" s="281">
        <v>34781.076274274252</v>
      </c>
      <c r="G73" s="29">
        <v>34781.076274274252</v>
      </c>
      <c r="H73" s="34"/>
      <c r="I73" s="14"/>
      <c r="J73" s="14">
        <f t="shared" si="3"/>
        <v>1.0930739332510653E-2</v>
      </c>
      <c r="K73" s="273">
        <f t="shared" si="4"/>
        <v>1.0930739332510653E-2</v>
      </c>
      <c r="L73" s="35">
        <f t="shared" si="5"/>
        <v>1.0930739332510653E-2</v>
      </c>
      <c r="M73" s="25"/>
      <c r="N73" s="14"/>
      <c r="O73" s="14">
        <f>(1+J73)/(1+Prix!J73)-1</f>
        <v>9.1143335321528518E-3</v>
      </c>
      <c r="P73" s="14">
        <f>(1+K73)/(1+Prix!K73)-1</f>
        <v>9.1143335321528518E-3</v>
      </c>
      <c r="Q73" s="15">
        <f>(1+L73)/(1+Prix!L73)-1</f>
        <v>9.1143335321528518E-3</v>
      </c>
    </row>
    <row r="74" spans="2:17" x14ac:dyDescent="0.25">
      <c r="B74" s="22">
        <v>2017</v>
      </c>
      <c r="C74" s="28"/>
      <c r="D74" s="13"/>
      <c r="E74" s="13">
        <v>35447.787269848966</v>
      </c>
      <c r="F74" s="281">
        <v>35447.787269848966</v>
      </c>
      <c r="G74" s="29">
        <v>35447.787269848966</v>
      </c>
      <c r="H74" s="34"/>
      <c r="I74" s="14"/>
      <c r="J74" s="14">
        <f t="shared" si="3"/>
        <v>1.9168785644159136E-2</v>
      </c>
      <c r="K74" s="273">
        <f t="shared" si="4"/>
        <v>1.9168785644159136E-2</v>
      </c>
      <c r="L74" s="35">
        <f t="shared" si="5"/>
        <v>1.9168785644159136E-2</v>
      </c>
      <c r="M74" s="25"/>
      <c r="N74" s="14"/>
      <c r="O74" s="14">
        <f>(1+J74)/(1+Prix!J74)-1</f>
        <v>8.6971838157663406E-3</v>
      </c>
      <c r="P74" s="14">
        <f>(1+K74)/(1+Prix!K74)-1</f>
        <v>8.6971838157663406E-3</v>
      </c>
      <c r="Q74" s="15">
        <f>(1+L74)/(1+Prix!L74)-1</f>
        <v>8.6971838157663406E-3</v>
      </c>
    </row>
    <row r="75" spans="2:17" x14ac:dyDescent="0.25">
      <c r="B75" s="22">
        <v>2018</v>
      </c>
      <c r="C75" s="28"/>
      <c r="D75" s="13"/>
      <c r="E75" s="13">
        <v>35938.336192715287</v>
      </c>
      <c r="F75" s="281">
        <v>35938.336192715287</v>
      </c>
      <c r="G75" s="29">
        <v>35938.336192715287</v>
      </c>
      <c r="H75" s="34"/>
      <c r="I75" s="14"/>
      <c r="J75" s="14">
        <f t="shared" si="3"/>
        <v>1.3838633117829957E-2</v>
      </c>
      <c r="K75" s="273">
        <f t="shared" si="4"/>
        <v>1.3838633117829957E-2</v>
      </c>
      <c r="L75" s="35">
        <f t="shared" si="5"/>
        <v>1.3838633117829957E-2</v>
      </c>
      <c r="M75" s="25"/>
      <c r="N75" s="14"/>
      <c r="O75" s="14">
        <f>(1+J75)/(1+Prix!J75)-1</f>
        <v>-4.5518823922130469E-3</v>
      </c>
      <c r="P75" s="14">
        <f>(1+K75)/(1+Prix!K75)-1</f>
        <v>-4.5518823922130469E-3</v>
      </c>
      <c r="Q75" s="15">
        <f>(1+L75)/(1+Prix!L75)-1</f>
        <v>-4.5518823922130469E-3</v>
      </c>
    </row>
    <row r="76" spans="2:17" x14ac:dyDescent="0.25">
      <c r="B76" s="22">
        <v>2019</v>
      </c>
      <c r="C76" s="28"/>
      <c r="D76" s="13"/>
      <c r="E76" s="13">
        <v>36605.2264322099</v>
      </c>
      <c r="F76" s="281">
        <v>36605.2264322099</v>
      </c>
      <c r="G76" s="29">
        <v>36605.2264322099</v>
      </c>
      <c r="H76" s="34"/>
      <c r="I76" s="14"/>
      <c r="J76" s="14">
        <f t="shared" si="3"/>
        <v>1.85565140221986E-2</v>
      </c>
      <c r="K76" s="273">
        <f t="shared" si="4"/>
        <v>1.85565140221986E-2</v>
      </c>
      <c r="L76" s="35">
        <f t="shared" si="5"/>
        <v>1.85565140221986E-2</v>
      </c>
      <c r="M76" s="25"/>
      <c r="N76" s="14"/>
      <c r="O76" s="14">
        <f>(1+J76)/(1+Prix!J76)-1</f>
        <v>7.4162048407220293E-3</v>
      </c>
      <c r="P76" s="14">
        <f>(1+K76)/(1+Prix!K76)-1</f>
        <v>7.4162048407220293E-3</v>
      </c>
      <c r="Q76" s="15">
        <f>(1+L76)/(1+Prix!L76)-1</f>
        <v>7.4162048407220293E-3</v>
      </c>
    </row>
    <row r="77" spans="2:17" x14ac:dyDescent="0.25">
      <c r="B77" s="22">
        <v>2020</v>
      </c>
      <c r="C77" s="28"/>
      <c r="D77" s="13"/>
      <c r="E77" s="13">
        <v>35342.656561460346</v>
      </c>
      <c r="F77" s="281">
        <v>35342.656561460346</v>
      </c>
      <c r="G77" s="29">
        <v>35342.656561460346</v>
      </c>
      <c r="H77" s="34"/>
      <c r="I77" s="14"/>
      <c r="J77" s="14">
        <f t="shared" si="3"/>
        <v>-3.4491519212092259E-2</v>
      </c>
      <c r="K77" s="273">
        <f t="shared" si="4"/>
        <v>-3.4491519212092259E-2</v>
      </c>
      <c r="L77" s="35">
        <f t="shared" si="5"/>
        <v>-3.4491519212092259E-2</v>
      </c>
      <c r="M77" s="25"/>
      <c r="N77" s="14"/>
      <c r="O77" s="14">
        <f>(1+J77)/(1+Prix!J77)-1</f>
        <v>-3.9101031676466946E-2</v>
      </c>
      <c r="P77" s="14">
        <f>(1+K77)/(1+Prix!K77)-1</f>
        <v>-3.9101031676466946E-2</v>
      </c>
      <c r="Q77" s="15">
        <f>(1+L77)/(1+Prix!L77)-1</f>
        <v>-3.9101031676466946E-2</v>
      </c>
    </row>
    <row r="78" spans="2:17" x14ac:dyDescent="0.25">
      <c r="B78" s="22">
        <v>2021</v>
      </c>
      <c r="C78" s="28"/>
      <c r="D78" s="13"/>
      <c r="E78" s="13">
        <v>37134.566187676901</v>
      </c>
      <c r="F78" s="281">
        <v>37134.566187676901</v>
      </c>
      <c r="G78" s="29">
        <v>37134.566187676901</v>
      </c>
      <c r="H78" s="34"/>
      <c r="I78" s="14"/>
      <c r="J78" s="14">
        <f t="shared" si="3"/>
        <v>5.0701045154895263E-2</v>
      </c>
      <c r="K78" s="273">
        <f t="shared" si="4"/>
        <v>5.0701045154895263E-2</v>
      </c>
      <c r="L78" s="35">
        <f t="shared" si="5"/>
        <v>5.0701045154895263E-2</v>
      </c>
      <c r="M78" s="25"/>
      <c r="N78" s="14"/>
      <c r="O78" s="14">
        <f>(1+J78)/(1+Prix!J78)-1</f>
        <v>3.3724006191377942E-2</v>
      </c>
      <c r="P78" s="14">
        <f>(1+K78)/(1+Prix!K78)-1</f>
        <v>3.3724006191377942E-2</v>
      </c>
      <c r="Q78" s="15">
        <f>(1+L78)/(1+Prix!L78)-1</f>
        <v>3.3724006191377942E-2</v>
      </c>
    </row>
    <row r="79" spans="2:17" x14ac:dyDescent="0.25">
      <c r="B79" s="22">
        <v>2022</v>
      </c>
      <c r="C79" s="28"/>
      <c r="D79" s="13"/>
      <c r="E79" s="13">
        <v>38978.869145497607</v>
      </c>
      <c r="F79" s="281">
        <v>38978.869145497607</v>
      </c>
      <c r="G79" s="29">
        <v>38978.869145497607</v>
      </c>
      <c r="H79" s="34"/>
      <c r="I79" s="14"/>
      <c r="J79" s="14">
        <f t="shared" si="3"/>
        <v>4.9665396614562818E-2</v>
      </c>
      <c r="K79" s="273">
        <f t="shared" si="4"/>
        <v>4.9665396614562818E-2</v>
      </c>
      <c r="L79" s="35">
        <f t="shared" si="5"/>
        <v>4.9665396614562818E-2</v>
      </c>
      <c r="M79" s="25"/>
      <c r="N79" s="14"/>
      <c r="O79" s="14">
        <f>(1+J79)/(1+Prix!J79)-1</f>
        <v>-2.4383405979804262E-3</v>
      </c>
      <c r="P79" s="14">
        <f>(1+K79)/(1+Prix!K79)-1</f>
        <v>-2.4383405979804262E-3</v>
      </c>
      <c r="Q79" s="15">
        <f>(1+L79)/(1+Prix!L79)-1</f>
        <v>-2.4383405979804262E-3</v>
      </c>
    </row>
    <row r="80" spans="2:17" x14ac:dyDescent="0.25">
      <c r="B80" s="23">
        <v>2023</v>
      </c>
      <c r="C80" s="30"/>
      <c r="D80" s="16"/>
      <c r="E80" s="16">
        <v>40556.245809174456</v>
      </c>
      <c r="F80" s="282">
        <v>40556.245809174456</v>
      </c>
      <c r="G80" s="31">
        <v>40556.245809174456</v>
      </c>
      <c r="H80" s="36"/>
      <c r="I80" s="17"/>
      <c r="J80" s="17">
        <f t="shared" si="3"/>
        <v>4.0467481439467212E-2</v>
      </c>
      <c r="K80" s="274">
        <f t="shared" si="4"/>
        <v>4.0467481439467212E-2</v>
      </c>
      <c r="L80" s="37">
        <f t="shared" si="5"/>
        <v>4.0467481439467212E-2</v>
      </c>
      <c r="M80" s="26"/>
      <c r="N80" s="17"/>
      <c r="O80" s="17">
        <f>(1+J80)/(1+Prix!J80)-1</f>
        <v>-7.8933974969377374E-3</v>
      </c>
      <c r="P80" s="17">
        <f>(1+K80)/(1+Prix!K80)-1</f>
        <v>-7.8933974969377374E-3</v>
      </c>
      <c r="Q80" s="18">
        <f>(1+L80)/(1+Prix!L80)-1</f>
        <v>-7.8933974969377374E-3</v>
      </c>
    </row>
    <row r="81" spans="2:17" x14ac:dyDescent="0.25">
      <c r="B81" s="23">
        <v>2024</v>
      </c>
      <c r="C81" s="30"/>
      <c r="D81" s="16"/>
      <c r="E81" s="16">
        <v>41690.036217015739</v>
      </c>
      <c r="F81" s="282">
        <v>41690.036217015739</v>
      </c>
      <c r="G81" s="31">
        <v>41690.036217015739</v>
      </c>
      <c r="H81" s="36"/>
      <c r="I81" s="17"/>
      <c r="J81" s="17">
        <f t="shared" si="3"/>
        <v>2.7956000000000092E-2</v>
      </c>
      <c r="K81" s="274">
        <f t="shared" si="4"/>
        <v>2.7956000000000092E-2</v>
      </c>
      <c r="L81" s="37">
        <f t="shared" si="5"/>
        <v>2.7956000000000092E-2</v>
      </c>
      <c r="M81" s="26"/>
      <c r="N81" s="17"/>
      <c r="O81" s="17">
        <f>(1+J81)/(1+Prix!J81)-1</f>
        <v>7.7949534301453571E-3</v>
      </c>
      <c r="P81" s="17">
        <f>(1+K81)/(1+Prix!K81)-1</f>
        <v>7.7949534301453571E-3</v>
      </c>
      <c r="Q81" s="18">
        <f>(1+L81)/(1+Prix!L81)-1</f>
        <v>7.7949534301453571E-3</v>
      </c>
    </row>
    <row r="82" spans="2:17" x14ac:dyDescent="0.25">
      <c r="B82" s="23">
        <v>2025</v>
      </c>
      <c r="C82" s="30"/>
      <c r="D82" s="16"/>
      <c r="E82" s="16">
        <v>42430.313683110428</v>
      </c>
      <c r="F82" s="282">
        <v>42430.313683110428</v>
      </c>
      <c r="G82" s="31">
        <v>42430.313683110428</v>
      </c>
      <c r="H82" s="36"/>
      <c r="I82" s="17"/>
      <c r="J82" s="17">
        <f t="shared" si="3"/>
        <v>1.775670000000007E-2</v>
      </c>
      <c r="K82" s="274">
        <f t="shared" si="4"/>
        <v>1.775670000000007E-2</v>
      </c>
      <c r="L82" s="37">
        <f t="shared" si="5"/>
        <v>1.775670000000007E-2</v>
      </c>
      <c r="M82" s="26"/>
      <c r="N82" s="17"/>
      <c r="O82" s="17">
        <f>(1+J82)/(1+Prix!J82)-1</f>
        <v>4.1999999999999815E-3</v>
      </c>
      <c r="P82" s="17">
        <f>(1+K82)/(1+Prix!K82)-1</f>
        <v>4.1999999999999815E-3</v>
      </c>
      <c r="Q82" s="18">
        <f>(1+L82)/(1+Prix!L82)-1</f>
        <v>4.1999999999999815E-3</v>
      </c>
    </row>
    <row r="83" spans="2:17" x14ac:dyDescent="0.25">
      <c r="B83" s="23">
        <v>2026</v>
      </c>
      <c r="C83" s="30"/>
      <c r="D83" s="16"/>
      <c r="E83" s="16">
        <v>43239.421153461888</v>
      </c>
      <c r="F83" s="282">
        <v>43239.421153461888</v>
      </c>
      <c r="G83" s="31">
        <v>43239.421153461888</v>
      </c>
      <c r="H83" s="36"/>
      <c r="I83" s="17"/>
      <c r="J83" s="17">
        <f t="shared" si="3"/>
        <v>1.90690899999999E-2</v>
      </c>
      <c r="K83" s="274">
        <f t="shared" si="4"/>
        <v>1.90690899999999E-2</v>
      </c>
      <c r="L83" s="37">
        <f t="shared" si="5"/>
        <v>1.90690899999999E-2</v>
      </c>
      <c r="M83" s="26"/>
      <c r="N83" s="17"/>
      <c r="O83" s="17">
        <f>(1+J83)/(1+Prix!J83)-1</f>
        <v>4.8999999999999044E-3</v>
      </c>
      <c r="P83" s="17">
        <f>(1+K83)/(1+Prix!K83)-1</f>
        <v>4.8999999999999044E-3</v>
      </c>
      <c r="Q83" s="18">
        <f>(1+L83)/(1+Prix!L83)-1</f>
        <v>4.8999999999999044E-3</v>
      </c>
    </row>
    <row r="84" spans="2:17" x14ac:dyDescent="0.25">
      <c r="B84" s="23">
        <v>2027</v>
      </c>
      <c r="C84" s="30"/>
      <c r="D84" s="16"/>
      <c r="E84" s="16">
        <v>44229.290412072813</v>
      </c>
      <c r="F84" s="282">
        <v>44229.290412072813</v>
      </c>
      <c r="G84" s="31">
        <v>44229.290412072813</v>
      </c>
      <c r="H84" s="36"/>
      <c r="I84" s="17"/>
      <c r="J84" s="17">
        <f t="shared" si="3"/>
        <v>2.2892750000000239E-2</v>
      </c>
      <c r="K84" s="274">
        <f t="shared" si="4"/>
        <v>2.2892750000000239E-2</v>
      </c>
      <c r="L84" s="37">
        <f t="shared" si="5"/>
        <v>2.2892750000000239E-2</v>
      </c>
      <c r="M84" s="26"/>
      <c r="N84" s="17"/>
      <c r="O84" s="17">
        <f>(1+J84)/(1+Prix!J84)-1</f>
        <v>5.3000000000000824E-3</v>
      </c>
      <c r="P84" s="17">
        <f>(1+K84)/(1+Prix!K84)-1</f>
        <v>5.3000000000000824E-3</v>
      </c>
      <c r="Q84" s="18">
        <f>(1+L84)/(1+Prix!L84)-1</f>
        <v>5.3000000000000824E-3</v>
      </c>
    </row>
    <row r="85" spans="2:17" x14ac:dyDescent="0.25">
      <c r="B85" s="23">
        <v>2028</v>
      </c>
      <c r="C85" s="30"/>
      <c r="D85" s="16"/>
      <c r="E85" s="16">
        <v>45273.322812249797</v>
      </c>
      <c r="F85" s="282">
        <v>45273.322812249797</v>
      </c>
      <c r="G85" s="31">
        <v>45273.322812249797</v>
      </c>
      <c r="H85" s="36"/>
      <c r="I85" s="17"/>
      <c r="J85" s="17">
        <f t="shared" si="3"/>
        <v>2.3605000000000098E-2</v>
      </c>
      <c r="K85" s="274">
        <f t="shared" si="4"/>
        <v>2.3605000000000098E-2</v>
      </c>
      <c r="L85" s="37">
        <f t="shared" si="5"/>
        <v>2.3605000000000098E-2</v>
      </c>
      <c r="M85" s="26"/>
      <c r="N85" s="17"/>
      <c r="O85" s="17">
        <f>(1+J85)/(1+Prix!J85)-1</f>
        <v>6.0000000000000053E-3</v>
      </c>
      <c r="P85" s="17">
        <f>(1+K85)/(1+Prix!K85)-1</f>
        <v>6.0000000000000053E-3</v>
      </c>
      <c r="Q85" s="18">
        <f>(1+L85)/(1+Prix!L85)-1</f>
        <v>6.0000000000000053E-3</v>
      </c>
    </row>
    <row r="86" spans="2:17" x14ac:dyDescent="0.25">
      <c r="B86" s="23">
        <v>2029</v>
      </c>
      <c r="C86" s="30"/>
      <c r="D86" s="16"/>
      <c r="E86" s="16">
        <v>46277.507748886906</v>
      </c>
      <c r="F86" s="282">
        <v>46277.507748886906</v>
      </c>
      <c r="G86" s="31">
        <v>46277.507748886906</v>
      </c>
      <c r="H86" s="36"/>
      <c r="I86" s="17"/>
      <c r="J86" s="17">
        <f t="shared" si="3"/>
        <v>2.2180500000000158E-2</v>
      </c>
      <c r="K86" s="274">
        <f t="shared" si="4"/>
        <v>2.2180500000000158E-2</v>
      </c>
      <c r="L86" s="37">
        <f t="shared" si="5"/>
        <v>2.2180500000000158E-2</v>
      </c>
      <c r="M86" s="26"/>
      <c r="N86" s="17"/>
      <c r="O86" s="17">
        <f>(1+J86)/(1+Prix!J86)-1</f>
        <v>4.6000000000001595E-3</v>
      </c>
      <c r="P86" s="17">
        <f>(1+K86)/(1+Prix!K86)-1</f>
        <v>4.6000000000001595E-3</v>
      </c>
      <c r="Q86" s="18">
        <f>(1+L86)/(1+Prix!L86)-1</f>
        <v>4.6000000000001595E-3</v>
      </c>
    </row>
    <row r="87" spans="2:17" x14ac:dyDescent="0.25">
      <c r="B87" s="23">
        <v>2030</v>
      </c>
      <c r="C87" s="30"/>
      <c r="D87" s="16"/>
      <c r="E87" s="16">
        <v>47539.402830183557</v>
      </c>
      <c r="F87" s="282">
        <v>47525.276620943216</v>
      </c>
      <c r="G87" s="31">
        <v>47515.859148116317</v>
      </c>
      <c r="H87" s="36"/>
      <c r="I87" s="17"/>
      <c r="J87" s="17">
        <f t="shared" si="3"/>
        <v>2.726800000000007E-2</v>
      </c>
      <c r="K87" s="274">
        <f t="shared" si="4"/>
        <v>2.6962750000000257E-2</v>
      </c>
      <c r="L87" s="37">
        <f t="shared" si="5"/>
        <v>2.6759250000000234E-2</v>
      </c>
      <c r="M87" s="26"/>
      <c r="N87" s="17"/>
      <c r="O87" s="17">
        <f>(1+J87)/(1+Prix!J87)-1</f>
        <v>9.6000000000000529E-3</v>
      </c>
      <c r="P87" s="17">
        <f>(1+K87)/(1+Prix!K87)-1</f>
        <v>9.300000000000086E-3</v>
      </c>
      <c r="Q87" s="18">
        <f>(1+L87)/(1+Prix!L87)-1</f>
        <v>9.100000000000108E-3</v>
      </c>
    </row>
    <row r="88" spans="2:17" x14ac:dyDescent="0.25">
      <c r="B88" s="23">
        <v>2031</v>
      </c>
      <c r="C88" s="30"/>
      <c r="D88" s="16"/>
      <c r="E88" s="16">
        <v>48845.381535032946</v>
      </c>
      <c r="F88" s="282">
        <v>48801.853076258376</v>
      </c>
      <c r="G88" s="31">
        <v>48768.008947352268</v>
      </c>
      <c r="H88" s="36"/>
      <c r="I88" s="17"/>
      <c r="J88" s="17">
        <f t="shared" si="3"/>
        <v>2.7471500000000093E-2</v>
      </c>
      <c r="K88" s="274">
        <f t="shared" si="4"/>
        <v>2.6861000000000024E-2</v>
      </c>
      <c r="L88" s="37">
        <f t="shared" si="5"/>
        <v>2.6352249999999966E-2</v>
      </c>
      <c r="M88" s="26"/>
      <c r="N88" s="17"/>
      <c r="O88" s="17">
        <f>(1+J88)/(1+Prix!J88)-1</f>
        <v>9.8000000000000309E-3</v>
      </c>
      <c r="P88" s="17">
        <f>(1+K88)/(1+Prix!K88)-1</f>
        <v>9.1999999999998749E-3</v>
      </c>
      <c r="Q88" s="18">
        <f>(1+L88)/(1+Prix!L88)-1</f>
        <v>8.69999999999993E-3</v>
      </c>
    </row>
    <row r="89" spans="2:17" x14ac:dyDescent="0.25">
      <c r="B89" s="23">
        <v>2032</v>
      </c>
      <c r="C89" s="30"/>
      <c r="D89" s="16"/>
      <c r="E89" s="16">
        <v>50197.17746901499</v>
      </c>
      <c r="F89" s="282">
        <v>50107.754063189255</v>
      </c>
      <c r="G89" s="31">
        <v>50033.307131493566</v>
      </c>
      <c r="H89" s="36"/>
      <c r="I89" s="17"/>
      <c r="J89" s="17">
        <f t="shared" si="3"/>
        <v>2.7675000000000116E-2</v>
      </c>
      <c r="K89" s="274">
        <f t="shared" si="4"/>
        <v>2.6759250000000234E-2</v>
      </c>
      <c r="L89" s="37">
        <f t="shared" si="5"/>
        <v>2.5945250000000142E-2</v>
      </c>
      <c r="M89" s="26"/>
      <c r="N89" s="17"/>
      <c r="O89" s="17">
        <f>(1+J89)/(1+Prix!J89)-1</f>
        <v>1.0000000000000009E-2</v>
      </c>
      <c r="P89" s="17">
        <f>(1+K89)/(1+Prix!K89)-1</f>
        <v>9.100000000000108E-3</v>
      </c>
      <c r="Q89" s="18">
        <f>(1+L89)/(1+Prix!L89)-1</f>
        <v>8.2999999999999741E-3</v>
      </c>
    </row>
    <row r="90" spans="2:17" x14ac:dyDescent="0.25">
      <c r="B90" s="23">
        <v>2033</v>
      </c>
      <c r="C90" s="30"/>
      <c r="D90" s="16"/>
      <c r="E90" s="16">
        <v>51519.986038972842</v>
      </c>
      <c r="F90" s="282">
        <v>51372.123021465712</v>
      </c>
      <c r="G90" s="31">
        <v>51239.797791335615</v>
      </c>
      <c r="H90" s="36"/>
      <c r="I90" s="17"/>
      <c r="J90" s="17">
        <f t="shared" si="3"/>
        <v>2.6352249999999966E-2</v>
      </c>
      <c r="K90" s="274">
        <f t="shared" si="4"/>
        <v>2.5233000000000061E-2</v>
      </c>
      <c r="L90" s="37">
        <f t="shared" si="5"/>
        <v>2.4113749999999934E-2</v>
      </c>
      <c r="M90" s="26"/>
      <c r="N90" s="17"/>
      <c r="O90" s="17">
        <f>(1+J90)/(1+Prix!J90)-1</f>
        <v>8.69999999999993E-3</v>
      </c>
      <c r="P90" s="17">
        <f>(1+K90)/(1+Prix!K90)-1</f>
        <v>7.6000000000000512E-3</v>
      </c>
      <c r="Q90" s="18">
        <f>(1+L90)/(1+Prix!L90)-1</f>
        <v>6.4999999999999503E-3</v>
      </c>
    </row>
    <row r="91" spans="2:17" x14ac:dyDescent="0.25">
      <c r="B91" s="23">
        <v>2034</v>
      </c>
      <c r="C91" s="30"/>
      <c r="D91" s="16"/>
      <c r="E91" s="16">
        <v>52888.137908227298</v>
      </c>
      <c r="F91" s="282">
        <v>52663.16868814893</v>
      </c>
      <c r="G91" s="31">
        <v>52459.740517050632</v>
      </c>
      <c r="H91" s="36"/>
      <c r="I91" s="17"/>
      <c r="J91" s="17">
        <f t="shared" si="3"/>
        <v>2.6555749999999989E-2</v>
      </c>
      <c r="K91" s="274">
        <f t="shared" si="4"/>
        <v>2.5131250000000049E-2</v>
      </c>
      <c r="L91" s="37">
        <f t="shared" si="5"/>
        <v>2.3808500000000121E-2</v>
      </c>
      <c r="M91" s="26"/>
      <c r="N91" s="17"/>
      <c r="O91" s="17">
        <f>(1+J91)/(1+Prix!J91)-1</f>
        <v>8.899999999999908E-3</v>
      </c>
      <c r="P91" s="17">
        <f>(1+K91)/(1+Prix!K91)-1</f>
        <v>7.5000000000000622E-3</v>
      </c>
      <c r="Q91" s="18">
        <f>(1+L91)/(1+Prix!L91)-1</f>
        <v>6.1999999999999833E-3</v>
      </c>
    </row>
    <row r="92" spans="2:17" x14ac:dyDescent="0.25">
      <c r="B92" s="23">
        <v>2035</v>
      </c>
      <c r="C92" s="30"/>
      <c r="D92" s="16"/>
      <c r="E92" s="16">
        <v>54303.384812548036</v>
      </c>
      <c r="F92" s="282">
        <v>53986.65994624298</v>
      </c>
      <c r="G92" s="31">
        <v>53687.377134760398</v>
      </c>
      <c r="H92" s="36"/>
      <c r="I92" s="17"/>
      <c r="J92" s="17">
        <f t="shared" si="3"/>
        <v>2.6759250000000234E-2</v>
      </c>
      <c r="K92" s="274">
        <f t="shared" si="4"/>
        <v>2.5131250000000049E-2</v>
      </c>
      <c r="L92" s="37">
        <f t="shared" si="5"/>
        <v>2.3401500000000075E-2</v>
      </c>
      <c r="M92" s="26"/>
      <c r="N92" s="17"/>
      <c r="O92" s="17">
        <f>(1+J92)/(1+Prix!J92)-1</f>
        <v>9.100000000000108E-3</v>
      </c>
      <c r="P92" s="17">
        <f>(1+K92)/(1+Prix!K92)-1</f>
        <v>7.5000000000000622E-3</v>
      </c>
      <c r="Q92" s="18">
        <f>(1+L92)/(1+Prix!L92)-1</f>
        <v>5.8000000000000274E-3</v>
      </c>
    </row>
    <row r="93" spans="2:17" x14ac:dyDescent="0.25">
      <c r="B93" s="23">
        <v>2036</v>
      </c>
      <c r="C93" s="30"/>
      <c r="D93" s="16"/>
      <c r="E93" s="16">
        <v>55767.553401402576</v>
      </c>
      <c r="F93" s="282">
        <v>55337.919051367477</v>
      </c>
      <c r="G93" s="31">
        <v>54927.354218909117</v>
      </c>
      <c r="H93" s="36"/>
      <c r="I93" s="17"/>
      <c r="J93" s="17">
        <f t="shared" si="3"/>
        <v>2.6962750000000257E-2</v>
      </c>
      <c r="K93" s="274">
        <f t="shared" si="4"/>
        <v>2.5029500000000038E-2</v>
      </c>
      <c r="L93" s="37">
        <f t="shared" si="5"/>
        <v>2.3096250000000262E-2</v>
      </c>
      <c r="M93" s="26"/>
      <c r="N93" s="17"/>
      <c r="O93" s="17">
        <f>(1+J93)/(1+Prix!J93)-1</f>
        <v>9.300000000000086E-3</v>
      </c>
      <c r="P93" s="17">
        <f>(1+K93)/(1+Prix!K93)-1</f>
        <v>7.4000000000000732E-3</v>
      </c>
      <c r="Q93" s="18">
        <f>(1+L93)/(1+Prix!L93)-1</f>
        <v>5.5000000000002824E-3</v>
      </c>
    </row>
    <row r="94" spans="2:17" x14ac:dyDescent="0.25">
      <c r="B94" s="23">
        <v>2037</v>
      </c>
      <c r="C94" s="30"/>
      <c r="D94" s="16"/>
      <c r="E94" s="16">
        <v>57282.548698993436</v>
      </c>
      <c r="F94" s="282">
        <v>56717.368863000207</v>
      </c>
      <c r="G94" s="31">
        <v>56173.61469062051</v>
      </c>
      <c r="H94" s="36"/>
      <c r="I94" s="17"/>
      <c r="J94" s="17">
        <f t="shared" si="3"/>
        <v>2.7166250000000058E-2</v>
      </c>
      <c r="K94" s="274">
        <f t="shared" si="4"/>
        <v>2.4927750000000026E-2</v>
      </c>
      <c r="L94" s="37">
        <f t="shared" si="5"/>
        <v>2.2689250000000216E-2</v>
      </c>
      <c r="M94" s="26"/>
      <c r="N94" s="17"/>
      <c r="O94" s="17">
        <f>(1+J94)/(1+Prix!J94)-1</f>
        <v>9.5000000000000639E-3</v>
      </c>
      <c r="P94" s="17">
        <f>(1+K94)/(1+Prix!K94)-1</f>
        <v>7.2999999999998622E-3</v>
      </c>
      <c r="Q94" s="18">
        <f>(1+L94)/(1+Prix!L94)-1</f>
        <v>5.1000000000001044E-3</v>
      </c>
    </row>
    <row r="95" spans="2:17" x14ac:dyDescent="0.25">
      <c r="B95" s="23">
        <v>2038</v>
      </c>
      <c r="C95" s="30"/>
      <c r="D95" s="16"/>
      <c r="E95" s="16">
        <v>58844.529236917595</v>
      </c>
      <c r="F95" s="282">
        <v>58125.434262393057</v>
      </c>
      <c r="G95" s="31">
        <v>57425.289216560588</v>
      </c>
      <c r="H95" s="36"/>
      <c r="I95" s="17"/>
      <c r="J95" s="17">
        <f t="shared" si="3"/>
        <v>2.726800000000007E-2</v>
      </c>
      <c r="K95" s="274">
        <f t="shared" si="4"/>
        <v>2.4826000000000015E-2</v>
      </c>
      <c r="L95" s="37">
        <f t="shared" si="5"/>
        <v>2.2282249999999948E-2</v>
      </c>
      <c r="M95" s="26"/>
      <c r="N95" s="17"/>
      <c r="O95" s="17">
        <f>(1+J95)/(1+Prix!J95)-1</f>
        <v>9.6000000000000529E-3</v>
      </c>
      <c r="P95" s="17">
        <f>(1+K95)/(1+Prix!K95)-1</f>
        <v>7.1999999999998732E-3</v>
      </c>
      <c r="Q95" s="18">
        <f>(1+L95)/(1+Prix!L95)-1</f>
        <v>4.6999999999999265E-3</v>
      </c>
    </row>
    <row r="96" spans="2:17" x14ac:dyDescent="0.25">
      <c r="B96" s="23">
        <v>2039</v>
      </c>
      <c r="C96" s="30"/>
      <c r="D96" s="16"/>
      <c r="E96" s="16">
        <v>60461.076721849582</v>
      </c>
      <c r="F96" s="282">
        <v>59562.542030455043</v>
      </c>
      <c r="G96" s="31">
        <v>58687.32479767294</v>
      </c>
      <c r="H96" s="36"/>
      <c r="I96" s="17"/>
      <c r="J96" s="17">
        <f t="shared" si="3"/>
        <v>2.7471500000000093E-2</v>
      </c>
      <c r="K96" s="274">
        <f t="shared" si="4"/>
        <v>2.4724250000000225E-2</v>
      </c>
      <c r="L96" s="37">
        <f t="shared" si="5"/>
        <v>2.1976999999999913E-2</v>
      </c>
      <c r="M96" s="26"/>
      <c r="N96" s="17"/>
      <c r="O96" s="17">
        <f>(1+J96)/(1+Prix!J96)-1</f>
        <v>9.8000000000000309E-3</v>
      </c>
      <c r="P96" s="17">
        <f>(1+K96)/(1+Prix!K96)-1</f>
        <v>7.1000000000001062E-3</v>
      </c>
      <c r="Q96" s="18">
        <f>(1+L96)/(1+Prix!L96)-1</f>
        <v>4.3999999999997375E-3</v>
      </c>
    </row>
    <row r="97" spans="2:17" x14ac:dyDescent="0.25">
      <c r="B97" s="23">
        <v>2040</v>
      </c>
      <c r="C97" s="30"/>
      <c r="D97" s="16"/>
      <c r="E97" s="16">
        <v>62134.337020126775</v>
      </c>
      <c r="F97" s="282">
        <v>61029.120721599917</v>
      </c>
      <c r="G97" s="31">
        <v>59953.210393558751</v>
      </c>
      <c r="H97" s="36"/>
      <c r="I97" s="17"/>
      <c r="J97" s="17">
        <f t="shared" si="3"/>
        <v>2.7675000000000116E-2</v>
      </c>
      <c r="K97" s="274">
        <f t="shared" si="4"/>
        <v>2.4622499999999992E-2</v>
      </c>
      <c r="L97" s="37">
        <f t="shared" si="5"/>
        <v>2.1570000000000089E-2</v>
      </c>
      <c r="M97" s="26"/>
      <c r="N97" s="17"/>
      <c r="O97" s="17">
        <f>(1+J97)/(1+Prix!J97)-1</f>
        <v>1.0000000000000009E-2</v>
      </c>
      <c r="P97" s="17">
        <f>(1+K97)/(1+Prix!K97)-1</f>
        <v>6.9999999999998952E-3</v>
      </c>
      <c r="Q97" s="18">
        <f>(1+L97)/(1+Prix!L97)-1</f>
        <v>4.0000000000000036E-3</v>
      </c>
    </row>
    <row r="98" spans="2:17" x14ac:dyDescent="0.25">
      <c r="B98" s="23">
        <v>2041</v>
      </c>
      <c r="C98" s="30"/>
      <c r="D98" s="16"/>
      <c r="E98" s="16">
        <v>63853.904797158793</v>
      </c>
      <c r="F98" s="282">
        <v>62531.810246567504</v>
      </c>
      <c r="G98" s="31">
        <v>61246.401141747818</v>
      </c>
      <c r="H98" s="36"/>
      <c r="I98" s="17"/>
      <c r="J98" s="17">
        <f t="shared" si="3"/>
        <v>2.7675000000000116E-2</v>
      </c>
      <c r="K98" s="274">
        <f t="shared" si="4"/>
        <v>2.4622499999999992E-2</v>
      </c>
      <c r="L98" s="37">
        <f t="shared" si="5"/>
        <v>2.1570000000000089E-2</v>
      </c>
      <c r="M98" s="26"/>
      <c r="N98" s="17"/>
      <c r="O98" s="17">
        <f>(1+J98)/(1+Prix!J98)-1</f>
        <v>1.0000000000000009E-2</v>
      </c>
      <c r="P98" s="17">
        <f>(1+K98)/(1+Prix!K98)-1</f>
        <v>6.9999999999998952E-3</v>
      </c>
      <c r="Q98" s="18">
        <f>(1+L98)/(1+Prix!L98)-1</f>
        <v>4.0000000000000036E-3</v>
      </c>
    </row>
    <row r="99" spans="2:17" x14ac:dyDescent="0.25">
      <c r="B99" s="23">
        <v>2042</v>
      </c>
      <c r="C99" s="30"/>
      <c r="D99" s="16"/>
      <c r="E99" s="16">
        <v>65621.061612420162</v>
      </c>
      <c r="F99" s="282">
        <v>64071.499744363617</v>
      </c>
      <c r="G99" s="31">
        <v>62567.486014375325</v>
      </c>
      <c r="H99" s="36"/>
      <c r="I99" s="17"/>
      <c r="J99" s="17">
        <f t="shared" si="3"/>
        <v>2.7674999999999894E-2</v>
      </c>
      <c r="K99" s="274">
        <f t="shared" si="4"/>
        <v>2.4622499999999992E-2</v>
      </c>
      <c r="L99" s="37">
        <f t="shared" si="5"/>
        <v>2.1570000000000089E-2</v>
      </c>
      <c r="M99" s="26"/>
      <c r="N99" s="17"/>
      <c r="O99" s="17">
        <f>(1+J99)/(1+Prix!J99)-1</f>
        <v>9.9999999999997868E-3</v>
      </c>
      <c r="P99" s="17">
        <f>(1+K99)/(1+Prix!K99)-1</f>
        <v>6.9999999999998952E-3</v>
      </c>
      <c r="Q99" s="18">
        <f>(1+L99)/(1+Prix!L99)-1</f>
        <v>4.0000000000000036E-3</v>
      </c>
    </row>
    <row r="100" spans="2:17" x14ac:dyDescent="0.25">
      <c r="B100" s="23">
        <v>2043</v>
      </c>
      <c r="C100" s="30"/>
      <c r="D100" s="16"/>
      <c r="E100" s="16">
        <v>67437.124492543895</v>
      </c>
      <c r="F100" s="282">
        <v>65649.100246819202</v>
      </c>
      <c r="G100" s="31">
        <v>63917.066687705403</v>
      </c>
      <c r="H100" s="36"/>
      <c r="I100" s="17"/>
      <c r="J100" s="17">
        <f t="shared" si="3"/>
        <v>2.7675000000000116E-2</v>
      </c>
      <c r="K100" s="274">
        <f t="shared" si="4"/>
        <v>2.462249999999977E-2</v>
      </c>
      <c r="L100" s="37">
        <f t="shared" si="5"/>
        <v>2.1570000000000089E-2</v>
      </c>
      <c r="M100" s="26"/>
      <c r="N100" s="17"/>
      <c r="O100" s="17">
        <f>(1+J100)/(1+Prix!J100)-1</f>
        <v>1.0000000000000009E-2</v>
      </c>
      <c r="P100" s="17">
        <f>(1+K100)/(1+Prix!K100)-1</f>
        <v>6.9999999999996732E-3</v>
      </c>
      <c r="Q100" s="18">
        <f>(1+L100)/(1+Prix!L100)-1</f>
        <v>4.0000000000000036E-3</v>
      </c>
    </row>
    <row r="101" spans="2:17" x14ac:dyDescent="0.25">
      <c r="B101" s="23">
        <v>2044</v>
      </c>
      <c r="C101" s="30"/>
      <c r="D101" s="16"/>
      <c r="E101" s="16">
        <v>69303.44691287505</v>
      </c>
      <c r="F101" s="282">
        <v>67265.545217646504</v>
      </c>
      <c r="G101" s="31">
        <v>65295.75781615921</v>
      </c>
      <c r="H101" s="36"/>
      <c r="I101" s="17"/>
      <c r="J101" s="17">
        <f t="shared" si="3"/>
        <v>2.7675000000000116E-2</v>
      </c>
      <c r="K101" s="274">
        <f t="shared" si="4"/>
        <v>2.4622499999999992E-2</v>
      </c>
      <c r="L101" s="37">
        <f t="shared" si="5"/>
        <v>2.1570000000000089E-2</v>
      </c>
      <c r="M101" s="26"/>
      <c r="N101" s="17"/>
      <c r="O101" s="17">
        <f>(1+J101)/(1+Prix!J101)-1</f>
        <v>1.0000000000000009E-2</v>
      </c>
      <c r="P101" s="17">
        <f>(1+K101)/(1+Prix!K101)-1</f>
        <v>6.9999999999998952E-3</v>
      </c>
      <c r="Q101" s="18">
        <f>(1+L101)/(1+Prix!L101)-1</f>
        <v>4.0000000000000036E-3</v>
      </c>
    </row>
    <row r="102" spans="2:17" x14ac:dyDescent="0.25">
      <c r="B102" s="23">
        <v>2045</v>
      </c>
      <c r="C102" s="30"/>
      <c r="D102" s="16"/>
      <c r="E102" s="16">
        <v>71221.419806188875</v>
      </c>
      <c r="F102" s="282">
        <v>68921.791104767995</v>
      </c>
      <c r="G102" s="31">
        <v>66704.187312253765</v>
      </c>
      <c r="H102" s="36"/>
      <c r="I102" s="17"/>
      <c r="J102" s="17">
        <f t="shared" si="3"/>
        <v>2.7675000000000116E-2</v>
      </c>
      <c r="K102" s="274">
        <f t="shared" si="4"/>
        <v>2.462249999999977E-2</v>
      </c>
      <c r="L102" s="37">
        <f t="shared" si="5"/>
        <v>2.1570000000000089E-2</v>
      </c>
      <c r="M102" s="26"/>
      <c r="N102" s="17"/>
      <c r="O102" s="17">
        <f>(1+J102)/(1+Prix!J102)-1</f>
        <v>1.0000000000000009E-2</v>
      </c>
      <c r="P102" s="17">
        <f>(1+K102)/(1+Prix!K102)-1</f>
        <v>6.9999999999996732E-3</v>
      </c>
      <c r="Q102" s="18">
        <f>(1+L102)/(1+Prix!L102)-1</f>
        <v>4.0000000000000036E-3</v>
      </c>
    </row>
    <row r="103" spans="2:17" x14ac:dyDescent="0.25">
      <c r="B103" s="23">
        <v>2046</v>
      </c>
      <c r="C103" s="30"/>
      <c r="D103" s="16"/>
      <c r="E103" s="16">
        <v>73192.472599325163</v>
      </c>
      <c r="F103" s="282">
        <v>70618.817906245138</v>
      </c>
      <c r="G103" s="31">
        <v>68142.996632579088</v>
      </c>
      <c r="H103" s="36"/>
      <c r="I103" s="17"/>
      <c r="J103" s="17">
        <f t="shared" si="3"/>
        <v>2.7675000000000116E-2</v>
      </c>
      <c r="K103" s="274">
        <f t="shared" si="4"/>
        <v>2.4622499999999992E-2</v>
      </c>
      <c r="L103" s="37">
        <f t="shared" si="5"/>
        <v>2.1570000000000089E-2</v>
      </c>
      <c r="M103" s="26"/>
      <c r="N103" s="17"/>
      <c r="O103" s="17">
        <f>(1+J103)/(1+Prix!J103)-1</f>
        <v>1.0000000000000009E-2</v>
      </c>
      <c r="P103" s="17">
        <f>(1+K103)/(1+Prix!K103)-1</f>
        <v>6.9999999999998952E-3</v>
      </c>
      <c r="Q103" s="18">
        <f>(1+L103)/(1+Prix!L103)-1</f>
        <v>4.0000000000000036E-3</v>
      </c>
    </row>
    <row r="104" spans="2:17" x14ac:dyDescent="0.25">
      <c r="B104" s="23">
        <v>2047</v>
      </c>
      <c r="C104" s="30"/>
      <c r="D104" s="16"/>
      <c r="E104" s="16">
        <v>75218.074278511485</v>
      </c>
      <c r="F104" s="282">
        <v>72357.629750141656</v>
      </c>
      <c r="G104" s="31">
        <v>69612.841069943825</v>
      </c>
      <c r="H104" s="36"/>
      <c r="I104" s="17"/>
      <c r="J104" s="17">
        <f t="shared" si="3"/>
        <v>2.7674999999999894E-2</v>
      </c>
      <c r="K104" s="274">
        <f t="shared" si="4"/>
        <v>2.4622499999999992E-2</v>
      </c>
      <c r="L104" s="37">
        <f t="shared" si="5"/>
        <v>2.1570000000000089E-2</v>
      </c>
      <c r="M104" s="26"/>
      <c r="N104" s="17"/>
      <c r="O104" s="17">
        <f>(1+J104)/(1+Prix!J104)-1</f>
        <v>9.9999999999997868E-3</v>
      </c>
      <c r="P104" s="17">
        <f>(1+K104)/(1+Prix!K104)-1</f>
        <v>6.9999999999998952E-3</v>
      </c>
      <c r="Q104" s="18">
        <f>(1+L104)/(1+Prix!L104)-1</f>
        <v>4.0000000000000036E-3</v>
      </c>
    </row>
    <row r="105" spans="2:17" x14ac:dyDescent="0.25">
      <c r="B105" s="23">
        <v>2048</v>
      </c>
      <c r="C105" s="30"/>
      <c r="D105" s="16"/>
      <c r="E105" s="16">
        <v>77299.734484169298</v>
      </c>
      <c r="F105" s="282">
        <v>74139.255488664508</v>
      </c>
      <c r="G105" s="31">
        <v>71114.390051822513</v>
      </c>
      <c r="H105" s="36"/>
      <c r="I105" s="17"/>
      <c r="J105" s="17">
        <f t="shared" si="3"/>
        <v>2.7675000000000116E-2</v>
      </c>
      <c r="K105" s="274">
        <f t="shared" si="4"/>
        <v>2.462249999999977E-2</v>
      </c>
      <c r="L105" s="37">
        <f t="shared" si="5"/>
        <v>2.1570000000000089E-2</v>
      </c>
      <c r="M105" s="26"/>
      <c r="N105" s="17"/>
      <c r="O105" s="17">
        <f>(1+J105)/(1+Prix!J105)-1</f>
        <v>1.0000000000000009E-2</v>
      </c>
      <c r="P105" s="17">
        <f>(1+K105)/(1+Prix!K105)-1</f>
        <v>6.9999999999996732E-3</v>
      </c>
      <c r="Q105" s="18">
        <f>(1+L105)/(1+Prix!L105)-1</f>
        <v>4.0000000000000036E-3</v>
      </c>
    </row>
    <row r="106" spans="2:17" x14ac:dyDescent="0.25">
      <c r="B106" s="23">
        <v>2049</v>
      </c>
      <c r="C106" s="30"/>
      <c r="D106" s="16"/>
      <c r="E106" s="16">
        <v>79439.004636018697</v>
      </c>
      <c r="F106" s="282">
        <v>75964.749306934144</v>
      </c>
      <c r="G106" s="31">
        <v>72648.327445240328</v>
      </c>
      <c r="H106" s="36"/>
      <c r="I106" s="17"/>
      <c r="J106" s="17">
        <f t="shared" si="3"/>
        <v>2.7675000000000116E-2</v>
      </c>
      <c r="K106" s="274">
        <f t="shared" si="4"/>
        <v>2.4622499999999992E-2</v>
      </c>
      <c r="L106" s="37">
        <f t="shared" si="5"/>
        <v>2.1570000000000089E-2</v>
      </c>
      <c r="M106" s="26"/>
      <c r="N106" s="17"/>
      <c r="O106" s="17">
        <f>(1+J106)/(1+Prix!J106)-1</f>
        <v>1.0000000000000009E-2</v>
      </c>
      <c r="P106" s="17">
        <f>(1+K106)/(1+Prix!K106)-1</f>
        <v>6.9999999999998952E-3</v>
      </c>
      <c r="Q106" s="18">
        <f>(1+L106)/(1+Prix!L106)-1</f>
        <v>4.0000000000000036E-3</v>
      </c>
    </row>
    <row r="107" spans="2:17" x14ac:dyDescent="0.25">
      <c r="B107" s="23">
        <v>2050</v>
      </c>
      <c r="C107" s="30"/>
      <c r="D107" s="16"/>
      <c r="E107" s="16">
        <v>81637.479089320521</v>
      </c>
      <c r="F107" s="282">
        <v>77835.191346744134</v>
      </c>
      <c r="G107" s="31">
        <v>74215.351868234167</v>
      </c>
      <c r="H107" s="36"/>
      <c r="I107" s="17"/>
      <c r="J107" s="17">
        <f t="shared" si="3"/>
        <v>2.7675000000000116E-2</v>
      </c>
      <c r="K107" s="274">
        <f t="shared" si="4"/>
        <v>2.4622499999999992E-2</v>
      </c>
      <c r="L107" s="37">
        <f t="shared" si="5"/>
        <v>2.1570000000000089E-2</v>
      </c>
      <c r="M107" s="26"/>
      <c r="N107" s="17"/>
      <c r="O107" s="17">
        <f>(1+J107)/(1+Prix!J107)-1</f>
        <v>1.0000000000000009E-2</v>
      </c>
      <c r="P107" s="17">
        <f>(1+K107)/(1+Prix!K107)-1</f>
        <v>6.9999999999998952E-3</v>
      </c>
      <c r="Q107" s="18">
        <f>(1+L107)/(1+Prix!L107)-1</f>
        <v>4.0000000000000036E-3</v>
      </c>
    </row>
    <row r="108" spans="2:17" x14ac:dyDescent="0.25">
      <c r="B108" s="23">
        <v>2051</v>
      </c>
      <c r="C108" s="30"/>
      <c r="D108" s="16"/>
      <c r="E108" s="16">
        <v>83896.79632311748</v>
      </c>
      <c r="F108" s="282">
        <v>79751.688345679329</v>
      </c>
      <c r="G108" s="31">
        <v>75816.177008031984</v>
      </c>
      <c r="H108" s="36"/>
      <c r="I108" s="17"/>
      <c r="J108" s="17">
        <f t="shared" si="3"/>
        <v>2.7675000000000116E-2</v>
      </c>
      <c r="K108" s="274">
        <f t="shared" si="4"/>
        <v>2.462249999999977E-2</v>
      </c>
      <c r="L108" s="37">
        <f t="shared" si="5"/>
        <v>2.1570000000000089E-2</v>
      </c>
      <c r="M108" s="26"/>
      <c r="N108" s="17"/>
      <c r="O108" s="17">
        <f>(1+J108)/(1+Prix!J108)-1</f>
        <v>1.0000000000000009E-2</v>
      </c>
      <c r="P108" s="17">
        <f>(1+K108)/(1+Prix!K108)-1</f>
        <v>6.9999999999996732E-3</v>
      </c>
      <c r="Q108" s="18">
        <f>(1+L108)/(1+Prix!L108)-1</f>
        <v>4.0000000000000036E-3</v>
      </c>
    </row>
    <row r="109" spans="2:17" x14ac:dyDescent="0.25">
      <c r="B109" s="23">
        <v>2052</v>
      </c>
      <c r="C109" s="30"/>
      <c r="D109" s="16"/>
      <c r="E109" s="16">
        <v>86218.640161359755</v>
      </c>
      <c r="F109" s="282">
        <v>81715.374291970817</v>
      </c>
      <c r="G109" s="31">
        <v>77451.531946095245</v>
      </c>
      <c r="H109" s="36"/>
      <c r="I109" s="17"/>
      <c r="J109" s="17">
        <f t="shared" si="3"/>
        <v>2.7674999999999894E-2</v>
      </c>
      <c r="K109" s="274">
        <f t="shared" si="4"/>
        <v>2.4622499999999992E-2</v>
      </c>
      <c r="L109" s="37">
        <f t="shared" si="5"/>
        <v>2.1570000000000089E-2</v>
      </c>
      <c r="M109" s="26"/>
      <c r="N109" s="17"/>
      <c r="O109" s="17">
        <f>(1+J109)/(1+Prix!J109)-1</f>
        <v>9.9999999999997868E-3</v>
      </c>
      <c r="P109" s="17">
        <f>(1+K109)/(1+Prix!K109)-1</f>
        <v>6.9999999999998952E-3</v>
      </c>
      <c r="Q109" s="18">
        <f>(1+L109)/(1+Prix!L109)-1</f>
        <v>4.0000000000000036E-3</v>
      </c>
    </row>
    <row r="110" spans="2:17" x14ac:dyDescent="0.25">
      <c r="B110" s="23">
        <v>2053</v>
      </c>
      <c r="C110" s="30"/>
      <c r="D110" s="16"/>
      <c r="E110" s="16">
        <v>88604.741027825396</v>
      </c>
      <c r="F110" s="282">
        <v>83727.411095474876</v>
      </c>
      <c r="G110" s="31">
        <v>79122.161490172526</v>
      </c>
      <c r="H110" s="36"/>
      <c r="I110" s="17"/>
      <c r="J110" s="17">
        <f t="shared" si="3"/>
        <v>2.7675000000000116E-2</v>
      </c>
      <c r="K110" s="274">
        <f t="shared" si="4"/>
        <v>2.4622499999999992E-2</v>
      </c>
      <c r="L110" s="37">
        <f t="shared" si="5"/>
        <v>2.1570000000000089E-2</v>
      </c>
      <c r="M110" s="26"/>
      <c r="N110" s="17"/>
      <c r="O110" s="17">
        <f>(1+J110)/(1+Prix!J110)-1</f>
        <v>1.0000000000000009E-2</v>
      </c>
      <c r="P110" s="17">
        <f>(1+K110)/(1+Prix!K110)-1</f>
        <v>6.9999999999998952E-3</v>
      </c>
      <c r="Q110" s="18">
        <f>(1+L110)/(1+Prix!L110)-1</f>
        <v>4.0000000000000036E-3</v>
      </c>
    </row>
    <row r="111" spans="2:17" x14ac:dyDescent="0.25">
      <c r="B111" s="23">
        <v>2054</v>
      </c>
      <c r="C111" s="30"/>
      <c r="D111" s="16"/>
      <c r="E111" s="16">
        <v>91056.877235770473</v>
      </c>
      <c r="F111" s="282">
        <v>85788.989275173197</v>
      </c>
      <c r="G111" s="31">
        <v>80828.826513515553</v>
      </c>
      <c r="H111" s="36"/>
      <c r="I111" s="17"/>
      <c r="J111" s="17">
        <f t="shared" si="3"/>
        <v>2.7675000000000116E-2</v>
      </c>
      <c r="K111" s="274">
        <f t="shared" si="4"/>
        <v>2.4622499999999992E-2</v>
      </c>
      <c r="L111" s="37">
        <f t="shared" si="5"/>
        <v>2.1570000000000089E-2</v>
      </c>
      <c r="M111" s="26"/>
      <c r="N111" s="17"/>
      <c r="O111" s="17">
        <f>(1+J111)/(1+Prix!J111)-1</f>
        <v>1.0000000000000009E-2</v>
      </c>
      <c r="P111" s="17">
        <f>(1+K111)/(1+Prix!K111)-1</f>
        <v>6.9999999999998952E-3</v>
      </c>
      <c r="Q111" s="18">
        <f>(1+L111)/(1+Prix!L111)-1</f>
        <v>4.0000000000000036E-3</v>
      </c>
    </row>
    <row r="112" spans="2:17" x14ac:dyDescent="0.25">
      <c r="B112" s="23">
        <v>2055</v>
      </c>
      <c r="C112" s="30"/>
      <c r="D112" s="16"/>
      <c r="E112" s="16">
        <v>93576.876313270419</v>
      </c>
      <c r="F112" s="282">
        <v>87901.328663601147</v>
      </c>
      <c r="G112" s="31">
        <v>82572.304301412092</v>
      </c>
      <c r="H112" s="36"/>
      <c r="I112" s="17"/>
      <c r="J112" s="17">
        <f t="shared" si="3"/>
        <v>2.7674999999999894E-2</v>
      </c>
      <c r="K112" s="274">
        <f t="shared" si="4"/>
        <v>2.4622499999999992E-2</v>
      </c>
      <c r="L112" s="37">
        <f t="shared" si="5"/>
        <v>2.1570000000000089E-2</v>
      </c>
      <c r="M112" s="26"/>
      <c r="N112" s="17"/>
      <c r="O112" s="17">
        <f>(1+J112)/(1+Prix!J112)-1</f>
        <v>9.9999999999997868E-3</v>
      </c>
      <c r="P112" s="17">
        <f>(1+K112)/(1+Prix!K112)-1</f>
        <v>6.9999999999998952E-3</v>
      </c>
      <c r="Q112" s="18">
        <f>(1+L112)/(1+Prix!L112)-1</f>
        <v>4.0000000000000036E-3</v>
      </c>
    </row>
    <row r="113" spans="2:17" x14ac:dyDescent="0.25">
      <c r="B113" s="23">
        <v>2056</v>
      </c>
      <c r="C113" s="30"/>
      <c r="D113" s="16"/>
      <c r="E113" s="16">
        <v>96166.616365240174</v>
      </c>
      <c r="F113" s="282">
        <v>90065.679128620657</v>
      </c>
      <c r="G113" s="31">
        <v>84353.388905193555</v>
      </c>
      <c r="H113" s="36"/>
      <c r="I113" s="17"/>
      <c r="J113" s="17">
        <f t="shared" si="3"/>
        <v>2.7674999999999894E-2</v>
      </c>
      <c r="K113" s="274">
        <f t="shared" si="4"/>
        <v>2.4622499999999992E-2</v>
      </c>
      <c r="L113" s="37">
        <f t="shared" si="5"/>
        <v>2.1570000000000089E-2</v>
      </c>
      <c r="M113" s="26"/>
      <c r="N113" s="17"/>
      <c r="O113" s="17">
        <f>(1+J113)/(1+Prix!J113)-1</f>
        <v>9.9999999999997868E-3</v>
      </c>
      <c r="P113" s="17">
        <f>(1+K113)/(1+Prix!K113)-1</f>
        <v>6.9999999999998952E-3</v>
      </c>
      <c r="Q113" s="18">
        <f>(1+L113)/(1+Prix!L113)-1</f>
        <v>4.0000000000000036E-3</v>
      </c>
    </row>
    <row r="114" spans="2:17" x14ac:dyDescent="0.25">
      <c r="B114" s="23">
        <v>2057</v>
      </c>
      <c r="C114" s="30"/>
      <c r="D114" s="16"/>
      <c r="E114" s="16">
        <v>98828.027473148206</v>
      </c>
      <c r="F114" s="282">
        <v>92283.321312965112</v>
      </c>
      <c r="G114" s="31">
        <v>86172.891503878593</v>
      </c>
      <c r="H114" s="36"/>
      <c r="I114" s="17"/>
      <c r="J114" s="17">
        <f t="shared" si="3"/>
        <v>2.7675000000000116E-2</v>
      </c>
      <c r="K114" s="274">
        <f t="shared" si="4"/>
        <v>2.4622499999999992E-2</v>
      </c>
      <c r="L114" s="37">
        <f t="shared" si="5"/>
        <v>2.1570000000000089E-2</v>
      </c>
      <c r="M114" s="26"/>
      <c r="N114" s="17"/>
      <c r="O114" s="17">
        <f>(1+J114)/(1+Prix!J114)-1</f>
        <v>1.0000000000000009E-2</v>
      </c>
      <c r="P114" s="17">
        <f>(1+K114)/(1+Prix!K114)-1</f>
        <v>6.9999999999998952E-3</v>
      </c>
      <c r="Q114" s="18">
        <f>(1+L114)/(1+Prix!L114)-1</f>
        <v>4.0000000000000036E-3</v>
      </c>
    </row>
    <row r="115" spans="2:17" x14ac:dyDescent="0.25">
      <c r="B115" s="23">
        <v>2058</v>
      </c>
      <c r="C115" s="30"/>
      <c r="D115" s="16"/>
      <c r="E115" s="16">
        <v>101563.0931334676</v>
      </c>
      <c r="F115" s="282">
        <v>94555.567391993594</v>
      </c>
      <c r="G115" s="31">
        <v>88031.64077361727</v>
      </c>
      <c r="H115" s="36"/>
      <c r="I115" s="17"/>
      <c r="J115" s="17">
        <f t="shared" si="3"/>
        <v>2.7675000000000116E-2</v>
      </c>
      <c r="K115" s="274">
        <f t="shared" si="4"/>
        <v>2.4622499999999992E-2</v>
      </c>
      <c r="L115" s="37">
        <f t="shared" si="5"/>
        <v>2.1570000000000089E-2</v>
      </c>
      <c r="M115" s="26"/>
      <c r="N115" s="17"/>
      <c r="O115" s="17">
        <f>(1+J115)/(1+Prix!J115)-1</f>
        <v>1.0000000000000009E-2</v>
      </c>
      <c r="P115" s="17">
        <f>(1+K115)/(1+Prix!K115)-1</f>
        <v>6.9999999999998952E-3</v>
      </c>
      <c r="Q115" s="18">
        <f>(1+L115)/(1+Prix!L115)-1</f>
        <v>4.0000000000000036E-3</v>
      </c>
    </row>
    <row r="116" spans="2:17" x14ac:dyDescent="0.25">
      <c r="B116" s="23">
        <v>2059</v>
      </c>
      <c r="C116" s="30"/>
      <c r="D116" s="16"/>
      <c r="E116" s="16">
        <v>104373.85173593632</v>
      </c>
      <c r="F116" s="282">
        <v>96883.76185010295</v>
      </c>
      <c r="G116" s="31">
        <v>89930.483265104194</v>
      </c>
      <c r="H116" s="36"/>
      <c r="I116" s="17"/>
      <c r="J116" s="17">
        <f t="shared" si="3"/>
        <v>2.7675000000000116E-2</v>
      </c>
      <c r="K116" s="274">
        <f t="shared" si="4"/>
        <v>2.4622499999999992E-2</v>
      </c>
      <c r="L116" s="37">
        <f t="shared" si="5"/>
        <v>2.1570000000000089E-2</v>
      </c>
      <c r="M116" s="26"/>
      <c r="N116" s="17"/>
      <c r="O116" s="17">
        <f>(1+J116)/(1+Prix!J116)-1</f>
        <v>1.0000000000000009E-2</v>
      </c>
      <c r="P116" s="17">
        <f>(1+K116)/(1+Prix!K116)-1</f>
        <v>6.9999999999998952E-3</v>
      </c>
      <c r="Q116" s="18">
        <f>(1+L116)/(1+Prix!L116)-1</f>
        <v>4.0000000000000036E-3</v>
      </c>
    </row>
    <row r="117" spans="2:17" x14ac:dyDescent="0.25">
      <c r="B117" s="23">
        <v>2060</v>
      </c>
      <c r="C117" s="30"/>
      <c r="D117" s="16"/>
      <c r="E117" s="16">
        <v>107262.39808272837</v>
      </c>
      <c r="F117" s="282">
        <v>99269.282276257116</v>
      </c>
      <c r="G117" s="31">
        <v>91870.283789132489</v>
      </c>
      <c r="H117" s="36"/>
      <c r="I117" s="17"/>
      <c r="J117" s="17">
        <f t="shared" si="3"/>
        <v>2.7675000000000116E-2</v>
      </c>
      <c r="K117" s="274">
        <f t="shared" si="4"/>
        <v>2.4622499999999992E-2</v>
      </c>
      <c r="L117" s="37">
        <f t="shared" si="5"/>
        <v>2.1569999999999867E-2</v>
      </c>
      <c r="M117" s="26"/>
      <c r="N117" s="17"/>
      <c r="O117" s="17">
        <f>(1+J117)/(1+Prix!J117)-1</f>
        <v>1.0000000000000009E-2</v>
      </c>
      <c r="P117" s="17">
        <f>(1+K117)/(1+Prix!K117)-1</f>
        <v>6.9999999999998952E-3</v>
      </c>
      <c r="Q117" s="18">
        <f>(1+L117)/(1+Prix!L117)-1</f>
        <v>3.9999999999997815E-3</v>
      </c>
    </row>
    <row r="118" spans="2:17" x14ac:dyDescent="0.25">
      <c r="B118" s="23">
        <f>B117+1</f>
        <v>2061</v>
      </c>
      <c r="C118" s="30"/>
      <c r="D118" s="16"/>
      <c r="E118" s="16">
        <v>110230.88494966787</v>
      </c>
      <c r="F118" s="282">
        <v>101713.54017910425</v>
      </c>
      <c r="G118" s="31">
        <v>93851.925810464076</v>
      </c>
      <c r="H118" s="36"/>
      <c r="I118" s="17"/>
      <c r="J118" s="17">
        <f t="shared" si="3"/>
        <v>2.7674999999999894E-2</v>
      </c>
      <c r="K118" s="274">
        <f t="shared" si="4"/>
        <v>2.4622499999999992E-2</v>
      </c>
      <c r="L118" s="37">
        <f t="shared" si="5"/>
        <v>2.1570000000000089E-2</v>
      </c>
      <c r="M118" s="26"/>
      <c r="N118" s="17"/>
      <c r="O118" s="17">
        <f>(1+J118)/(1+Prix!J118)-1</f>
        <v>9.9999999999997868E-3</v>
      </c>
      <c r="P118" s="17">
        <f>(1+K118)/(1+Prix!K118)-1</f>
        <v>6.9999999999998952E-3</v>
      </c>
      <c r="Q118" s="18">
        <f>(1+L118)/(1+Prix!L118)-1</f>
        <v>4.0000000000000036E-3</v>
      </c>
    </row>
    <row r="119" spans="2:17" x14ac:dyDescent="0.25">
      <c r="B119" s="23">
        <f t="shared" ref="B119:B127" si="6">B118+1</f>
        <v>2062</v>
      </c>
      <c r="C119" s="30"/>
      <c r="D119" s="16"/>
      <c r="E119" s="16">
        <v>113281.52469064994</v>
      </c>
      <c r="F119" s="282">
        <v>104217.98182216423</v>
      </c>
      <c r="G119" s="31">
        <v>95876.311850195794</v>
      </c>
      <c r="H119" s="36"/>
      <c r="I119" s="17"/>
      <c r="J119" s="17">
        <f t="shared" si="3"/>
        <v>2.7675000000000116E-2</v>
      </c>
      <c r="K119" s="274">
        <f t="shared" si="4"/>
        <v>2.462249999999977E-2</v>
      </c>
      <c r="L119" s="37">
        <f t="shared" si="5"/>
        <v>2.1570000000000089E-2</v>
      </c>
      <c r="M119" s="26"/>
      <c r="N119" s="17"/>
      <c r="O119" s="17">
        <f>(1+J119)/(1+Prix!J119)-1</f>
        <v>1.0000000000000009E-2</v>
      </c>
      <c r="P119" s="17">
        <f>(1+K119)/(1+Prix!K119)-1</f>
        <v>6.9999999999996732E-3</v>
      </c>
      <c r="Q119" s="18">
        <f>(1+L119)/(1+Prix!L119)-1</f>
        <v>4.0000000000000036E-3</v>
      </c>
    </row>
    <row r="120" spans="2:17" x14ac:dyDescent="0.25">
      <c r="B120" s="23">
        <f t="shared" si="6"/>
        <v>2063</v>
      </c>
      <c r="C120" s="30"/>
      <c r="D120" s="16"/>
      <c r="E120" s="16">
        <v>116416.59088646367</v>
      </c>
      <c r="F120" s="282">
        <v>106784.08907958047</v>
      </c>
      <c r="G120" s="31">
        <v>97944.363896804527</v>
      </c>
      <c r="H120" s="36"/>
      <c r="I120" s="17"/>
      <c r="J120" s="17">
        <f t="shared" si="3"/>
        <v>2.7674999999999894E-2</v>
      </c>
      <c r="K120" s="274">
        <f t="shared" si="4"/>
        <v>2.4622499999999992E-2</v>
      </c>
      <c r="L120" s="37">
        <f t="shared" si="5"/>
        <v>2.1570000000000089E-2</v>
      </c>
      <c r="M120" s="26"/>
      <c r="N120" s="17"/>
      <c r="O120" s="17">
        <f>(1+J120)/(1+Prix!J120)-1</f>
        <v>9.9999999999997868E-3</v>
      </c>
      <c r="P120" s="17">
        <f>(1+K120)/(1+Prix!K120)-1</f>
        <v>6.9999999999998952E-3</v>
      </c>
      <c r="Q120" s="18">
        <f>(1+L120)/(1+Prix!L120)-1</f>
        <v>4.0000000000000036E-3</v>
      </c>
    </row>
    <row r="121" spans="2:17" x14ac:dyDescent="0.25">
      <c r="B121" s="23">
        <f t="shared" si="6"/>
        <v>2064</v>
      </c>
      <c r="C121" s="30"/>
      <c r="D121" s="16"/>
      <c r="E121" s="16">
        <v>119638.42003924657</v>
      </c>
      <c r="F121" s="282">
        <v>109413.38031294245</v>
      </c>
      <c r="G121" s="31">
        <v>100057.0238260586</v>
      </c>
      <c r="H121" s="36"/>
      <c r="I121" s="17"/>
      <c r="J121" s="17">
        <f t="shared" si="3"/>
        <v>2.7675000000000116E-2</v>
      </c>
      <c r="K121" s="274">
        <f t="shared" si="4"/>
        <v>2.4622499999999992E-2</v>
      </c>
      <c r="L121" s="37">
        <f t="shared" si="5"/>
        <v>2.1570000000000089E-2</v>
      </c>
      <c r="M121" s="26"/>
      <c r="N121" s="17"/>
      <c r="O121" s="17">
        <f>(1+J121)/(1+Prix!J121)-1</f>
        <v>1.0000000000000009E-2</v>
      </c>
      <c r="P121" s="17">
        <f>(1+K121)/(1+Prix!K121)-1</f>
        <v>6.9999999999998952E-3</v>
      </c>
      <c r="Q121" s="18">
        <f>(1+L121)/(1+Prix!L121)-1</f>
        <v>4.0000000000000036E-3</v>
      </c>
    </row>
    <row r="122" spans="2:17" x14ac:dyDescent="0.25">
      <c r="B122" s="23">
        <f t="shared" si="6"/>
        <v>2065</v>
      </c>
      <c r="C122" s="30"/>
      <c r="D122" s="16"/>
      <c r="E122" s="16">
        <v>122949.41331383273</v>
      </c>
      <c r="F122" s="282">
        <v>112107.41126969787</v>
      </c>
      <c r="G122" s="31">
        <v>102215.2538299867</v>
      </c>
      <c r="H122" s="36"/>
      <c r="I122" s="17"/>
      <c r="J122" s="17">
        <f t="shared" si="3"/>
        <v>2.7675000000000116E-2</v>
      </c>
      <c r="K122" s="274">
        <f t="shared" si="4"/>
        <v>2.4622499999999992E-2</v>
      </c>
      <c r="L122" s="37">
        <f t="shared" si="5"/>
        <v>2.1570000000000089E-2</v>
      </c>
      <c r="M122" s="26"/>
      <c r="N122" s="17"/>
      <c r="O122" s="17">
        <f>(1+J122)/(1+Prix!J122)-1</f>
        <v>1.0000000000000009E-2</v>
      </c>
      <c r="P122" s="17">
        <f>(1+K122)/(1+Prix!K122)-1</f>
        <v>6.9999999999998952E-3</v>
      </c>
      <c r="Q122" s="18">
        <f>(1+L122)/(1+Prix!L122)-1</f>
        <v>4.0000000000000036E-3</v>
      </c>
    </row>
    <row r="123" spans="2:17" x14ac:dyDescent="0.25">
      <c r="B123" s="23">
        <f t="shared" si="6"/>
        <v>2066</v>
      </c>
      <c r="C123" s="30"/>
      <c r="D123" s="16"/>
      <c r="E123" s="16">
        <v>126352.03832729306</v>
      </c>
      <c r="F123" s="282">
        <v>114867.77600368601</v>
      </c>
      <c r="G123" s="31">
        <v>104420.03685509952</v>
      </c>
      <c r="H123" s="36"/>
      <c r="I123" s="17"/>
      <c r="J123" s="17">
        <f t="shared" si="3"/>
        <v>2.7675000000000116E-2</v>
      </c>
      <c r="K123" s="274">
        <f t="shared" si="4"/>
        <v>2.4622499999999992E-2</v>
      </c>
      <c r="L123" s="37">
        <f t="shared" si="5"/>
        <v>2.1570000000000089E-2</v>
      </c>
      <c r="M123" s="26"/>
      <c r="N123" s="17"/>
      <c r="O123" s="17">
        <f>(1+J123)/(1+Prix!J123)-1</f>
        <v>1.0000000000000009E-2</v>
      </c>
      <c r="P123" s="17">
        <f>(1+K123)/(1+Prix!K123)-1</f>
        <v>6.9999999999998952E-3</v>
      </c>
      <c r="Q123" s="18">
        <f>(1+L123)/(1+Prix!L123)-1</f>
        <v>4.0000000000000036E-3</v>
      </c>
    </row>
    <row r="124" spans="2:17" x14ac:dyDescent="0.25">
      <c r="B124" s="23">
        <f t="shared" si="6"/>
        <v>2067</v>
      </c>
      <c r="C124" s="30"/>
      <c r="D124" s="16"/>
      <c r="E124" s="16">
        <v>129848.8309880009</v>
      </c>
      <c r="F124" s="282">
        <v>117696.10781833678</v>
      </c>
      <c r="G124" s="31">
        <v>106672.37705006402</v>
      </c>
      <c r="H124" s="36"/>
      <c r="I124" s="17"/>
      <c r="J124" s="17">
        <f t="shared" si="3"/>
        <v>2.7675000000000116E-2</v>
      </c>
      <c r="K124" s="274">
        <f t="shared" si="4"/>
        <v>2.4622499999999992E-2</v>
      </c>
      <c r="L124" s="37">
        <f t="shared" si="5"/>
        <v>2.1570000000000089E-2</v>
      </c>
      <c r="M124" s="26"/>
      <c r="N124" s="17"/>
      <c r="O124" s="17">
        <f>(1+J124)/(1+Prix!J124)-1</f>
        <v>1.0000000000000009E-2</v>
      </c>
      <c r="P124" s="17">
        <f>(1+K124)/(1+Prix!K124)-1</f>
        <v>6.9999999999998952E-3</v>
      </c>
      <c r="Q124" s="18">
        <f>(1+L124)/(1+Prix!L124)-1</f>
        <v>4.0000000000000036E-3</v>
      </c>
    </row>
    <row r="125" spans="2:17" x14ac:dyDescent="0.25">
      <c r="B125" s="23">
        <f t="shared" si="6"/>
        <v>2068</v>
      </c>
      <c r="C125" s="30"/>
      <c r="D125" s="16"/>
      <c r="E125" s="16">
        <v>133442.39738559385</v>
      </c>
      <c r="F125" s="282">
        <v>120594.08023309377</v>
      </c>
      <c r="G125" s="31">
        <v>108973.30022303392</v>
      </c>
      <c r="H125" s="36"/>
      <c r="I125" s="17"/>
      <c r="J125" s="17">
        <f t="shared" si="3"/>
        <v>2.7675000000000116E-2</v>
      </c>
      <c r="K125" s="274">
        <f t="shared" si="4"/>
        <v>2.4622499999999992E-2</v>
      </c>
      <c r="L125" s="37">
        <f t="shared" si="5"/>
        <v>2.1570000000000089E-2</v>
      </c>
      <c r="M125" s="26"/>
      <c r="N125" s="17"/>
      <c r="O125" s="17">
        <f>(1+J125)/(1+Prix!J125)-1</f>
        <v>1.0000000000000009E-2</v>
      </c>
      <c r="P125" s="17">
        <f>(1+K125)/(1+Prix!K125)-1</f>
        <v>6.9999999999998952E-3</v>
      </c>
      <c r="Q125" s="18">
        <f>(1+L125)/(1+Prix!L125)-1</f>
        <v>4.0000000000000036E-3</v>
      </c>
    </row>
    <row r="126" spans="2:17" x14ac:dyDescent="0.25">
      <c r="B126" s="23">
        <f t="shared" si="6"/>
        <v>2069</v>
      </c>
      <c r="C126" s="30"/>
      <c r="D126" s="16"/>
      <c r="E126" s="16">
        <v>137135.41573324017</v>
      </c>
      <c r="F126" s="282">
        <v>123563.40797363312</v>
      </c>
      <c r="G126" s="31">
        <v>111323.85430884478</v>
      </c>
      <c r="H126" s="36"/>
      <c r="I126" s="17"/>
      <c r="J126" s="17">
        <f t="shared" si="3"/>
        <v>2.7675000000000116E-2</v>
      </c>
      <c r="K126" s="274">
        <f t="shared" si="4"/>
        <v>2.4622499999999992E-2</v>
      </c>
      <c r="L126" s="37">
        <f t="shared" si="5"/>
        <v>2.1570000000000089E-2</v>
      </c>
      <c r="M126" s="26"/>
      <c r="N126" s="17"/>
      <c r="O126" s="17">
        <f>(1+J126)/(1+Prix!J126)-1</f>
        <v>1.0000000000000009E-2</v>
      </c>
      <c r="P126" s="17">
        <f>(1+K126)/(1+Prix!K126)-1</f>
        <v>6.9999999999998952E-3</v>
      </c>
      <c r="Q126" s="18">
        <f>(1+L126)/(1+Prix!L126)-1</f>
        <v>4.0000000000000036E-3</v>
      </c>
    </row>
    <row r="127" spans="2:17" ht="15.75" thickBot="1" x14ac:dyDescent="0.3">
      <c r="B127" s="24">
        <f t="shared" si="6"/>
        <v>2070</v>
      </c>
      <c r="C127" s="32"/>
      <c r="D127" s="19"/>
      <c r="E127" s="19">
        <v>140930.63836365758</v>
      </c>
      <c r="F127" s="283">
        <v>126605.84798646389</v>
      </c>
      <c r="G127" s="33">
        <v>113725.10984628656</v>
      </c>
      <c r="H127" s="38"/>
      <c r="I127" s="20"/>
      <c r="J127" s="20">
        <f t="shared" si="3"/>
        <v>2.7674999999999894E-2</v>
      </c>
      <c r="K127" s="275">
        <f t="shared" si="4"/>
        <v>2.4622499999999992E-2</v>
      </c>
      <c r="L127" s="39">
        <f t="shared" si="5"/>
        <v>2.1570000000000089E-2</v>
      </c>
      <c r="M127" s="27"/>
      <c r="N127" s="20"/>
      <c r="O127" s="20">
        <f>(1+J127)/(1+Prix!J127)-1</f>
        <v>9.9999999999997868E-3</v>
      </c>
      <c r="P127" s="20">
        <f>(1+K127)/(1+Prix!K127)-1</f>
        <v>6.9999999999998952E-3</v>
      </c>
      <c r="Q127" s="21">
        <f>(1+L127)/(1+Prix!L127)-1</f>
        <v>4.0000000000000036E-3</v>
      </c>
    </row>
    <row r="128" spans="2:17" x14ac:dyDescent="0.25">
      <c r="C128" s="11"/>
      <c r="D128" s="11"/>
      <c r="E128" s="11"/>
      <c r="F128" s="11"/>
      <c r="G128" s="11"/>
      <c r="H128" s="12"/>
      <c r="I128" s="12"/>
      <c r="J128" s="12"/>
      <c r="K128" s="12"/>
      <c r="L128" s="12"/>
    </row>
    <row r="129" spans="3:12" x14ac:dyDescent="0.25">
      <c r="C129" s="11"/>
      <c r="D129" s="11"/>
      <c r="E129" s="11"/>
      <c r="F129" s="11"/>
      <c r="G129" s="11"/>
      <c r="H129" s="12"/>
      <c r="I129" s="12"/>
      <c r="J129" s="12"/>
      <c r="K129" s="12"/>
      <c r="L129" s="12"/>
    </row>
    <row r="130" spans="3:12" x14ac:dyDescent="0.25">
      <c r="C130" s="11"/>
      <c r="D130" s="11"/>
      <c r="E130" s="11"/>
      <c r="F130" s="11"/>
      <c r="G130" s="11"/>
      <c r="H130" s="12"/>
      <c r="I130" s="12"/>
      <c r="J130" s="12"/>
      <c r="K130" s="12"/>
      <c r="L130" s="12"/>
    </row>
    <row r="131" spans="3:12" x14ac:dyDescent="0.25">
      <c r="C131" s="11"/>
      <c r="D131" s="11"/>
      <c r="E131" s="11"/>
      <c r="F131" s="11"/>
      <c r="G131" s="11"/>
      <c r="H131" s="12"/>
      <c r="I131" s="12"/>
      <c r="J131" s="12"/>
      <c r="K131" s="12"/>
      <c r="L131" s="12"/>
    </row>
    <row r="132" spans="3:12" x14ac:dyDescent="0.25">
      <c r="C132" s="11"/>
      <c r="D132" s="11"/>
      <c r="E132" s="11"/>
      <c r="F132" s="11"/>
      <c r="G132" s="11"/>
      <c r="H132" s="12"/>
      <c r="I132" s="12"/>
      <c r="J132" s="12"/>
      <c r="K132" s="12"/>
      <c r="L132" s="12"/>
    </row>
    <row r="133" spans="3:12" x14ac:dyDescent="0.25">
      <c r="C133" s="11"/>
      <c r="D133" s="11"/>
      <c r="E133" s="11"/>
      <c r="F133" s="11"/>
      <c r="G133" s="11"/>
      <c r="H133" s="12"/>
      <c r="I133" s="12"/>
      <c r="J133" s="12"/>
      <c r="K133" s="12"/>
      <c r="L133" s="12"/>
    </row>
    <row r="134" spans="3:12" x14ac:dyDescent="0.25">
      <c r="C134" s="11"/>
      <c r="D134" s="11"/>
      <c r="E134" s="11"/>
      <c r="F134" s="11"/>
      <c r="G134" s="11"/>
      <c r="H134" s="12"/>
      <c r="I134" s="12"/>
      <c r="J134" s="12"/>
      <c r="K134" s="12"/>
      <c r="L134" s="12"/>
    </row>
    <row r="135" spans="3:12" x14ac:dyDescent="0.25">
      <c r="C135" s="11"/>
      <c r="D135" s="11"/>
      <c r="E135" s="11"/>
      <c r="F135" s="11"/>
      <c r="G135" s="11"/>
      <c r="H135" s="12"/>
      <c r="I135" s="12"/>
      <c r="J135" s="12"/>
      <c r="K135" s="12"/>
      <c r="L135" s="12"/>
    </row>
    <row r="136" spans="3:12" x14ac:dyDescent="0.25">
      <c r="C136" s="11"/>
      <c r="D136" s="11"/>
      <c r="E136" s="11"/>
      <c r="F136" s="11"/>
      <c r="G136" s="11"/>
      <c r="H136" s="12"/>
      <c r="I136" s="12"/>
      <c r="J136" s="12"/>
      <c r="K136" s="12"/>
      <c r="L136" s="12"/>
    </row>
    <row r="137" spans="3:12" x14ac:dyDescent="0.25">
      <c r="C137" s="11"/>
      <c r="D137" s="11"/>
      <c r="E137" s="11"/>
      <c r="F137" s="11"/>
      <c r="G137" s="11"/>
      <c r="H137" s="12"/>
      <c r="I137" s="12"/>
      <c r="J137" s="12"/>
      <c r="K137" s="12"/>
      <c r="L137" s="12"/>
    </row>
    <row r="138" spans="3:12" x14ac:dyDescent="0.25">
      <c r="C138" s="11"/>
      <c r="D138" s="11"/>
      <c r="E138" s="11"/>
      <c r="F138" s="11"/>
      <c r="G138" s="11"/>
      <c r="H138" s="12"/>
      <c r="I138" s="12"/>
      <c r="J138" s="12"/>
      <c r="K138" s="12"/>
      <c r="L138" s="12"/>
    </row>
    <row r="139" spans="3:12" x14ac:dyDescent="0.25">
      <c r="C139" s="11"/>
      <c r="D139" s="11"/>
      <c r="E139" s="11"/>
      <c r="F139" s="11"/>
      <c r="G139" s="11"/>
      <c r="H139" s="12"/>
      <c r="I139" s="12"/>
      <c r="J139" s="12"/>
      <c r="K139" s="12"/>
      <c r="L139" s="12"/>
    </row>
    <row r="140" spans="3:12" x14ac:dyDescent="0.25">
      <c r="C140" s="11"/>
      <c r="D140" s="11"/>
      <c r="E140" s="11"/>
      <c r="F140" s="11"/>
      <c r="G140" s="11"/>
      <c r="H140" s="12"/>
      <c r="I140" s="12"/>
      <c r="J140" s="12"/>
      <c r="K140" s="12"/>
      <c r="L140" s="12"/>
    </row>
    <row r="141" spans="3:12" x14ac:dyDescent="0.25">
      <c r="C141" s="11"/>
      <c r="D141" s="11"/>
      <c r="E141" s="11"/>
      <c r="F141" s="11"/>
      <c r="G141" s="11"/>
      <c r="H141" s="12"/>
      <c r="I141" s="12"/>
      <c r="J141" s="12"/>
      <c r="K141" s="12"/>
      <c r="L141" s="12"/>
    </row>
    <row r="142" spans="3:12" x14ac:dyDescent="0.25">
      <c r="C142" s="11"/>
      <c r="D142" s="11"/>
      <c r="E142" s="11"/>
      <c r="F142" s="11"/>
      <c r="G142" s="11"/>
      <c r="H142" s="12"/>
      <c r="I142" s="12"/>
      <c r="J142" s="12"/>
      <c r="K142" s="12"/>
      <c r="L142" s="12"/>
    </row>
    <row r="143" spans="3:12" x14ac:dyDescent="0.25">
      <c r="C143" s="11"/>
      <c r="D143" s="11"/>
      <c r="E143" s="11"/>
      <c r="F143" s="11"/>
      <c r="G143" s="11"/>
      <c r="H143" s="12"/>
      <c r="I143" s="12"/>
      <c r="J143" s="12"/>
      <c r="K143" s="12"/>
      <c r="L143" s="12"/>
    </row>
    <row r="144" spans="3:12" x14ac:dyDescent="0.25">
      <c r="C144" s="11"/>
      <c r="D144" s="11"/>
      <c r="E144" s="11"/>
      <c r="F144" s="11"/>
      <c r="G144" s="11"/>
      <c r="H144" s="12"/>
      <c r="I144" s="12"/>
      <c r="J144" s="12"/>
      <c r="K144" s="12"/>
      <c r="L144" s="12"/>
    </row>
    <row r="145" spans="3:12" x14ac:dyDescent="0.25">
      <c r="C145" s="11"/>
      <c r="D145" s="11"/>
      <c r="E145" s="11"/>
      <c r="F145" s="11"/>
      <c r="G145" s="11"/>
      <c r="H145" s="12"/>
      <c r="I145" s="12"/>
      <c r="J145" s="12"/>
      <c r="K145" s="12"/>
      <c r="L145" s="12"/>
    </row>
    <row r="146" spans="3:12" x14ac:dyDescent="0.25">
      <c r="C146" s="11"/>
      <c r="D146" s="11"/>
      <c r="E146" s="11"/>
      <c r="F146" s="11"/>
      <c r="G146" s="11"/>
      <c r="H146" s="12"/>
      <c r="I146" s="12"/>
      <c r="J146" s="12"/>
      <c r="K146" s="12"/>
      <c r="L146" s="12"/>
    </row>
    <row r="147" spans="3:12" x14ac:dyDescent="0.25">
      <c r="C147" s="11"/>
      <c r="D147" s="11"/>
      <c r="E147" s="11"/>
      <c r="F147" s="11"/>
      <c r="G147" s="11"/>
      <c r="H147" s="12"/>
      <c r="I147" s="12"/>
      <c r="J147" s="12"/>
      <c r="K147" s="12"/>
      <c r="L147" s="12"/>
    </row>
    <row r="148" spans="3:12" x14ac:dyDescent="0.25">
      <c r="C148" s="11"/>
      <c r="D148" s="11"/>
      <c r="E148" s="11"/>
      <c r="F148" s="11"/>
      <c r="G148" s="11"/>
      <c r="H148" s="12"/>
      <c r="I148" s="12"/>
      <c r="J148" s="12"/>
      <c r="K148" s="12"/>
      <c r="L148" s="12"/>
    </row>
    <row r="149" spans="3:12" x14ac:dyDescent="0.25">
      <c r="C149" s="11"/>
      <c r="D149" s="11"/>
      <c r="E149" s="11"/>
      <c r="F149" s="11"/>
      <c r="G149" s="11"/>
      <c r="H149" s="12"/>
      <c r="I149" s="12"/>
      <c r="J149" s="12"/>
      <c r="K149" s="12"/>
      <c r="L149" s="12"/>
    </row>
    <row r="150" spans="3:12" x14ac:dyDescent="0.25">
      <c r="C150" s="11"/>
      <c r="D150" s="11"/>
      <c r="E150" s="11"/>
      <c r="F150" s="11"/>
      <c r="G150" s="11"/>
      <c r="H150" s="12"/>
      <c r="I150" s="12"/>
      <c r="J150" s="12"/>
      <c r="K150" s="12"/>
      <c r="L150" s="12"/>
    </row>
    <row r="151" spans="3:12" x14ac:dyDescent="0.25">
      <c r="C151" s="11"/>
      <c r="D151" s="11"/>
      <c r="E151" s="11"/>
      <c r="F151" s="11"/>
      <c r="G151" s="11"/>
      <c r="H151" s="12"/>
      <c r="I151" s="12"/>
      <c r="J151" s="12"/>
      <c r="K151" s="12"/>
      <c r="L151" s="12"/>
    </row>
    <row r="152" spans="3:12" x14ac:dyDescent="0.25">
      <c r="C152" s="11"/>
      <c r="D152" s="11"/>
      <c r="E152" s="11"/>
      <c r="F152" s="11"/>
      <c r="G152" s="11"/>
      <c r="H152" s="12"/>
      <c r="I152" s="12"/>
      <c r="J152" s="12"/>
      <c r="K152" s="12"/>
      <c r="L152" s="12"/>
    </row>
    <row r="153" spans="3:12" x14ac:dyDescent="0.25">
      <c r="C153" s="11"/>
      <c r="D153" s="11"/>
      <c r="E153" s="11"/>
      <c r="F153" s="11"/>
      <c r="G153" s="11"/>
      <c r="H153" s="12"/>
      <c r="I153" s="12"/>
      <c r="J153" s="12"/>
      <c r="K153" s="12"/>
      <c r="L153" s="12"/>
    </row>
    <row r="154" spans="3:12" x14ac:dyDescent="0.25">
      <c r="C154" s="11"/>
      <c r="D154" s="11"/>
      <c r="E154" s="11"/>
      <c r="F154" s="11"/>
      <c r="G154" s="11"/>
      <c r="H154" s="12"/>
      <c r="I154" s="12"/>
      <c r="J154" s="12"/>
      <c r="K154" s="12"/>
      <c r="L154" s="12"/>
    </row>
    <row r="155" spans="3:12" x14ac:dyDescent="0.25">
      <c r="C155" s="11"/>
      <c r="D155" s="11"/>
      <c r="E155" s="11"/>
      <c r="F155" s="11"/>
      <c r="G155" s="11"/>
      <c r="H155" s="12"/>
      <c r="I155" s="12"/>
      <c r="J155" s="12"/>
      <c r="K155" s="12"/>
      <c r="L155" s="12"/>
    </row>
    <row r="156" spans="3:12" x14ac:dyDescent="0.25">
      <c r="C156" s="11"/>
      <c r="D156" s="11"/>
      <c r="E156" s="11"/>
      <c r="F156" s="11"/>
      <c r="G156" s="11"/>
      <c r="H156" s="12"/>
      <c r="I156" s="12"/>
      <c r="J156" s="12"/>
      <c r="K156" s="12"/>
      <c r="L156" s="12"/>
    </row>
    <row r="157" spans="3:12" x14ac:dyDescent="0.25">
      <c r="C157" s="11"/>
      <c r="D157" s="11"/>
      <c r="E157" s="11"/>
      <c r="F157" s="11"/>
      <c r="G157" s="11"/>
      <c r="H157" s="12"/>
      <c r="I157" s="12"/>
      <c r="J157" s="12"/>
      <c r="K157" s="12"/>
      <c r="L157" s="12"/>
    </row>
  </sheetData>
  <mergeCells count="4">
    <mergeCell ref="C4:G4"/>
    <mergeCell ref="H4:L4"/>
    <mergeCell ref="M4:Q4"/>
    <mergeCell ref="B4:B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157"/>
  <sheetViews>
    <sheetView workbookViewId="0">
      <selection activeCell="E6" sqref="E6"/>
    </sheetView>
  </sheetViews>
  <sheetFormatPr baseColWidth="10" defaultColWidth="10.85546875" defaultRowHeight="15" x14ac:dyDescent="0.25"/>
  <cols>
    <col min="1" max="1" width="3" style="10" customWidth="1"/>
    <col min="2" max="2" width="10.85546875" style="10"/>
    <col min="3" max="17" width="13.5703125" style="10" customWidth="1"/>
    <col min="18" max="16384" width="10.85546875" style="10"/>
  </cols>
  <sheetData>
    <row r="1" spans="2:17" ht="23.25" x14ac:dyDescent="0.35">
      <c r="B1" s="59" t="s">
        <v>97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7" ht="15" customHeight="1" x14ac:dyDescent="0.35">
      <c r="B2" s="261" t="s">
        <v>77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7" ht="15.75" thickBot="1" x14ac:dyDescent="0.3"/>
    <row r="4" spans="2:17" s="50" customFormat="1" ht="21.75" customHeight="1" x14ac:dyDescent="0.2">
      <c r="B4" s="365" t="s">
        <v>0</v>
      </c>
      <c r="C4" s="367" t="s">
        <v>6</v>
      </c>
      <c r="D4" s="368"/>
      <c r="E4" s="368"/>
      <c r="F4" s="368"/>
      <c r="G4" s="369"/>
      <c r="H4" s="367" t="s">
        <v>7</v>
      </c>
      <c r="I4" s="370"/>
      <c r="J4" s="368"/>
      <c r="K4" s="368"/>
      <c r="L4" s="369"/>
      <c r="M4" s="370" t="s">
        <v>10</v>
      </c>
      <c r="N4" s="370"/>
      <c r="O4" s="368"/>
      <c r="P4" s="368"/>
      <c r="Q4" s="371"/>
    </row>
    <row r="5" spans="2:17" s="50" customFormat="1" ht="36" customHeight="1" thickBot="1" x14ac:dyDescent="0.25">
      <c r="B5" s="366"/>
      <c r="C5" s="51"/>
      <c r="D5" s="52"/>
      <c r="E5" s="52" t="s">
        <v>9</v>
      </c>
      <c r="F5" s="207" t="s">
        <v>76</v>
      </c>
      <c r="G5" s="53" t="s">
        <v>87</v>
      </c>
      <c r="H5" s="51"/>
      <c r="I5" s="56"/>
      <c r="J5" s="54" t="s">
        <v>9</v>
      </c>
      <c r="K5" s="208" t="s">
        <v>76</v>
      </c>
      <c r="L5" s="55" t="s">
        <v>87</v>
      </c>
      <c r="M5" s="56"/>
      <c r="N5" s="56"/>
      <c r="O5" s="54" t="s">
        <v>9</v>
      </c>
      <c r="P5" s="208" t="s">
        <v>76</v>
      </c>
      <c r="Q5" s="57" t="s">
        <v>87</v>
      </c>
    </row>
    <row r="6" spans="2:17" x14ac:dyDescent="0.25">
      <c r="B6" s="40">
        <v>1949</v>
      </c>
      <c r="C6" s="41"/>
      <c r="D6" s="42"/>
      <c r="E6" s="42">
        <v>413.71292171246904</v>
      </c>
      <c r="F6" s="42">
        <v>413.71292171246904</v>
      </c>
      <c r="G6" s="43">
        <v>413.71292171246904</v>
      </c>
      <c r="H6" s="44"/>
      <c r="I6" s="285"/>
      <c r="J6" s="45"/>
      <c r="K6" s="45"/>
      <c r="L6" s="46"/>
      <c r="M6" s="47"/>
      <c r="N6" s="47"/>
      <c r="O6" s="48"/>
      <c r="P6" s="48"/>
      <c r="Q6" s="49"/>
    </row>
    <row r="7" spans="2:17" x14ac:dyDescent="0.25">
      <c r="B7" s="22">
        <v>1950</v>
      </c>
      <c r="C7" s="28"/>
      <c r="D7" s="13"/>
      <c r="E7" s="13">
        <v>467.57443830343448</v>
      </c>
      <c r="F7" s="13">
        <v>467.57443830343448</v>
      </c>
      <c r="G7" s="29">
        <v>467.57443830343448</v>
      </c>
      <c r="H7" s="34"/>
      <c r="I7" s="25"/>
      <c r="J7" s="14">
        <f t="shared" ref="J7:J70" si="0">E7/E6-1</f>
        <v>0.13019055911528743</v>
      </c>
      <c r="K7" s="14">
        <f t="shared" ref="K7:K70" si="1">F7/F6-1</f>
        <v>0.13019055911528743</v>
      </c>
      <c r="L7" s="35">
        <f t="shared" ref="L7:L70" si="2">G7/G6-1</f>
        <v>0.13019055911528743</v>
      </c>
      <c r="M7" s="25"/>
      <c r="N7" s="25"/>
      <c r="O7" s="14">
        <f>(1+J7)/(1+Prix!J7)-1</f>
        <v>2.6882464132171657E-2</v>
      </c>
      <c r="P7" s="14">
        <f>(1+K7)/(1+Prix!K7)-1</f>
        <v>2.6882464132171657E-2</v>
      </c>
      <c r="Q7" s="15">
        <f>(1+L7)/(1+Prix!L7)-1</f>
        <v>2.6882464132171657E-2</v>
      </c>
    </row>
    <row r="8" spans="2:17" ht="15" customHeight="1" x14ac:dyDescent="0.25">
      <c r="B8" s="22">
        <v>1951</v>
      </c>
      <c r="C8" s="28"/>
      <c r="D8" s="13"/>
      <c r="E8" s="13">
        <v>576.98105687026998</v>
      </c>
      <c r="F8" s="13">
        <v>576.98105687026998</v>
      </c>
      <c r="G8" s="29">
        <v>576.98105687026998</v>
      </c>
      <c r="H8" s="34"/>
      <c r="I8" s="25"/>
      <c r="J8" s="14">
        <f t="shared" si="0"/>
        <v>0.23398759556619653</v>
      </c>
      <c r="K8" s="14">
        <f t="shared" si="1"/>
        <v>0.23398759556619653</v>
      </c>
      <c r="L8" s="35">
        <f t="shared" si="2"/>
        <v>0.23398759556619653</v>
      </c>
      <c r="M8" s="25"/>
      <c r="N8" s="25"/>
      <c r="O8" s="14">
        <f>(1+J8)/(1+Prix!J8)-1</f>
        <v>6.2978290983794372E-2</v>
      </c>
      <c r="P8" s="14">
        <f>(1+K8)/(1+Prix!K8)-1</f>
        <v>6.2978290983794372E-2</v>
      </c>
      <c r="Q8" s="15">
        <f>(1+L8)/(1+Prix!L8)-1</f>
        <v>6.2978290983794372E-2</v>
      </c>
    </row>
    <row r="9" spans="2:17" x14ac:dyDescent="0.25">
      <c r="B9" s="22">
        <v>1952</v>
      </c>
      <c r="C9" s="28"/>
      <c r="D9" s="13"/>
      <c r="E9" s="13">
        <v>674.66678880593599</v>
      </c>
      <c r="F9" s="13">
        <v>674.66678880593599</v>
      </c>
      <c r="G9" s="29">
        <v>674.66678880593599</v>
      </c>
      <c r="H9" s="34"/>
      <c r="I9" s="25"/>
      <c r="J9" s="14">
        <f t="shared" si="0"/>
        <v>0.16930492045188572</v>
      </c>
      <c r="K9" s="14">
        <f t="shared" si="1"/>
        <v>0.16930492045188572</v>
      </c>
      <c r="L9" s="35">
        <f t="shared" si="2"/>
        <v>0.16930492045188572</v>
      </c>
      <c r="M9" s="25"/>
      <c r="N9" s="25"/>
      <c r="O9" s="14">
        <f>(1+J9)/(1+Prix!J9)-1</f>
        <v>4.4315927548449263E-2</v>
      </c>
      <c r="P9" s="14">
        <f>(1+K9)/(1+Prix!K9)-1</f>
        <v>4.4315927548449263E-2</v>
      </c>
      <c r="Q9" s="15">
        <f>(1+L9)/(1+Prix!L9)-1</f>
        <v>4.4315927548449263E-2</v>
      </c>
    </row>
    <row r="10" spans="2:17" x14ac:dyDescent="0.25">
      <c r="B10" s="22">
        <v>1953</v>
      </c>
      <c r="C10" s="28"/>
      <c r="D10" s="13"/>
      <c r="E10" s="13">
        <v>692.05230360608846</v>
      </c>
      <c r="F10" s="13">
        <v>692.05230360608846</v>
      </c>
      <c r="G10" s="29">
        <v>692.05230360608846</v>
      </c>
      <c r="H10" s="34"/>
      <c r="I10" s="25"/>
      <c r="J10" s="14">
        <f t="shared" si="0"/>
        <v>2.5769039010979489E-2</v>
      </c>
      <c r="K10" s="14">
        <f t="shared" si="1"/>
        <v>2.5769039010979489E-2</v>
      </c>
      <c r="L10" s="35">
        <f t="shared" si="2"/>
        <v>2.5769039010979489E-2</v>
      </c>
      <c r="M10" s="25"/>
      <c r="N10" s="25"/>
      <c r="O10" s="14">
        <f>(1+J10)/(1+Prix!J10)-1</f>
        <v>4.337880792103932E-2</v>
      </c>
      <c r="P10" s="14">
        <f>(1+K10)/(1+Prix!K10)-1</f>
        <v>4.337880792103932E-2</v>
      </c>
      <c r="Q10" s="15">
        <f>(1+L10)/(1+Prix!L10)-1</f>
        <v>4.337880792103932E-2</v>
      </c>
    </row>
    <row r="11" spans="2:17" x14ac:dyDescent="0.25">
      <c r="B11" s="22">
        <v>1954</v>
      </c>
      <c r="C11" s="28"/>
      <c r="D11" s="13"/>
      <c r="E11" s="13">
        <v>735.33833820059203</v>
      </c>
      <c r="F11" s="13">
        <v>735.33833820059203</v>
      </c>
      <c r="G11" s="29">
        <v>735.33833820059203</v>
      </c>
      <c r="H11" s="34"/>
      <c r="I11" s="25"/>
      <c r="J11" s="14">
        <f t="shared" si="0"/>
        <v>6.2547345582049774E-2</v>
      </c>
      <c r="K11" s="14">
        <f t="shared" si="1"/>
        <v>6.2547345582049774E-2</v>
      </c>
      <c r="L11" s="35">
        <f t="shared" si="2"/>
        <v>6.2547345582049774E-2</v>
      </c>
      <c r="M11" s="25"/>
      <c r="N11" s="25"/>
      <c r="O11" s="14">
        <f>(1+J11)/(1+Prix!J11)-1</f>
        <v>5.8006544959904316E-2</v>
      </c>
      <c r="P11" s="14">
        <f>(1+K11)/(1+Prix!K11)-1</f>
        <v>5.8006544959904316E-2</v>
      </c>
      <c r="Q11" s="15">
        <f>(1+L11)/(1+Prix!L11)-1</f>
        <v>5.8006544959904316E-2</v>
      </c>
    </row>
    <row r="12" spans="2:17" x14ac:dyDescent="0.25">
      <c r="B12" s="22">
        <v>1955</v>
      </c>
      <c r="C12" s="28"/>
      <c r="D12" s="13"/>
      <c r="E12" s="13">
        <v>780.55637014490685</v>
      </c>
      <c r="F12" s="13">
        <v>780.55637014490685</v>
      </c>
      <c r="G12" s="29">
        <v>780.55637014490685</v>
      </c>
      <c r="H12" s="34"/>
      <c r="I12" s="25"/>
      <c r="J12" s="14">
        <f t="shared" si="0"/>
        <v>6.1492825268658624E-2</v>
      </c>
      <c r="K12" s="14">
        <f t="shared" si="1"/>
        <v>6.1492825268658624E-2</v>
      </c>
      <c r="L12" s="35">
        <f t="shared" si="2"/>
        <v>6.1492825268658624E-2</v>
      </c>
      <c r="M12" s="25"/>
      <c r="N12" s="25"/>
      <c r="O12" s="14">
        <f>(1+J12)/(1+Prix!J12)-1</f>
        <v>5.1012642226513805E-2</v>
      </c>
      <c r="P12" s="14">
        <f>(1+K12)/(1+Prix!K12)-1</f>
        <v>5.1012642226513805E-2</v>
      </c>
      <c r="Q12" s="15">
        <f>(1+L12)/(1+Prix!L12)-1</f>
        <v>5.1012642226513805E-2</v>
      </c>
    </row>
    <row r="13" spans="2:17" x14ac:dyDescent="0.25">
      <c r="B13" s="22">
        <v>1956</v>
      </c>
      <c r="C13" s="28"/>
      <c r="D13" s="13"/>
      <c r="E13" s="13">
        <v>843.85468306150051</v>
      </c>
      <c r="F13" s="13">
        <v>843.85468306150051</v>
      </c>
      <c r="G13" s="29">
        <v>843.85468306150051</v>
      </c>
      <c r="H13" s="34"/>
      <c r="I13" s="25"/>
      <c r="J13" s="14">
        <f t="shared" si="0"/>
        <v>8.1093839391564559E-2</v>
      </c>
      <c r="K13" s="14">
        <f t="shared" si="1"/>
        <v>8.1093839391564559E-2</v>
      </c>
      <c r="L13" s="35">
        <f t="shared" si="2"/>
        <v>8.1093839391564559E-2</v>
      </c>
      <c r="M13" s="25"/>
      <c r="N13" s="25"/>
      <c r="O13" s="14">
        <f>(1+J13)/(1+Prix!J13)-1</f>
        <v>3.8611832152600778E-2</v>
      </c>
      <c r="P13" s="14">
        <f>(1+K13)/(1+Prix!K13)-1</f>
        <v>3.8611832152600778E-2</v>
      </c>
      <c r="Q13" s="15">
        <f>(1+L13)/(1+Prix!L13)-1</f>
        <v>3.8611832152600778E-2</v>
      </c>
    </row>
    <row r="14" spans="2:17" x14ac:dyDescent="0.25">
      <c r="B14" s="22">
        <v>1957</v>
      </c>
      <c r="C14" s="28"/>
      <c r="D14" s="13"/>
      <c r="E14" s="13">
        <v>939.40549724345294</v>
      </c>
      <c r="F14" s="13">
        <v>939.40549724345294</v>
      </c>
      <c r="G14" s="29">
        <v>939.40549724345294</v>
      </c>
      <c r="H14" s="34"/>
      <c r="I14" s="25"/>
      <c r="J14" s="14">
        <f t="shared" si="0"/>
        <v>0.11323136092021735</v>
      </c>
      <c r="K14" s="14">
        <f t="shared" si="1"/>
        <v>0.11323136092021735</v>
      </c>
      <c r="L14" s="35">
        <f t="shared" si="2"/>
        <v>0.11323136092021735</v>
      </c>
      <c r="M14" s="25"/>
      <c r="N14" s="25"/>
      <c r="O14" s="14">
        <f>(1+J14)/(1+Prix!J14)-1</f>
        <v>7.9585735031695748E-2</v>
      </c>
      <c r="P14" s="14">
        <f>(1+K14)/(1+Prix!K14)-1</f>
        <v>7.9585735031695748E-2</v>
      </c>
      <c r="Q14" s="15">
        <f>(1+L14)/(1+Prix!L14)-1</f>
        <v>7.9585735031695748E-2</v>
      </c>
    </row>
    <row r="15" spans="2:17" x14ac:dyDescent="0.25">
      <c r="B15" s="22">
        <v>1958</v>
      </c>
      <c r="C15" s="28"/>
      <c r="D15" s="13"/>
      <c r="E15" s="13">
        <v>1080.3189323907018</v>
      </c>
      <c r="F15" s="13">
        <v>1080.3189323907018</v>
      </c>
      <c r="G15" s="29">
        <v>1080.3189323907018</v>
      </c>
      <c r="H15" s="34"/>
      <c r="I15" s="25"/>
      <c r="J15" s="14">
        <f t="shared" si="0"/>
        <v>0.15000277894981306</v>
      </c>
      <c r="K15" s="14">
        <f t="shared" si="1"/>
        <v>0.15000277894981306</v>
      </c>
      <c r="L15" s="35">
        <f t="shared" si="2"/>
        <v>0.15000277894981306</v>
      </c>
      <c r="M15" s="25"/>
      <c r="N15" s="25"/>
      <c r="O15" s="14">
        <f>(1+J15)/(1+Prix!J15)-1</f>
        <v>1.7384546378029775E-4</v>
      </c>
      <c r="P15" s="14">
        <f>(1+K15)/(1+Prix!K15)-1</f>
        <v>1.7384546378029775E-4</v>
      </c>
      <c r="Q15" s="15">
        <f>(1+L15)/(1+Prix!L15)-1</f>
        <v>1.7384546378029775E-4</v>
      </c>
    </row>
    <row r="16" spans="2:17" x14ac:dyDescent="0.25">
      <c r="B16" s="22">
        <v>1959</v>
      </c>
      <c r="C16" s="28"/>
      <c r="D16" s="13"/>
      <c r="E16" s="13">
        <v>1155.2052866426425</v>
      </c>
      <c r="F16" s="13">
        <v>1155.2052866426425</v>
      </c>
      <c r="G16" s="29">
        <v>1155.2052866426425</v>
      </c>
      <c r="H16" s="34"/>
      <c r="I16" s="25"/>
      <c r="J16" s="14">
        <f t="shared" si="0"/>
        <v>6.931874653554404E-2</v>
      </c>
      <c r="K16" s="14">
        <f t="shared" si="1"/>
        <v>6.931874653554404E-2</v>
      </c>
      <c r="L16" s="35">
        <f t="shared" si="2"/>
        <v>6.931874653554404E-2</v>
      </c>
      <c r="M16" s="25"/>
      <c r="N16" s="25"/>
      <c r="O16" s="14">
        <f>(1+J16)/(1+Prix!J16)-1</f>
        <v>7.1624361879452092E-3</v>
      </c>
      <c r="P16" s="14">
        <f>(1+K16)/(1+Prix!K16)-1</f>
        <v>7.1624361879452092E-3</v>
      </c>
      <c r="Q16" s="15">
        <f>(1+L16)/(1+Prix!L16)-1</f>
        <v>7.1624361879452092E-3</v>
      </c>
    </row>
    <row r="17" spans="2:17" x14ac:dyDescent="0.25">
      <c r="B17" s="22">
        <v>1960</v>
      </c>
      <c r="C17" s="28"/>
      <c r="D17" s="13"/>
      <c r="E17" s="13">
        <v>1268.6771659035539</v>
      </c>
      <c r="F17" s="13">
        <v>1268.6771659035539</v>
      </c>
      <c r="G17" s="29">
        <v>1268.6771659035539</v>
      </c>
      <c r="H17" s="34"/>
      <c r="I17" s="25"/>
      <c r="J17" s="14">
        <f t="shared" si="0"/>
        <v>9.8226592773560828E-2</v>
      </c>
      <c r="K17" s="14">
        <f t="shared" si="1"/>
        <v>9.8226592773560828E-2</v>
      </c>
      <c r="L17" s="35">
        <f t="shared" si="2"/>
        <v>9.8226592773560828E-2</v>
      </c>
      <c r="M17" s="25"/>
      <c r="N17" s="25"/>
      <c r="O17" s="14">
        <f>(1+J17)/(1+Prix!J17)-1</f>
        <v>5.9452237473144098E-2</v>
      </c>
      <c r="P17" s="14">
        <f>(1+K17)/(1+Prix!K17)-1</f>
        <v>5.9452237473144098E-2</v>
      </c>
      <c r="Q17" s="15">
        <f>(1+L17)/(1+Prix!L17)-1</f>
        <v>5.9452237473144098E-2</v>
      </c>
    </row>
    <row r="18" spans="2:17" x14ac:dyDescent="0.25">
      <c r="B18" s="22">
        <v>1961</v>
      </c>
      <c r="C18" s="28"/>
      <c r="D18" s="13"/>
      <c r="E18" s="13">
        <v>1360.5760845189743</v>
      </c>
      <c r="F18" s="13">
        <v>1360.5760845189743</v>
      </c>
      <c r="G18" s="29">
        <v>1360.5760845189743</v>
      </c>
      <c r="H18" s="34"/>
      <c r="I18" s="25"/>
      <c r="J18" s="14">
        <f t="shared" si="0"/>
        <v>7.2436803534624783E-2</v>
      </c>
      <c r="K18" s="14">
        <f t="shared" si="1"/>
        <v>7.2436803534624783E-2</v>
      </c>
      <c r="L18" s="35">
        <f t="shared" si="2"/>
        <v>7.2436803534624783E-2</v>
      </c>
      <c r="M18" s="25"/>
      <c r="N18" s="25"/>
      <c r="O18" s="14">
        <f>(1+J18)/(1+Prix!J18)-1</f>
        <v>3.794637367220477E-2</v>
      </c>
      <c r="P18" s="14">
        <f>(1+K18)/(1+Prix!K18)-1</f>
        <v>3.794637367220477E-2</v>
      </c>
      <c r="Q18" s="15">
        <f>(1+L18)/(1+Prix!L18)-1</f>
        <v>3.794637367220477E-2</v>
      </c>
    </row>
    <row r="19" spans="2:17" x14ac:dyDescent="0.25">
      <c r="B19" s="22">
        <v>1962</v>
      </c>
      <c r="C19" s="28"/>
      <c r="D19" s="13"/>
      <c r="E19" s="13">
        <v>1541.0738596412489</v>
      </c>
      <c r="F19" s="13">
        <v>1541.0738596412489</v>
      </c>
      <c r="G19" s="29">
        <v>1541.0738596412489</v>
      </c>
      <c r="H19" s="34"/>
      <c r="I19" s="25"/>
      <c r="J19" s="14">
        <f t="shared" si="0"/>
        <v>0.13266275747165501</v>
      </c>
      <c r="K19" s="14">
        <f t="shared" si="1"/>
        <v>0.13266275747165501</v>
      </c>
      <c r="L19" s="35">
        <f t="shared" si="2"/>
        <v>0.13266275747165501</v>
      </c>
      <c r="M19" s="25"/>
      <c r="N19" s="25"/>
      <c r="O19" s="14">
        <f>(1+J19)/(1+Prix!J19)-1</f>
        <v>8.157336246093716E-2</v>
      </c>
      <c r="P19" s="14">
        <f>(1+K19)/(1+Prix!K19)-1</f>
        <v>8.157336246093716E-2</v>
      </c>
      <c r="Q19" s="15">
        <f>(1+L19)/(1+Prix!L19)-1</f>
        <v>8.157336246093716E-2</v>
      </c>
    </row>
    <row r="20" spans="2:17" x14ac:dyDescent="0.25">
      <c r="B20" s="22">
        <v>1963</v>
      </c>
      <c r="C20" s="28"/>
      <c r="D20" s="13"/>
      <c r="E20" s="13">
        <v>1695.396752337258</v>
      </c>
      <c r="F20" s="13">
        <v>1695.396752337258</v>
      </c>
      <c r="G20" s="29">
        <v>1695.396752337258</v>
      </c>
      <c r="H20" s="34"/>
      <c r="I20" s="25"/>
      <c r="J20" s="14">
        <f t="shared" si="0"/>
        <v>0.10013984192291359</v>
      </c>
      <c r="K20" s="14">
        <f t="shared" si="1"/>
        <v>0.10013984192291359</v>
      </c>
      <c r="L20" s="35">
        <f t="shared" si="2"/>
        <v>0.10013984192291359</v>
      </c>
      <c r="M20" s="25"/>
      <c r="N20" s="25"/>
      <c r="O20" s="14">
        <f>(1+J20)/(1+Prix!J20)-1</f>
        <v>4.9767138538164835E-2</v>
      </c>
      <c r="P20" s="14">
        <f>(1+K20)/(1+Prix!K20)-1</f>
        <v>4.9767138538164835E-2</v>
      </c>
      <c r="Q20" s="15">
        <f>(1+L20)/(1+Prix!L20)-1</f>
        <v>4.9767138538164835E-2</v>
      </c>
    </row>
    <row r="21" spans="2:17" x14ac:dyDescent="0.25">
      <c r="B21" s="22">
        <v>1964</v>
      </c>
      <c r="C21" s="28"/>
      <c r="D21" s="13"/>
      <c r="E21" s="13">
        <v>1827.7737792727291</v>
      </c>
      <c r="F21" s="13">
        <v>1827.7737792727291</v>
      </c>
      <c r="G21" s="29">
        <v>1827.7737792727291</v>
      </c>
      <c r="H21" s="34"/>
      <c r="I21" s="25"/>
      <c r="J21" s="14">
        <f t="shared" si="0"/>
        <v>7.8080264547503386E-2</v>
      </c>
      <c r="K21" s="14">
        <f t="shared" si="1"/>
        <v>7.8080264547503386E-2</v>
      </c>
      <c r="L21" s="35">
        <f t="shared" si="2"/>
        <v>7.8080264547503386E-2</v>
      </c>
      <c r="M21" s="25"/>
      <c r="N21" s="25"/>
      <c r="O21" s="14">
        <f>(1+J21)/(1+Prix!J21)-1</f>
        <v>4.1826237952100609E-2</v>
      </c>
      <c r="P21" s="14">
        <f>(1+K21)/(1+Prix!K21)-1</f>
        <v>4.1826237952100609E-2</v>
      </c>
      <c r="Q21" s="15">
        <f>(1+L21)/(1+Prix!L21)-1</f>
        <v>4.1826237952100609E-2</v>
      </c>
    </row>
    <row r="22" spans="2:17" x14ac:dyDescent="0.25">
      <c r="B22" s="22">
        <v>1965</v>
      </c>
      <c r="C22" s="28"/>
      <c r="D22" s="13"/>
      <c r="E22" s="13">
        <v>1946.6149964126917</v>
      </c>
      <c r="F22" s="13">
        <v>1946.6149964126917</v>
      </c>
      <c r="G22" s="29">
        <v>1946.6149964126917</v>
      </c>
      <c r="H22" s="34"/>
      <c r="I22" s="25"/>
      <c r="J22" s="14">
        <f t="shared" si="0"/>
        <v>6.501965313631386E-2</v>
      </c>
      <c r="K22" s="14">
        <f t="shared" si="1"/>
        <v>6.501965313631386E-2</v>
      </c>
      <c r="L22" s="35">
        <f t="shared" si="2"/>
        <v>6.501965313631386E-2</v>
      </c>
      <c r="M22" s="25"/>
      <c r="N22" s="25"/>
      <c r="O22" s="14">
        <f>(1+J22)/(1+Prix!J22)-1</f>
        <v>3.9267882594157921E-2</v>
      </c>
      <c r="P22" s="14">
        <f>(1+K22)/(1+Prix!K22)-1</f>
        <v>3.9267882594157921E-2</v>
      </c>
      <c r="Q22" s="15">
        <f>(1+L22)/(1+Prix!L22)-1</f>
        <v>3.9267882594157921E-2</v>
      </c>
    </row>
    <row r="23" spans="2:17" x14ac:dyDescent="0.25">
      <c r="B23" s="22">
        <v>1966</v>
      </c>
      <c r="C23" s="28"/>
      <c r="D23" s="13"/>
      <c r="E23" s="13">
        <v>2081.2145866627925</v>
      </c>
      <c r="F23" s="13">
        <v>2081.2145866627925</v>
      </c>
      <c r="G23" s="29">
        <v>2081.2145866627925</v>
      </c>
      <c r="H23" s="34"/>
      <c r="I23" s="25"/>
      <c r="J23" s="14">
        <f t="shared" si="0"/>
        <v>6.9145460452193719E-2</v>
      </c>
      <c r="K23" s="14">
        <f t="shared" si="1"/>
        <v>6.9145460452193719E-2</v>
      </c>
      <c r="L23" s="35">
        <f t="shared" si="2"/>
        <v>6.9145460452193719E-2</v>
      </c>
      <c r="M23" s="25"/>
      <c r="N23" s="25"/>
      <c r="O23" s="14">
        <f>(1+J23)/(1+Prix!J23)-1</f>
        <v>4.1270347521985107E-2</v>
      </c>
      <c r="P23" s="14">
        <f>(1+K23)/(1+Prix!K23)-1</f>
        <v>4.1270347521985107E-2</v>
      </c>
      <c r="Q23" s="15">
        <f>(1+L23)/(1+Prix!L23)-1</f>
        <v>4.1270347521985107E-2</v>
      </c>
    </row>
    <row r="24" spans="2:17" x14ac:dyDescent="0.25">
      <c r="B24" s="22">
        <v>1967</v>
      </c>
      <c r="C24" s="28"/>
      <c r="D24" s="13"/>
      <c r="E24" s="13">
        <v>2230.4579607131132</v>
      </c>
      <c r="F24" s="13">
        <v>2230.4579607131132</v>
      </c>
      <c r="G24" s="29">
        <v>2230.4579607131132</v>
      </c>
      <c r="H24" s="34"/>
      <c r="I24" s="25"/>
      <c r="J24" s="14">
        <f t="shared" si="0"/>
        <v>7.1709748243515392E-2</v>
      </c>
      <c r="K24" s="14">
        <f t="shared" si="1"/>
        <v>7.1709748243515392E-2</v>
      </c>
      <c r="L24" s="35">
        <f t="shared" si="2"/>
        <v>7.1709748243515392E-2</v>
      </c>
      <c r="M24" s="25"/>
      <c r="N24" s="25"/>
      <c r="O24" s="14">
        <f>(1+J24)/(1+Prix!J24)-1</f>
        <v>4.2768322963616878E-2</v>
      </c>
      <c r="P24" s="14">
        <f>(1+K24)/(1+Prix!K24)-1</f>
        <v>4.2768322963616878E-2</v>
      </c>
      <c r="Q24" s="15">
        <f>(1+L24)/(1+Prix!L24)-1</f>
        <v>4.2768322963616878E-2</v>
      </c>
    </row>
    <row r="25" spans="2:17" x14ac:dyDescent="0.25">
      <c r="B25" s="22">
        <v>1968</v>
      </c>
      <c r="C25" s="28"/>
      <c r="D25" s="13"/>
      <c r="E25" s="13">
        <v>2453.3005465009896</v>
      </c>
      <c r="F25" s="13">
        <v>2453.3005465009896</v>
      </c>
      <c r="G25" s="29">
        <v>2453.3005465009896</v>
      </c>
      <c r="H25" s="34"/>
      <c r="I25" s="25"/>
      <c r="J25" s="14">
        <f t="shared" si="0"/>
        <v>9.9908893022413237E-2</v>
      </c>
      <c r="K25" s="14">
        <f t="shared" si="1"/>
        <v>9.9908893022413237E-2</v>
      </c>
      <c r="L25" s="35">
        <f t="shared" si="2"/>
        <v>9.9908893022413237E-2</v>
      </c>
      <c r="M25" s="25"/>
      <c r="N25" s="25"/>
      <c r="O25" s="14">
        <f>(1+J25)/(1+Prix!J25)-1</f>
        <v>5.2536152915731327E-2</v>
      </c>
      <c r="P25" s="14">
        <f>(1+K25)/(1+Prix!K25)-1</f>
        <v>5.2536152915731327E-2</v>
      </c>
      <c r="Q25" s="15">
        <f>(1+L25)/(1+Prix!L25)-1</f>
        <v>5.2536152915731327E-2</v>
      </c>
    </row>
    <row r="26" spans="2:17" x14ac:dyDescent="0.25">
      <c r="B26" s="22">
        <v>1969</v>
      </c>
      <c r="C26" s="28"/>
      <c r="D26" s="13"/>
      <c r="E26" s="13">
        <v>2703.685869166186</v>
      </c>
      <c r="F26" s="13">
        <v>2703.685869166186</v>
      </c>
      <c r="G26" s="29">
        <v>2703.685869166186</v>
      </c>
      <c r="H26" s="34"/>
      <c r="I26" s="25"/>
      <c r="J26" s="14">
        <f t="shared" si="0"/>
        <v>0.10206059874005557</v>
      </c>
      <c r="K26" s="14">
        <f t="shared" si="1"/>
        <v>0.10206059874005557</v>
      </c>
      <c r="L26" s="35">
        <f t="shared" si="2"/>
        <v>0.10206059874005557</v>
      </c>
      <c r="M26" s="25"/>
      <c r="N26" s="25"/>
      <c r="O26" s="14">
        <f>(1+J26)/(1+Prix!J26)-1</f>
        <v>3.5563932738080117E-2</v>
      </c>
      <c r="P26" s="14">
        <f>(1+K26)/(1+Prix!K26)-1</f>
        <v>3.5563932738080117E-2</v>
      </c>
      <c r="Q26" s="15">
        <f>(1+L26)/(1+Prix!L26)-1</f>
        <v>3.5563932738080117E-2</v>
      </c>
    </row>
    <row r="27" spans="2:17" x14ac:dyDescent="0.25">
      <c r="B27" s="22">
        <v>1970</v>
      </c>
      <c r="C27" s="28"/>
      <c r="D27" s="13"/>
      <c r="E27" s="13">
        <v>2997.6623755344317</v>
      </c>
      <c r="F27" s="13">
        <v>2997.6623755344317</v>
      </c>
      <c r="G27" s="29">
        <v>2997.6623755344317</v>
      </c>
      <c r="H27" s="34"/>
      <c r="I27" s="25"/>
      <c r="J27" s="14">
        <f t="shared" si="0"/>
        <v>0.10873175383311362</v>
      </c>
      <c r="K27" s="14">
        <f t="shared" si="1"/>
        <v>0.10873175383311362</v>
      </c>
      <c r="L27" s="35">
        <f t="shared" si="2"/>
        <v>0.10873175383311362</v>
      </c>
      <c r="M27" s="25"/>
      <c r="N27" s="25"/>
      <c r="O27" s="14">
        <f>(1+J27)/(1+Prix!J27)-1</f>
        <v>5.3682834586854078E-2</v>
      </c>
      <c r="P27" s="14">
        <f>(1+K27)/(1+Prix!K27)-1</f>
        <v>5.3682834586854078E-2</v>
      </c>
      <c r="Q27" s="15">
        <f>(1+L27)/(1+Prix!L27)-1</f>
        <v>5.3682834586854078E-2</v>
      </c>
    </row>
    <row r="28" spans="2:17" x14ac:dyDescent="0.25">
      <c r="B28" s="22">
        <v>1971</v>
      </c>
      <c r="C28" s="28"/>
      <c r="D28" s="13"/>
      <c r="E28" s="13">
        <v>3313.3925938408393</v>
      </c>
      <c r="F28" s="13">
        <v>3313.3925938408393</v>
      </c>
      <c r="G28" s="29">
        <v>3313.3925938408393</v>
      </c>
      <c r="H28" s="34"/>
      <c r="I28" s="25"/>
      <c r="J28" s="14">
        <f t="shared" si="0"/>
        <v>0.1053254765724303</v>
      </c>
      <c r="K28" s="14">
        <f t="shared" si="1"/>
        <v>0.1053254765724303</v>
      </c>
      <c r="L28" s="35">
        <f t="shared" si="2"/>
        <v>0.1053254765724303</v>
      </c>
      <c r="M28" s="25"/>
      <c r="N28" s="25"/>
      <c r="O28" s="14">
        <f>(1+J28)/(1+Prix!J28)-1</f>
        <v>4.6072423228706416E-2</v>
      </c>
      <c r="P28" s="14">
        <f>(1+K28)/(1+Prix!K28)-1</f>
        <v>4.6072423228706416E-2</v>
      </c>
      <c r="Q28" s="15">
        <f>(1+L28)/(1+Prix!L28)-1</f>
        <v>4.6072423228706416E-2</v>
      </c>
    </row>
    <row r="29" spans="2:17" x14ac:dyDescent="0.25">
      <c r="B29" s="22">
        <v>1972</v>
      </c>
      <c r="C29" s="28"/>
      <c r="D29" s="13"/>
      <c r="E29" s="13">
        <v>3691.9791967101783</v>
      </c>
      <c r="F29" s="13">
        <v>3691.9791967101783</v>
      </c>
      <c r="G29" s="29">
        <v>3691.9791967101783</v>
      </c>
      <c r="H29" s="34"/>
      <c r="I29" s="25"/>
      <c r="J29" s="14">
        <f t="shared" si="0"/>
        <v>0.11425950657736172</v>
      </c>
      <c r="K29" s="14">
        <f t="shared" si="1"/>
        <v>0.11425950657736172</v>
      </c>
      <c r="L29" s="35">
        <f t="shared" si="2"/>
        <v>0.11425950657736172</v>
      </c>
      <c r="M29" s="25"/>
      <c r="N29" s="25"/>
      <c r="O29" s="14">
        <f>(1+J29)/(1+Prix!J29)-1</f>
        <v>4.965468481196611E-2</v>
      </c>
      <c r="P29" s="14">
        <f>(1+K29)/(1+Prix!K29)-1</f>
        <v>4.965468481196611E-2</v>
      </c>
      <c r="Q29" s="15">
        <f>(1+L29)/(1+Prix!L29)-1</f>
        <v>4.965468481196611E-2</v>
      </c>
    </row>
    <row r="30" spans="2:17" x14ac:dyDescent="0.25">
      <c r="B30" s="22">
        <v>1973</v>
      </c>
      <c r="C30" s="28"/>
      <c r="D30" s="13"/>
      <c r="E30" s="13">
        <v>4138.2663944766846</v>
      </c>
      <c r="F30" s="13">
        <v>4138.2663944766846</v>
      </c>
      <c r="G30" s="29">
        <v>4138.2663944766846</v>
      </c>
      <c r="H30" s="34"/>
      <c r="I30" s="25"/>
      <c r="J30" s="14">
        <f t="shared" si="0"/>
        <v>0.12088020381159792</v>
      </c>
      <c r="K30" s="14">
        <f t="shared" si="1"/>
        <v>0.12088020381159792</v>
      </c>
      <c r="L30" s="35">
        <f t="shared" si="2"/>
        <v>0.12088020381159792</v>
      </c>
      <c r="M30" s="25"/>
      <c r="N30" s="25"/>
      <c r="O30" s="14">
        <f>(1+J30)/(1+Prix!J30)-1</f>
        <v>2.6193976548974263E-2</v>
      </c>
      <c r="P30" s="14">
        <f>(1+K30)/(1+Prix!K30)-1</f>
        <v>2.6193976548974263E-2</v>
      </c>
      <c r="Q30" s="15">
        <f>(1+L30)/(1+Prix!L30)-1</f>
        <v>2.6193976548974263E-2</v>
      </c>
    </row>
    <row r="31" spans="2:17" x14ac:dyDescent="0.25">
      <c r="B31" s="22">
        <v>1974</v>
      </c>
      <c r="C31" s="28"/>
      <c r="D31" s="13"/>
      <c r="E31" s="13">
        <v>4787.4700021816607</v>
      </c>
      <c r="F31" s="13">
        <v>4787.4700021816607</v>
      </c>
      <c r="G31" s="29">
        <v>4787.4700021816607</v>
      </c>
      <c r="H31" s="34"/>
      <c r="I31" s="25"/>
      <c r="J31" s="14">
        <f t="shared" si="0"/>
        <v>0.15687815761968915</v>
      </c>
      <c r="K31" s="14">
        <f t="shared" si="1"/>
        <v>0.15687815761968915</v>
      </c>
      <c r="L31" s="35">
        <f t="shared" si="2"/>
        <v>0.15687815761968915</v>
      </c>
      <c r="M31" s="25"/>
      <c r="N31" s="25"/>
      <c r="O31" s="14">
        <f>(1+J31)/(1+Prix!J31)-1</f>
        <v>1.6984712568838711E-2</v>
      </c>
      <c r="P31" s="14">
        <f>(1+K31)/(1+Prix!K31)-1</f>
        <v>1.6984712568838711E-2</v>
      </c>
      <c r="Q31" s="15">
        <f>(1+L31)/(1+Prix!L31)-1</f>
        <v>1.6984712568838711E-2</v>
      </c>
    </row>
    <row r="32" spans="2:17" x14ac:dyDescent="0.25">
      <c r="B32" s="22">
        <v>1975</v>
      </c>
      <c r="C32" s="28"/>
      <c r="D32" s="13"/>
      <c r="E32" s="13">
        <v>5508.6616770032715</v>
      </c>
      <c r="F32" s="13">
        <v>5508.6616770032715</v>
      </c>
      <c r="G32" s="29">
        <v>5508.6616770032715</v>
      </c>
      <c r="H32" s="34"/>
      <c r="I32" s="25"/>
      <c r="J32" s="14">
        <f t="shared" si="0"/>
        <v>0.15064150260846798</v>
      </c>
      <c r="K32" s="14">
        <f t="shared" si="1"/>
        <v>0.15064150260846798</v>
      </c>
      <c r="L32" s="35">
        <f t="shared" si="2"/>
        <v>0.15064150260846798</v>
      </c>
      <c r="M32" s="25"/>
      <c r="N32" s="25"/>
      <c r="O32" s="14">
        <f>(1+J32)/(1+Prix!J32)-1</f>
        <v>2.9738892994466415E-2</v>
      </c>
      <c r="P32" s="14">
        <f>(1+K32)/(1+Prix!K32)-1</f>
        <v>2.9738892994466415E-2</v>
      </c>
      <c r="Q32" s="15">
        <f>(1+L32)/(1+Prix!L32)-1</f>
        <v>2.9738892994466415E-2</v>
      </c>
    </row>
    <row r="33" spans="2:17" x14ac:dyDescent="0.25">
      <c r="B33" s="22">
        <v>1976</v>
      </c>
      <c r="C33" s="28"/>
      <c r="D33" s="13"/>
      <c r="E33" s="13">
        <v>6231.3027757968321</v>
      </c>
      <c r="F33" s="13">
        <v>6231.3027757968321</v>
      </c>
      <c r="G33" s="29">
        <v>6231.3027757968321</v>
      </c>
      <c r="H33" s="34"/>
      <c r="I33" s="25"/>
      <c r="J33" s="14">
        <f t="shared" si="0"/>
        <v>0.13118269757068823</v>
      </c>
      <c r="K33" s="14">
        <f t="shared" si="1"/>
        <v>0.13118269757068823</v>
      </c>
      <c r="L33" s="35">
        <f t="shared" si="2"/>
        <v>0.13118269757068823</v>
      </c>
      <c r="M33" s="25"/>
      <c r="N33" s="25"/>
      <c r="O33" s="14">
        <f>(1+J33)/(1+Prix!J33)-1</f>
        <v>3.1590445327568606E-2</v>
      </c>
      <c r="P33" s="14">
        <f>(1+K33)/(1+Prix!K33)-1</f>
        <v>3.1590445327568606E-2</v>
      </c>
      <c r="Q33" s="15">
        <f>(1+L33)/(1+Prix!L33)-1</f>
        <v>3.1590445327568606E-2</v>
      </c>
    </row>
    <row r="34" spans="2:17" x14ac:dyDescent="0.25">
      <c r="B34" s="22">
        <v>1977</v>
      </c>
      <c r="C34" s="28"/>
      <c r="D34" s="13"/>
      <c r="E34" s="13">
        <v>6941.111856410349</v>
      </c>
      <c r="F34" s="13">
        <v>6941.111856410349</v>
      </c>
      <c r="G34" s="29">
        <v>6941.111856410349</v>
      </c>
      <c r="H34" s="34"/>
      <c r="I34" s="25"/>
      <c r="J34" s="14">
        <f t="shared" si="0"/>
        <v>0.11391022169080034</v>
      </c>
      <c r="K34" s="14">
        <f t="shared" si="1"/>
        <v>0.11391022169080034</v>
      </c>
      <c r="L34" s="35">
        <f t="shared" si="2"/>
        <v>0.11391022169080034</v>
      </c>
      <c r="M34" s="25"/>
      <c r="N34" s="25"/>
      <c r="O34" s="14">
        <f>(1+J34)/(1+Prix!J34)-1</f>
        <v>1.878979826551852E-2</v>
      </c>
      <c r="P34" s="14">
        <f>(1+K34)/(1+Prix!K34)-1</f>
        <v>1.878979826551852E-2</v>
      </c>
      <c r="Q34" s="15">
        <f>(1+L34)/(1+Prix!L34)-1</f>
        <v>1.878979826551852E-2</v>
      </c>
    </row>
    <row r="35" spans="2:17" x14ac:dyDescent="0.25">
      <c r="B35" s="22">
        <v>1978</v>
      </c>
      <c r="C35" s="28"/>
      <c r="D35" s="13"/>
      <c r="E35" s="13">
        <v>7833.4705640181146</v>
      </c>
      <c r="F35" s="13">
        <v>7833.4705640181146</v>
      </c>
      <c r="G35" s="29">
        <v>7833.4705640181146</v>
      </c>
      <c r="H35" s="34"/>
      <c r="I35" s="25"/>
      <c r="J35" s="14">
        <f t="shared" si="0"/>
        <v>0.12856134954569876</v>
      </c>
      <c r="K35" s="14">
        <f t="shared" si="1"/>
        <v>0.12856134954569876</v>
      </c>
      <c r="L35" s="35">
        <f t="shared" si="2"/>
        <v>0.12856134954569876</v>
      </c>
      <c r="M35" s="25"/>
      <c r="N35" s="25"/>
      <c r="O35" s="14">
        <f>(1+J35)/(1+Prix!J35)-1</f>
        <v>3.477294068922232E-2</v>
      </c>
      <c r="P35" s="14">
        <f>(1+K35)/(1+Prix!K35)-1</f>
        <v>3.477294068922232E-2</v>
      </c>
      <c r="Q35" s="15">
        <f>(1+L35)/(1+Prix!L35)-1</f>
        <v>3.477294068922232E-2</v>
      </c>
    </row>
    <row r="36" spans="2:17" x14ac:dyDescent="0.25">
      <c r="B36" s="22">
        <v>1979</v>
      </c>
      <c r="C36" s="28"/>
      <c r="D36" s="13"/>
      <c r="E36" s="13">
        <v>8736.8280704873232</v>
      </c>
      <c r="F36" s="13">
        <v>8736.8280704873232</v>
      </c>
      <c r="G36" s="29">
        <v>8736.8280704873232</v>
      </c>
      <c r="H36" s="34"/>
      <c r="I36" s="25"/>
      <c r="J36" s="14">
        <f t="shared" si="0"/>
        <v>0.11532021459538599</v>
      </c>
      <c r="K36" s="14">
        <f t="shared" si="1"/>
        <v>0.11532021459538599</v>
      </c>
      <c r="L36" s="35">
        <f t="shared" si="2"/>
        <v>0.11532021459538599</v>
      </c>
      <c r="M36" s="25"/>
      <c r="N36" s="25"/>
      <c r="O36" s="14">
        <f>(1+J36)/(1+Prix!J36)-1</f>
        <v>6.761458432041012E-3</v>
      </c>
      <c r="P36" s="14">
        <f>(1+K36)/(1+Prix!K36)-1</f>
        <v>6.761458432041012E-3</v>
      </c>
      <c r="Q36" s="15">
        <f>(1+L36)/(1+Prix!L36)-1</f>
        <v>6.761458432041012E-3</v>
      </c>
    </row>
    <row r="37" spans="2:17" x14ac:dyDescent="0.25">
      <c r="B37" s="22">
        <v>1980</v>
      </c>
      <c r="C37" s="28"/>
      <c r="D37" s="13"/>
      <c r="E37" s="13">
        <v>9964.9239207360224</v>
      </c>
      <c r="F37" s="13">
        <v>9964.9239207360224</v>
      </c>
      <c r="G37" s="29">
        <v>9964.9239207360224</v>
      </c>
      <c r="H37" s="34"/>
      <c r="I37" s="25"/>
      <c r="J37" s="14">
        <f t="shared" si="0"/>
        <v>0.14056541348194318</v>
      </c>
      <c r="K37" s="14">
        <f t="shared" si="1"/>
        <v>0.14056541348194318</v>
      </c>
      <c r="L37" s="35">
        <f t="shared" si="2"/>
        <v>0.14056541348194318</v>
      </c>
      <c r="M37" s="25"/>
      <c r="N37" s="25"/>
      <c r="O37" s="14">
        <f>(1+J37)/(1+Prix!J37)-1</f>
        <v>4.4946830174033003E-3</v>
      </c>
      <c r="P37" s="14">
        <f>(1+K37)/(1+Prix!K37)-1</f>
        <v>4.4946830174033003E-3</v>
      </c>
      <c r="Q37" s="15">
        <f>(1+L37)/(1+Prix!L37)-1</f>
        <v>4.4946830174033003E-3</v>
      </c>
    </row>
    <row r="38" spans="2:17" x14ac:dyDescent="0.25">
      <c r="B38" s="22">
        <v>1981</v>
      </c>
      <c r="C38" s="28"/>
      <c r="D38" s="13"/>
      <c r="E38" s="13">
        <v>11175.76760840795</v>
      </c>
      <c r="F38" s="13">
        <v>11175.76760840795</v>
      </c>
      <c r="G38" s="29">
        <v>11175.76760840795</v>
      </c>
      <c r="H38" s="34"/>
      <c r="I38" s="25"/>
      <c r="J38" s="14">
        <f t="shared" si="0"/>
        <v>0.12151058024158945</v>
      </c>
      <c r="K38" s="14">
        <f t="shared" si="1"/>
        <v>0.12151058024158945</v>
      </c>
      <c r="L38" s="35">
        <f t="shared" si="2"/>
        <v>0.12151058024158945</v>
      </c>
      <c r="M38" s="25"/>
      <c r="N38" s="25"/>
      <c r="O38" s="14">
        <f>(1+J38)/(1+Prix!J38)-1</f>
        <v>-1.1051214389758535E-2</v>
      </c>
      <c r="P38" s="14">
        <f>(1+K38)/(1+Prix!K38)-1</f>
        <v>-1.1051214389758535E-2</v>
      </c>
      <c r="Q38" s="15">
        <f>(1+L38)/(1+Prix!L38)-1</f>
        <v>-1.1051214389758535E-2</v>
      </c>
    </row>
    <row r="39" spans="2:17" x14ac:dyDescent="0.25">
      <c r="B39" s="22">
        <v>1982</v>
      </c>
      <c r="C39" s="28"/>
      <c r="D39" s="13"/>
      <c r="E39" s="13">
        <v>12676.377118644064</v>
      </c>
      <c r="F39" s="13">
        <v>12676.377118644064</v>
      </c>
      <c r="G39" s="29">
        <v>12676.377118644064</v>
      </c>
      <c r="H39" s="34"/>
      <c r="I39" s="25"/>
      <c r="J39" s="14">
        <f t="shared" si="0"/>
        <v>0.134273507003416</v>
      </c>
      <c r="K39" s="14">
        <f t="shared" si="1"/>
        <v>0.134273507003416</v>
      </c>
      <c r="L39" s="35">
        <f t="shared" si="2"/>
        <v>0.134273507003416</v>
      </c>
      <c r="M39" s="25"/>
      <c r="N39" s="25"/>
      <c r="O39" s="14">
        <f>(1+J39)/(1+Prix!J39)-1</f>
        <v>1.4375058792721163E-2</v>
      </c>
      <c r="P39" s="14">
        <f>(1+K39)/(1+Prix!K39)-1</f>
        <v>1.4375058792721163E-2</v>
      </c>
      <c r="Q39" s="15">
        <f>(1+L39)/(1+Prix!L39)-1</f>
        <v>1.4375058792721163E-2</v>
      </c>
    </row>
    <row r="40" spans="2:17" x14ac:dyDescent="0.25">
      <c r="B40" s="22">
        <v>1983</v>
      </c>
      <c r="C40" s="28"/>
      <c r="D40" s="13"/>
      <c r="E40" s="13">
        <v>13862.382443756323</v>
      </c>
      <c r="F40" s="13">
        <v>13862.382443756323</v>
      </c>
      <c r="G40" s="29">
        <v>13862.382443756323</v>
      </c>
      <c r="H40" s="34"/>
      <c r="I40" s="25"/>
      <c r="J40" s="14">
        <f t="shared" si="0"/>
        <v>9.3560274675633881E-2</v>
      </c>
      <c r="K40" s="14">
        <f t="shared" si="1"/>
        <v>9.3560274675633881E-2</v>
      </c>
      <c r="L40" s="35">
        <f t="shared" si="2"/>
        <v>9.3560274675633881E-2</v>
      </c>
      <c r="M40" s="25"/>
      <c r="N40" s="25"/>
      <c r="O40" s="14">
        <f>(1+J40)/(1+Prix!J40)-1</f>
        <v>-2.4376520290024795E-3</v>
      </c>
      <c r="P40" s="14">
        <f>(1+K40)/(1+Prix!K40)-1</f>
        <v>-2.4376520290024795E-3</v>
      </c>
      <c r="Q40" s="15">
        <f>(1+L40)/(1+Prix!L40)-1</f>
        <v>-2.4376520290024795E-3</v>
      </c>
    </row>
    <row r="41" spans="2:17" x14ac:dyDescent="0.25">
      <c r="B41" s="22">
        <v>1984</v>
      </c>
      <c r="C41" s="28"/>
      <c r="D41" s="13"/>
      <c r="E41" s="13">
        <v>14773.856185939976</v>
      </c>
      <c r="F41" s="13">
        <v>14773.856185939976</v>
      </c>
      <c r="G41" s="29">
        <v>14773.856185939976</v>
      </c>
      <c r="H41" s="34"/>
      <c r="I41" s="25"/>
      <c r="J41" s="14">
        <f t="shared" si="0"/>
        <v>6.5751593990554191E-2</v>
      </c>
      <c r="K41" s="14">
        <f t="shared" si="1"/>
        <v>6.5751593990554191E-2</v>
      </c>
      <c r="L41" s="35">
        <f t="shared" si="2"/>
        <v>6.5751593990554191E-2</v>
      </c>
      <c r="M41" s="25"/>
      <c r="N41" s="25"/>
      <c r="O41" s="14">
        <f>(1+J41)/(1+Prix!J41)-1</f>
        <v>-7.7149174255071173E-3</v>
      </c>
      <c r="P41" s="14">
        <f>(1+K41)/(1+Prix!K41)-1</f>
        <v>-7.7149174255071173E-3</v>
      </c>
      <c r="Q41" s="15">
        <f>(1+L41)/(1+Prix!L41)-1</f>
        <v>-7.7149174255071173E-3</v>
      </c>
    </row>
    <row r="42" spans="2:17" x14ac:dyDescent="0.25">
      <c r="B42" s="22">
        <v>1985</v>
      </c>
      <c r="C42" s="28"/>
      <c r="D42" s="13"/>
      <c r="E42" s="13">
        <v>15641.715510570741</v>
      </c>
      <c r="F42" s="13">
        <v>15641.715510570741</v>
      </c>
      <c r="G42" s="29">
        <v>15641.715510570741</v>
      </c>
      <c r="H42" s="34"/>
      <c r="I42" s="25"/>
      <c r="J42" s="14">
        <f t="shared" si="0"/>
        <v>5.8742911377240192E-2</v>
      </c>
      <c r="K42" s="14">
        <f t="shared" si="1"/>
        <v>5.8742911377240192E-2</v>
      </c>
      <c r="L42" s="35">
        <f t="shared" si="2"/>
        <v>5.8742911377240192E-2</v>
      </c>
      <c r="M42" s="25"/>
      <c r="N42" s="25"/>
      <c r="O42" s="14">
        <f>(1+J42)/(1+Prix!J42)-1</f>
        <v>5.6419255609574392E-4</v>
      </c>
      <c r="P42" s="14">
        <f>(1+K42)/(1+Prix!K42)-1</f>
        <v>5.6419255609574392E-4</v>
      </c>
      <c r="Q42" s="15">
        <f>(1+L42)/(1+Prix!L42)-1</f>
        <v>5.6419255609574392E-4</v>
      </c>
    </row>
    <row r="43" spans="2:17" x14ac:dyDescent="0.25">
      <c r="B43" s="22">
        <v>1986</v>
      </c>
      <c r="C43" s="28"/>
      <c r="D43" s="13"/>
      <c r="E43" s="13">
        <v>16420.360521402086</v>
      </c>
      <c r="F43" s="13">
        <v>16420.360521402086</v>
      </c>
      <c r="G43" s="29">
        <v>16420.360521402086</v>
      </c>
      <c r="H43" s="34"/>
      <c r="I43" s="25"/>
      <c r="J43" s="14">
        <f t="shared" si="0"/>
        <v>4.9780026385541465E-2</v>
      </c>
      <c r="K43" s="14">
        <f t="shared" si="1"/>
        <v>4.9780026385541465E-2</v>
      </c>
      <c r="L43" s="35">
        <f t="shared" si="2"/>
        <v>4.9780026385541465E-2</v>
      </c>
      <c r="M43" s="25"/>
      <c r="N43" s="25"/>
      <c r="O43" s="14">
        <f>(1+J43)/(1+Prix!J43)-1</f>
        <v>2.2568088317308277E-2</v>
      </c>
      <c r="P43" s="14">
        <f>(1+K43)/(1+Prix!K43)-1</f>
        <v>2.2568088317308277E-2</v>
      </c>
      <c r="Q43" s="15">
        <f>(1+L43)/(1+Prix!L43)-1</f>
        <v>2.2568088317308277E-2</v>
      </c>
    </row>
    <row r="44" spans="2:17" x14ac:dyDescent="0.25">
      <c r="B44" s="22">
        <v>1987</v>
      </c>
      <c r="C44" s="28"/>
      <c r="D44" s="13"/>
      <c r="E44" s="13">
        <v>16864.182697578151</v>
      </c>
      <c r="F44" s="13">
        <v>16864.182697578151</v>
      </c>
      <c r="G44" s="29">
        <v>16864.182697578151</v>
      </c>
      <c r="H44" s="34"/>
      <c r="I44" s="25"/>
      <c r="J44" s="14">
        <f t="shared" si="0"/>
        <v>2.7028771725053913E-2</v>
      </c>
      <c r="K44" s="14">
        <f t="shared" si="1"/>
        <v>2.7028771725053913E-2</v>
      </c>
      <c r="L44" s="35">
        <f t="shared" si="2"/>
        <v>2.7028771725053913E-2</v>
      </c>
      <c r="M44" s="25"/>
      <c r="N44" s="25"/>
      <c r="O44" s="14">
        <f>(1+J44)/(1+Prix!J44)-1</f>
        <v>-4.3116950361381523E-3</v>
      </c>
      <c r="P44" s="14">
        <f>(1+K44)/(1+Prix!K44)-1</f>
        <v>-4.3116950361381523E-3</v>
      </c>
      <c r="Q44" s="15">
        <f>(1+L44)/(1+Prix!L44)-1</f>
        <v>-4.3116950361381523E-3</v>
      </c>
    </row>
    <row r="45" spans="2:17" x14ac:dyDescent="0.25">
      <c r="B45" s="22">
        <v>1988</v>
      </c>
      <c r="C45" s="28"/>
      <c r="D45" s="13"/>
      <c r="E45" s="13">
        <v>17625.230138604231</v>
      </c>
      <c r="F45" s="13">
        <v>17625.230138604231</v>
      </c>
      <c r="G45" s="29">
        <v>17625.230138604231</v>
      </c>
      <c r="H45" s="34"/>
      <c r="I45" s="25"/>
      <c r="J45" s="14">
        <f t="shared" si="0"/>
        <v>4.5128035830362068E-2</v>
      </c>
      <c r="K45" s="14">
        <f t="shared" si="1"/>
        <v>4.5128035830362068E-2</v>
      </c>
      <c r="L45" s="35">
        <f t="shared" si="2"/>
        <v>4.5128035830362068E-2</v>
      </c>
      <c r="M45" s="25"/>
      <c r="N45" s="25"/>
      <c r="O45" s="14">
        <f>(1+J45)/(1+Prix!J45)-1</f>
        <v>1.7725187282450205E-2</v>
      </c>
      <c r="P45" s="14">
        <f>(1+K45)/(1+Prix!K45)-1</f>
        <v>1.7725187282450205E-2</v>
      </c>
      <c r="Q45" s="15">
        <f>(1+L45)/(1+Prix!L45)-1</f>
        <v>1.7725187282450205E-2</v>
      </c>
    </row>
    <row r="46" spans="2:17" x14ac:dyDescent="0.25">
      <c r="B46" s="22">
        <v>1989</v>
      </c>
      <c r="C46" s="28"/>
      <c r="D46" s="13"/>
      <c r="E46" s="13">
        <v>18566.838210820082</v>
      </c>
      <c r="F46" s="13">
        <v>18566.838210820082</v>
      </c>
      <c r="G46" s="29">
        <v>18566.838210820082</v>
      </c>
      <c r="H46" s="34"/>
      <c r="I46" s="25"/>
      <c r="J46" s="14">
        <f t="shared" si="0"/>
        <v>5.3423873890501072E-2</v>
      </c>
      <c r="K46" s="14">
        <f t="shared" si="1"/>
        <v>5.3423873890501072E-2</v>
      </c>
      <c r="L46" s="35">
        <f t="shared" si="2"/>
        <v>5.3423873890501072E-2</v>
      </c>
      <c r="M46" s="25"/>
      <c r="N46" s="25"/>
      <c r="O46" s="14">
        <f>(1+J46)/(1+Prix!J46)-1</f>
        <v>1.6747919998914451E-2</v>
      </c>
      <c r="P46" s="14">
        <f>(1+K46)/(1+Prix!K46)-1</f>
        <v>1.6747919998914451E-2</v>
      </c>
      <c r="Q46" s="15">
        <f>(1+L46)/(1+Prix!L46)-1</f>
        <v>1.6747919998914451E-2</v>
      </c>
    </row>
    <row r="47" spans="2:17" x14ac:dyDescent="0.25">
      <c r="B47" s="22">
        <v>1990</v>
      </c>
      <c r="C47" s="28"/>
      <c r="D47" s="13"/>
      <c r="E47" s="13">
        <v>19628.451946536319</v>
      </c>
      <c r="F47" s="13">
        <v>19628.451946536319</v>
      </c>
      <c r="G47" s="29">
        <v>19628.451946536319</v>
      </c>
      <c r="H47" s="34"/>
      <c r="I47" s="25"/>
      <c r="J47" s="14">
        <f t="shared" si="0"/>
        <v>5.7177949398921735E-2</v>
      </c>
      <c r="K47" s="14">
        <f t="shared" si="1"/>
        <v>5.7177949398921735E-2</v>
      </c>
      <c r="L47" s="35">
        <f t="shared" si="2"/>
        <v>5.7177949398921735E-2</v>
      </c>
      <c r="M47" s="25"/>
      <c r="N47" s="25"/>
      <c r="O47" s="14">
        <f>(1+J47)/(1+Prix!J47)-1</f>
        <v>2.2670657282042983E-2</v>
      </c>
      <c r="P47" s="14">
        <f>(1+K47)/(1+Prix!K47)-1</f>
        <v>2.2670657282042983E-2</v>
      </c>
      <c r="Q47" s="15">
        <f>(1+L47)/(1+Prix!L47)-1</f>
        <v>2.2670657282042983E-2</v>
      </c>
    </row>
    <row r="48" spans="2:17" x14ac:dyDescent="0.25">
      <c r="B48" s="22">
        <v>1991</v>
      </c>
      <c r="C48" s="28"/>
      <c r="D48" s="13"/>
      <c r="E48" s="13">
        <v>20379.911264065322</v>
      </c>
      <c r="F48" s="13">
        <v>20379.911264065322</v>
      </c>
      <c r="G48" s="29">
        <v>20379.911264065322</v>
      </c>
      <c r="H48" s="34"/>
      <c r="I48" s="25"/>
      <c r="J48" s="14">
        <f t="shared" si="0"/>
        <v>3.8284186627443484E-2</v>
      </c>
      <c r="K48" s="14">
        <f t="shared" si="1"/>
        <v>3.8284186627443484E-2</v>
      </c>
      <c r="L48" s="35">
        <f t="shared" si="2"/>
        <v>3.8284186627443484E-2</v>
      </c>
      <c r="M48" s="25"/>
      <c r="N48" s="25"/>
      <c r="O48" s="14">
        <f>(1+J48)/(1+Prix!J48)-1</f>
        <v>5.4648588892198813E-3</v>
      </c>
      <c r="P48" s="14">
        <f>(1+K48)/(1+Prix!K48)-1</f>
        <v>5.4648588892198813E-3</v>
      </c>
      <c r="Q48" s="15">
        <f>(1+L48)/(1+Prix!L48)-1</f>
        <v>5.4648588892198813E-3</v>
      </c>
    </row>
    <row r="49" spans="2:17" x14ac:dyDescent="0.25">
      <c r="B49" s="22">
        <v>1992</v>
      </c>
      <c r="C49" s="28"/>
      <c r="D49" s="13"/>
      <c r="E49" s="13">
        <v>21099.623262680947</v>
      </c>
      <c r="F49" s="13">
        <v>21099.623262680947</v>
      </c>
      <c r="G49" s="29">
        <v>21099.623262680947</v>
      </c>
      <c r="H49" s="34"/>
      <c r="I49" s="25"/>
      <c r="J49" s="14">
        <f t="shared" si="0"/>
        <v>3.5314775873663828E-2</v>
      </c>
      <c r="K49" s="14">
        <f t="shared" si="1"/>
        <v>3.5314775873663828E-2</v>
      </c>
      <c r="L49" s="35">
        <f t="shared" si="2"/>
        <v>3.5314775873663828E-2</v>
      </c>
      <c r="M49" s="25"/>
      <c r="N49" s="25"/>
      <c r="O49" s="14">
        <f>(1+J49)/(1+Prix!J49)-1</f>
        <v>1.2049275292232986E-2</v>
      </c>
      <c r="P49" s="14">
        <f>(1+K49)/(1+Prix!K49)-1</f>
        <v>1.2049275292232986E-2</v>
      </c>
      <c r="Q49" s="15">
        <f>(1+L49)/(1+Prix!L49)-1</f>
        <v>1.2049275292232986E-2</v>
      </c>
    </row>
    <row r="50" spans="2:17" x14ac:dyDescent="0.25">
      <c r="B50" s="22">
        <v>1993</v>
      </c>
      <c r="C50" s="28"/>
      <c r="D50" s="13"/>
      <c r="E50" s="13">
        <v>21499.083181958395</v>
      </c>
      <c r="F50" s="13">
        <v>21499.083181958395</v>
      </c>
      <c r="G50" s="29">
        <v>21499.083181958395</v>
      </c>
      <c r="H50" s="34"/>
      <c r="I50" s="25"/>
      <c r="J50" s="14">
        <f t="shared" si="0"/>
        <v>1.893208775836186E-2</v>
      </c>
      <c r="K50" s="14">
        <f t="shared" si="1"/>
        <v>1.893208775836186E-2</v>
      </c>
      <c r="L50" s="35">
        <f t="shared" si="2"/>
        <v>1.893208775836186E-2</v>
      </c>
      <c r="M50" s="25"/>
      <c r="N50" s="25"/>
      <c r="O50" s="14">
        <f>(1+J50)/(1+Prix!J50)-1</f>
        <v>-2.0912703109302599E-3</v>
      </c>
      <c r="P50" s="14">
        <f>(1+K50)/(1+Prix!K50)-1</f>
        <v>-2.0912703109302599E-3</v>
      </c>
      <c r="Q50" s="15">
        <f>(1+L50)/(1+Prix!L50)-1</f>
        <v>-2.0912703109302599E-3</v>
      </c>
    </row>
    <row r="51" spans="2:17" x14ac:dyDescent="0.25">
      <c r="B51" s="22">
        <v>1994</v>
      </c>
      <c r="C51" s="28"/>
      <c r="D51" s="13"/>
      <c r="E51" s="13">
        <v>21857.755168123796</v>
      </c>
      <c r="F51" s="13">
        <v>21857.755168123796</v>
      </c>
      <c r="G51" s="29">
        <v>21857.755168123796</v>
      </c>
      <c r="H51" s="34"/>
      <c r="I51" s="25"/>
      <c r="J51" s="14">
        <f t="shared" si="0"/>
        <v>1.6683129374855943E-2</v>
      </c>
      <c r="K51" s="14">
        <f t="shared" si="1"/>
        <v>1.6683129374855943E-2</v>
      </c>
      <c r="L51" s="35">
        <f t="shared" si="2"/>
        <v>1.6683129374855943E-2</v>
      </c>
      <c r="M51" s="25"/>
      <c r="N51" s="25"/>
      <c r="O51" s="14">
        <f>(1+J51)/(1+Prix!J51)-1</f>
        <v>1.7406638094752402E-4</v>
      </c>
      <c r="P51" s="14">
        <f>(1+K51)/(1+Prix!K51)-1</f>
        <v>1.7406638094752402E-4</v>
      </c>
      <c r="Q51" s="15">
        <f>(1+L51)/(1+Prix!L51)-1</f>
        <v>1.7406638094752402E-4</v>
      </c>
    </row>
    <row r="52" spans="2:17" x14ac:dyDescent="0.25">
      <c r="B52" s="22">
        <v>1995</v>
      </c>
      <c r="C52" s="28"/>
      <c r="D52" s="13"/>
      <c r="E52" s="13">
        <v>22413.966160022945</v>
      </c>
      <c r="F52" s="13">
        <v>22413.966160022945</v>
      </c>
      <c r="G52" s="29">
        <v>22413.966160022945</v>
      </c>
      <c r="H52" s="34"/>
      <c r="I52" s="25"/>
      <c r="J52" s="14">
        <f t="shared" si="0"/>
        <v>2.5446848847053394E-2</v>
      </c>
      <c r="K52" s="14">
        <f t="shared" si="1"/>
        <v>2.5446848847053394E-2</v>
      </c>
      <c r="L52" s="35">
        <f t="shared" si="2"/>
        <v>2.5446848847053394E-2</v>
      </c>
      <c r="M52" s="25"/>
      <c r="N52" s="25"/>
      <c r="O52" s="14">
        <f>(1+J52)/(1+Prix!J52)-1</f>
        <v>6.3814359866831705E-3</v>
      </c>
      <c r="P52" s="14">
        <f>(1+K52)/(1+Prix!K52)-1</f>
        <v>6.3814359866831705E-3</v>
      </c>
      <c r="Q52" s="15">
        <f>(1+L52)/(1+Prix!L52)-1</f>
        <v>6.3814359866831705E-3</v>
      </c>
    </row>
    <row r="53" spans="2:17" x14ac:dyDescent="0.25">
      <c r="B53" s="22">
        <v>1996</v>
      </c>
      <c r="C53" s="28"/>
      <c r="D53" s="13"/>
      <c r="E53" s="13">
        <v>22938.873050477949</v>
      </c>
      <c r="F53" s="13">
        <v>22938.873050477949</v>
      </c>
      <c r="G53" s="29">
        <v>22938.873050477949</v>
      </c>
      <c r="H53" s="34"/>
      <c r="I53" s="25"/>
      <c r="J53" s="14">
        <f t="shared" si="0"/>
        <v>2.3418741989144953E-2</v>
      </c>
      <c r="K53" s="14">
        <f t="shared" si="1"/>
        <v>2.3418741989144953E-2</v>
      </c>
      <c r="L53" s="35">
        <f t="shared" si="2"/>
        <v>2.3418741989144953E-2</v>
      </c>
      <c r="M53" s="25"/>
      <c r="N53" s="25"/>
      <c r="O53" s="14">
        <f>(1+J53)/(1+Prix!J53)-1</f>
        <v>3.4300946846694824E-3</v>
      </c>
      <c r="P53" s="14">
        <f>(1+K53)/(1+Prix!K53)-1</f>
        <v>3.4300946846694824E-3</v>
      </c>
      <c r="Q53" s="15">
        <f>(1+L53)/(1+Prix!L53)-1</f>
        <v>3.4300946846694824E-3</v>
      </c>
    </row>
    <row r="54" spans="2:17" x14ac:dyDescent="0.25">
      <c r="B54" s="22">
        <v>1997</v>
      </c>
      <c r="C54" s="28"/>
      <c r="D54" s="13"/>
      <c r="E54" s="13">
        <v>23280.102828191233</v>
      </c>
      <c r="F54" s="13">
        <v>23280.102828191233</v>
      </c>
      <c r="G54" s="29">
        <v>23280.102828191233</v>
      </c>
      <c r="H54" s="34"/>
      <c r="I54" s="25"/>
      <c r="J54" s="14">
        <f t="shared" si="0"/>
        <v>1.4875612108859571E-2</v>
      </c>
      <c r="K54" s="14">
        <f t="shared" si="1"/>
        <v>1.4875612108859571E-2</v>
      </c>
      <c r="L54" s="35">
        <f t="shared" si="2"/>
        <v>1.4875612108859571E-2</v>
      </c>
      <c r="M54" s="25"/>
      <c r="N54" s="25"/>
      <c r="O54" s="14">
        <f>(1+J54)/(1+Prix!J54)-1</f>
        <v>3.1202961384866335E-3</v>
      </c>
      <c r="P54" s="14">
        <f>(1+K54)/(1+Prix!K54)-1</f>
        <v>3.1202961384866335E-3</v>
      </c>
      <c r="Q54" s="15">
        <f>(1+L54)/(1+Prix!L54)-1</f>
        <v>3.1202961384866335E-3</v>
      </c>
    </row>
    <row r="55" spans="2:17" x14ac:dyDescent="0.25">
      <c r="B55" s="22">
        <v>1998</v>
      </c>
      <c r="C55" s="28"/>
      <c r="D55" s="13"/>
      <c r="E55" s="13">
        <v>23736.500020439031</v>
      </c>
      <c r="F55" s="13">
        <v>23736.500020439031</v>
      </c>
      <c r="G55" s="29">
        <v>23736.500020439031</v>
      </c>
      <c r="H55" s="34"/>
      <c r="I55" s="25"/>
      <c r="J55" s="14">
        <f t="shared" si="0"/>
        <v>1.9604603794753039E-2</v>
      </c>
      <c r="K55" s="14">
        <f t="shared" si="1"/>
        <v>1.9604603794753039E-2</v>
      </c>
      <c r="L55" s="35">
        <f t="shared" si="2"/>
        <v>1.9604603794753039E-2</v>
      </c>
      <c r="M55" s="25"/>
      <c r="N55" s="25"/>
      <c r="O55" s="14">
        <f>(1+J55)/(1+Prix!J55)-1</f>
        <v>1.3085392773047433E-2</v>
      </c>
      <c r="P55" s="14">
        <f>(1+K55)/(1+Prix!K55)-1</f>
        <v>1.3085392773047433E-2</v>
      </c>
      <c r="Q55" s="15">
        <f>(1+L55)/(1+Prix!L55)-1</f>
        <v>1.3085392773047433E-2</v>
      </c>
    </row>
    <row r="56" spans="2:17" x14ac:dyDescent="0.25">
      <c r="B56" s="22">
        <v>1999</v>
      </c>
      <c r="C56" s="28"/>
      <c r="D56" s="13"/>
      <c r="E56" s="13">
        <v>24336.506036116927</v>
      </c>
      <c r="F56" s="13">
        <v>24336.506036116927</v>
      </c>
      <c r="G56" s="29">
        <v>24336.506036116927</v>
      </c>
      <c r="H56" s="34"/>
      <c r="I56" s="25"/>
      <c r="J56" s="14">
        <f t="shared" si="0"/>
        <v>2.5277779586764915E-2</v>
      </c>
      <c r="K56" s="14">
        <f t="shared" si="1"/>
        <v>2.5277779586764915E-2</v>
      </c>
      <c r="L56" s="35">
        <f t="shared" si="2"/>
        <v>2.5277779586764915E-2</v>
      </c>
      <c r="M56" s="25"/>
      <c r="N56" s="25"/>
      <c r="O56" s="14">
        <f>(1+J56)/(1+Prix!J56)-1</f>
        <v>2.0060080962913895E-2</v>
      </c>
      <c r="P56" s="14">
        <f>(1+K56)/(1+Prix!K56)-1</f>
        <v>2.0060080962913895E-2</v>
      </c>
      <c r="Q56" s="15">
        <f>(1+L56)/(1+Prix!L56)-1</f>
        <v>2.0060080962913895E-2</v>
      </c>
    </row>
    <row r="57" spans="2:17" x14ac:dyDescent="0.25">
      <c r="B57" s="22">
        <v>2000</v>
      </c>
      <c r="C57" s="28"/>
      <c r="D57" s="13"/>
      <c r="E57" s="13">
        <v>25211.856984371047</v>
      </c>
      <c r="F57" s="13">
        <v>25211.856984371047</v>
      </c>
      <c r="G57" s="29">
        <v>25211.856984371047</v>
      </c>
      <c r="H57" s="34"/>
      <c r="I57" s="25"/>
      <c r="J57" s="14">
        <f t="shared" si="0"/>
        <v>3.5968636868211279E-2</v>
      </c>
      <c r="K57" s="14">
        <f t="shared" si="1"/>
        <v>3.5968636868211279E-2</v>
      </c>
      <c r="L57" s="35">
        <f t="shared" si="2"/>
        <v>3.5968636868211279E-2</v>
      </c>
      <c r="M57" s="25"/>
      <c r="N57" s="25"/>
      <c r="O57" s="14">
        <f>(1+J57)/(1+Prix!J57)-1</f>
        <v>1.9113077069353945E-2</v>
      </c>
      <c r="P57" s="14">
        <f>(1+K57)/(1+Prix!K57)-1</f>
        <v>1.9113077069353945E-2</v>
      </c>
      <c r="Q57" s="15">
        <f>(1+L57)/(1+Prix!L57)-1</f>
        <v>1.9113077069353945E-2</v>
      </c>
    </row>
    <row r="58" spans="2:17" x14ac:dyDescent="0.25">
      <c r="B58" s="22">
        <v>2001</v>
      </c>
      <c r="C58" s="28"/>
      <c r="D58" s="13"/>
      <c r="E58" s="13">
        <v>26038.205756958272</v>
      </c>
      <c r="F58" s="13">
        <v>26038.205756958272</v>
      </c>
      <c r="G58" s="29">
        <v>26038.205756958272</v>
      </c>
      <c r="H58" s="34"/>
      <c r="I58" s="25"/>
      <c r="J58" s="14">
        <f t="shared" si="0"/>
        <v>3.2776196259540979E-2</v>
      </c>
      <c r="K58" s="14">
        <f t="shared" si="1"/>
        <v>3.2776196259540979E-2</v>
      </c>
      <c r="L58" s="35">
        <f t="shared" si="2"/>
        <v>3.2776196259540979E-2</v>
      </c>
      <c r="M58" s="25"/>
      <c r="N58" s="25"/>
      <c r="O58" s="14">
        <f>(1+J58)/(1+Prix!J58)-1</f>
        <v>1.6241601984449794E-2</v>
      </c>
      <c r="P58" s="14">
        <f>(1+K58)/(1+Prix!K58)-1</f>
        <v>1.6241601984449794E-2</v>
      </c>
      <c r="Q58" s="15">
        <f>(1+L58)/(1+Prix!L58)-1</f>
        <v>1.6241601984449794E-2</v>
      </c>
    </row>
    <row r="59" spans="2:17" x14ac:dyDescent="0.25">
      <c r="B59" s="22">
        <v>2002</v>
      </c>
      <c r="C59" s="28"/>
      <c r="D59" s="13"/>
      <c r="E59" s="13">
        <v>26976.741521977368</v>
      </c>
      <c r="F59" s="13">
        <v>26976.741521977368</v>
      </c>
      <c r="G59" s="29">
        <v>26976.741521977368</v>
      </c>
      <c r="H59" s="34"/>
      <c r="I59" s="25"/>
      <c r="J59" s="14">
        <f t="shared" si="0"/>
        <v>3.6044563660777129E-2</v>
      </c>
      <c r="K59" s="14">
        <f t="shared" si="1"/>
        <v>3.6044563660777129E-2</v>
      </c>
      <c r="L59" s="35">
        <f t="shared" si="2"/>
        <v>3.6044563660777129E-2</v>
      </c>
      <c r="M59" s="25"/>
      <c r="N59" s="25"/>
      <c r="O59" s="14">
        <f>(1+J59)/(1+Prix!J59)-1</f>
        <v>1.6024378855737931E-2</v>
      </c>
      <c r="P59" s="14">
        <f>(1+K59)/(1+Prix!K59)-1</f>
        <v>1.6024378855737931E-2</v>
      </c>
      <c r="Q59" s="15">
        <f>(1+L59)/(1+Prix!L59)-1</f>
        <v>1.6024378855737931E-2</v>
      </c>
    </row>
    <row r="60" spans="2:17" x14ac:dyDescent="0.25">
      <c r="B60" s="22">
        <v>2003</v>
      </c>
      <c r="C60" s="28"/>
      <c r="D60" s="13"/>
      <c r="E60" s="13">
        <v>27637.800986364953</v>
      </c>
      <c r="F60" s="13">
        <v>27637.800986364953</v>
      </c>
      <c r="G60" s="29">
        <v>27637.800986364953</v>
      </c>
      <c r="H60" s="34"/>
      <c r="I60" s="25"/>
      <c r="J60" s="14">
        <f t="shared" si="0"/>
        <v>2.4504792910182704E-2</v>
      </c>
      <c r="K60" s="14">
        <f t="shared" si="1"/>
        <v>2.4504792910182704E-2</v>
      </c>
      <c r="L60" s="35">
        <f t="shared" si="2"/>
        <v>2.4504792910182704E-2</v>
      </c>
      <c r="M60" s="25"/>
      <c r="N60" s="25"/>
      <c r="O60" s="14">
        <f>(1+J60)/(1+Prix!J60)-1</f>
        <v>3.8934538812203101E-3</v>
      </c>
      <c r="P60" s="14">
        <f>(1+K60)/(1+Prix!K60)-1</f>
        <v>3.8934538812203101E-3</v>
      </c>
      <c r="Q60" s="15">
        <f>(1+L60)/(1+Prix!L60)-1</f>
        <v>3.8934538812203101E-3</v>
      </c>
    </row>
    <row r="61" spans="2:17" x14ac:dyDescent="0.25">
      <c r="B61" s="22">
        <v>2004</v>
      </c>
      <c r="C61" s="28"/>
      <c r="D61" s="13"/>
      <c r="E61" s="13">
        <v>28595.820435796952</v>
      </c>
      <c r="F61" s="13">
        <v>28595.820435796952</v>
      </c>
      <c r="G61" s="29">
        <v>28595.820435796952</v>
      </c>
      <c r="H61" s="34"/>
      <c r="I61" s="25"/>
      <c r="J61" s="14">
        <f t="shared" si="0"/>
        <v>3.466337462610114E-2</v>
      </c>
      <c r="K61" s="14">
        <f t="shared" si="1"/>
        <v>3.466337462610114E-2</v>
      </c>
      <c r="L61" s="35">
        <f t="shared" si="2"/>
        <v>3.466337462610114E-2</v>
      </c>
      <c r="M61" s="25"/>
      <c r="N61" s="25"/>
      <c r="O61" s="14">
        <f>(1+J61)/(1+Prix!J61)-1</f>
        <v>1.3082910265417746E-2</v>
      </c>
      <c r="P61" s="14">
        <f>(1+K61)/(1+Prix!K61)-1</f>
        <v>1.3082910265417746E-2</v>
      </c>
      <c r="Q61" s="15">
        <f>(1+L61)/(1+Prix!L61)-1</f>
        <v>1.3082910265417746E-2</v>
      </c>
    </row>
    <row r="62" spans="2:17" x14ac:dyDescent="0.25">
      <c r="B62" s="22">
        <v>2005</v>
      </c>
      <c r="C62" s="28"/>
      <c r="D62" s="13"/>
      <c r="E62" s="13">
        <v>29363.050572815311</v>
      </c>
      <c r="F62" s="13">
        <v>29363.050572815311</v>
      </c>
      <c r="G62" s="29">
        <v>29363.050572815311</v>
      </c>
      <c r="H62" s="34"/>
      <c r="I62" s="25"/>
      <c r="J62" s="14">
        <f t="shared" si="0"/>
        <v>2.6830149487787391E-2</v>
      </c>
      <c r="K62" s="14">
        <f t="shared" si="1"/>
        <v>2.6830149487787391E-2</v>
      </c>
      <c r="L62" s="35">
        <f t="shared" si="2"/>
        <v>2.6830149487787391E-2</v>
      </c>
      <c r="M62" s="25"/>
      <c r="N62" s="25"/>
      <c r="O62" s="14">
        <f>(1+J62)/(1+Prix!J62)-1</f>
        <v>8.1392707712859558E-3</v>
      </c>
      <c r="P62" s="14">
        <f>(1+K62)/(1+Prix!K62)-1</f>
        <v>8.1392707712859558E-3</v>
      </c>
      <c r="Q62" s="15">
        <f>(1+L62)/(1+Prix!L62)-1</f>
        <v>8.1392707712859558E-3</v>
      </c>
    </row>
    <row r="63" spans="2:17" x14ac:dyDescent="0.25">
      <c r="B63" s="22">
        <v>2006</v>
      </c>
      <c r="C63" s="28"/>
      <c r="D63" s="13"/>
      <c r="E63" s="13">
        <v>30343.828059755153</v>
      </c>
      <c r="F63" s="13">
        <v>30343.828059755153</v>
      </c>
      <c r="G63" s="29">
        <v>30343.828059755153</v>
      </c>
      <c r="H63" s="34"/>
      <c r="I63" s="25"/>
      <c r="J63" s="14">
        <f t="shared" si="0"/>
        <v>3.3401757235941298E-2</v>
      </c>
      <c r="K63" s="14">
        <f t="shared" si="1"/>
        <v>3.3401757235941298E-2</v>
      </c>
      <c r="L63" s="35">
        <f t="shared" si="2"/>
        <v>3.3401757235941298E-2</v>
      </c>
      <c r="M63" s="25"/>
      <c r="N63" s="25"/>
      <c r="O63" s="14">
        <f>(1+J63)/(1+Prix!J63)-1</f>
        <v>1.6858999899689309E-2</v>
      </c>
      <c r="P63" s="14">
        <f>(1+K63)/(1+Prix!K63)-1</f>
        <v>1.6858999899689309E-2</v>
      </c>
      <c r="Q63" s="15">
        <f>(1+L63)/(1+Prix!L63)-1</f>
        <v>1.6858999899689309E-2</v>
      </c>
    </row>
    <row r="64" spans="2:17" x14ac:dyDescent="0.25">
      <c r="B64" s="22">
        <v>2007</v>
      </c>
      <c r="C64" s="28"/>
      <c r="D64" s="13"/>
      <c r="E64" s="13">
        <v>31104.897118430086</v>
      </c>
      <c r="F64" s="13">
        <v>31104.897118430086</v>
      </c>
      <c r="G64" s="29">
        <v>31104.897118430086</v>
      </c>
      <c r="H64" s="34"/>
      <c r="I64" s="25"/>
      <c r="J64" s="14">
        <f t="shared" si="0"/>
        <v>2.5081511046535887E-2</v>
      </c>
      <c r="K64" s="14">
        <f t="shared" si="1"/>
        <v>2.5081511046535887E-2</v>
      </c>
      <c r="L64" s="35">
        <f t="shared" si="2"/>
        <v>2.5081511046535887E-2</v>
      </c>
      <c r="M64" s="25"/>
      <c r="N64" s="25"/>
      <c r="O64" s="14">
        <f>(1+J64)/(1+Prix!J64)-1</f>
        <v>1.0043364017064293E-2</v>
      </c>
      <c r="P64" s="14">
        <f>(1+K64)/(1+Prix!K64)-1</f>
        <v>1.0043364017064293E-2</v>
      </c>
      <c r="Q64" s="15">
        <f>(1+L64)/(1+Prix!L64)-1</f>
        <v>1.0043364017064293E-2</v>
      </c>
    </row>
    <row r="65" spans="2:17" x14ac:dyDescent="0.25">
      <c r="B65" s="22">
        <v>2008</v>
      </c>
      <c r="C65" s="28"/>
      <c r="D65" s="13"/>
      <c r="E65" s="13">
        <v>31838.655770819943</v>
      </c>
      <c r="F65" s="13">
        <v>31838.655770819943</v>
      </c>
      <c r="G65" s="29">
        <v>31838.655770819943</v>
      </c>
      <c r="H65" s="34"/>
      <c r="I65" s="25"/>
      <c r="J65" s="14">
        <f t="shared" si="0"/>
        <v>2.3589811263355465E-2</v>
      </c>
      <c r="K65" s="14">
        <f t="shared" si="1"/>
        <v>2.3589811263355465E-2</v>
      </c>
      <c r="L65" s="35">
        <f t="shared" si="2"/>
        <v>2.3589811263355465E-2</v>
      </c>
      <c r="M65" s="25"/>
      <c r="N65" s="25"/>
      <c r="O65" s="14">
        <f>(1+J65)/(1+Prix!J65)-1</f>
        <v>-4.41312853625353E-3</v>
      </c>
      <c r="P65" s="14">
        <f>(1+K65)/(1+Prix!K65)-1</f>
        <v>-4.41312853625353E-3</v>
      </c>
      <c r="Q65" s="15">
        <f>(1+L65)/(1+Prix!L65)-1</f>
        <v>-4.41312853625353E-3</v>
      </c>
    </row>
    <row r="66" spans="2:17" x14ac:dyDescent="0.25">
      <c r="B66" s="22">
        <v>2009</v>
      </c>
      <c r="C66" s="28"/>
      <c r="D66" s="13"/>
      <c r="E66" s="13">
        <v>31892.520327015151</v>
      </c>
      <c r="F66" s="13">
        <v>31892.520327015151</v>
      </c>
      <c r="G66" s="29">
        <v>31892.520327015151</v>
      </c>
      <c r="H66" s="34"/>
      <c r="I66" s="25"/>
      <c r="J66" s="14">
        <f t="shared" si="0"/>
        <v>1.6917974358883203E-3</v>
      </c>
      <c r="K66" s="14">
        <f t="shared" si="1"/>
        <v>1.6917974358883203E-3</v>
      </c>
      <c r="L66" s="35">
        <f t="shared" si="2"/>
        <v>1.6917974358883203E-3</v>
      </c>
      <c r="M66" s="25"/>
      <c r="N66" s="25"/>
      <c r="O66" s="14">
        <f>(1+J66)/(1+Prix!J66)-1</f>
        <v>8.3280564904208987E-4</v>
      </c>
      <c r="P66" s="14">
        <f>(1+K66)/(1+Prix!K66)-1</f>
        <v>8.3280564904208987E-4</v>
      </c>
      <c r="Q66" s="15">
        <f>(1+L66)/(1+Prix!L66)-1</f>
        <v>8.3280564904208987E-4</v>
      </c>
    </row>
    <row r="67" spans="2:17" x14ac:dyDescent="0.25">
      <c r="B67" s="22">
        <v>2010</v>
      </c>
      <c r="C67" s="28"/>
      <c r="D67" s="13"/>
      <c r="E67" s="13">
        <v>32654.490264692024</v>
      </c>
      <c r="F67" s="13">
        <v>32654.490264692024</v>
      </c>
      <c r="G67" s="29">
        <v>32654.490264692024</v>
      </c>
      <c r="H67" s="34"/>
      <c r="I67" s="25"/>
      <c r="J67" s="14">
        <f t="shared" si="0"/>
        <v>2.389180691472137E-2</v>
      </c>
      <c r="K67" s="14">
        <f t="shared" si="1"/>
        <v>2.389180691472137E-2</v>
      </c>
      <c r="L67" s="35">
        <f t="shared" si="2"/>
        <v>2.389180691472137E-2</v>
      </c>
      <c r="M67" s="25"/>
      <c r="N67" s="25"/>
      <c r="O67" s="14">
        <f>(1+J67)/(1+Prix!J67)-1</f>
        <v>8.5404568374445322E-3</v>
      </c>
      <c r="P67" s="14">
        <f>(1+K67)/(1+Prix!K67)-1</f>
        <v>8.5404568374445322E-3</v>
      </c>
      <c r="Q67" s="15">
        <f>(1+L67)/(1+Prix!L67)-1</f>
        <v>8.5404568374445322E-3</v>
      </c>
    </row>
    <row r="68" spans="2:17" x14ac:dyDescent="0.25">
      <c r="B68" s="22">
        <v>2011</v>
      </c>
      <c r="C68" s="28"/>
      <c r="D68" s="13"/>
      <c r="E68" s="13">
        <v>33148.705975931298</v>
      </c>
      <c r="F68" s="13">
        <v>33148.705975931298</v>
      </c>
      <c r="G68" s="29">
        <v>33148.705975931298</v>
      </c>
      <c r="H68" s="34"/>
      <c r="I68" s="25"/>
      <c r="J68" s="14">
        <f t="shared" si="0"/>
        <v>1.5134693796572618E-2</v>
      </c>
      <c r="K68" s="14">
        <f t="shared" si="1"/>
        <v>1.5134693796572618E-2</v>
      </c>
      <c r="L68" s="35">
        <f t="shared" si="2"/>
        <v>1.5134693796572618E-2</v>
      </c>
      <c r="M68" s="25"/>
      <c r="N68" s="25"/>
      <c r="O68" s="14">
        <f>(1+J68)/(1+Prix!J68)-1</f>
        <v>-5.8586821479331697E-3</v>
      </c>
      <c r="P68" s="14">
        <f>(1+K68)/(1+Prix!K68)-1</f>
        <v>-5.8586821479331697E-3</v>
      </c>
      <c r="Q68" s="15">
        <f>(1+L68)/(1+Prix!L68)-1</f>
        <v>-5.8586821479331697E-3</v>
      </c>
    </row>
    <row r="69" spans="2:17" x14ac:dyDescent="0.25">
      <c r="B69" s="22">
        <v>2012</v>
      </c>
      <c r="C69" s="28"/>
      <c r="D69" s="13"/>
      <c r="E69" s="13">
        <v>33593.779813012785</v>
      </c>
      <c r="F69" s="13">
        <v>33593.779813012785</v>
      </c>
      <c r="G69" s="29">
        <v>33593.779813012785</v>
      </c>
      <c r="H69" s="34"/>
      <c r="I69" s="25"/>
      <c r="J69" s="14">
        <f t="shared" si="0"/>
        <v>1.3426582546077315E-2</v>
      </c>
      <c r="K69" s="14">
        <f t="shared" si="1"/>
        <v>1.3426582546077315E-2</v>
      </c>
      <c r="L69" s="35">
        <f t="shared" si="2"/>
        <v>1.3426582546077315E-2</v>
      </c>
      <c r="M69" s="25"/>
      <c r="N69" s="25"/>
      <c r="O69" s="14">
        <f>(1+J69)/(1+Prix!J69)-1</f>
        <v>-5.9991399794002698E-3</v>
      </c>
      <c r="P69" s="14">
        <f>(1+K69)/(1+Prix!K69)-1</f>
        <v>-5.9991399794002698E-3</v>
      </c>
      <c r="Q69" s="15">
        <f>(1+L69)/(1+Prix!L69)-1</f>
        <v>-5.9991399794002698E-3</v>
      </c>
    </row>
    <row r="70" spans="2:17" x14ac:dyDescent="0.25">
      <c r="B70" s="22">
        <v>2013</v>
      </c>
      <c r="C70" s="28"/>
      <c r="D70" s="13"/>
      <c r="E70" s="13">
        <v>33853.932049324118</v>
      </c>
      <c r="F70" s="13">
        <v>33853.932049324118</v>
      </c>
      <c r="G70" s="29">
        <v>33853.932049324118</v>
      </c>
      <c r="H70" s="34"/>
      <c r="I70" s="25"/>
      <c r="J70" s="14">
        <f t="shared" si="0"/>
        <v>7.7440596967466302E-3</v>
      </c>
      <c r="K70" s="14">
        <f t="shared" si="1"/>
        <v>7.7440596967466302E-3</v>
      </c>
      <c r="L70" s="35">
        <f t="shared" si="2"/>
        <v>7.7440596967466302E-3</v>
      </c>
      <c r="M70" s="25"/>
      <c r="N70" s="25"/>
      <c r="O70" s="14">
        <f>(1+J70)/(1+Prix!J70)-1</f>
        <v>-9.6959294088871939E-4</v>
      </c>
      <c r="P70" s="14">
        <f>(1+K70)/(1+Prix!K70)-1</f>
        <v>-9.6959294088871939E-4</v>
      </c>
      <c r="Q70" s="15">
        <f>(1+L70)/(1+Prix!L70)-1</f>
        <v>-9.6959294088871939E-4</v>
      </c>
    </row>
    <row r="71" spans="2:17" x14ac:dyDescent="0.25">
      <c r="B71" s="22">
        <v>2014</v>
      </c>
      <c r="C71" s="28"/>
      <c r="D71" s="13"/>
      <c r="E71" s="13">
        <v>34070.595949293311</v>
      </c>
      <c r="F71" s="13">
        <v>34070.595949293311</v>
      </c>
      <c r="G71" s="29">
        <v>34070.595949293311</v>
      </c>
      <c r="H71" s="34"/>
      <c r="I71" s="25"/>
      <c r="J71" s="14">
        <f t="shared" ref="J71:J126" si="3">E71/E70-1</f>
        <v>6.3999626292603473E-3</v>
      </c>
      <c r="K71" s="14">
        <f t="shared" ref="K71:K126" si="4">F71/F70-1</f>
        <v>6.3999626292603473E-3</v>
      </c>
      <c r="L71" s="35">
        <f t="shared" ref="L71:L126" si="5">G71/G70-1</f>
        <v>6.3999626292603473E-3</v>
      </c>
      <c r="M71" s="25"/>
      <c r="N71" s="25"/>
      <c r="O71" s="14">
        <f>(1+J71)/(1+Prix!J71)-1</f>
        <v>1.3659492107467308E-3</v>
      </c>
      <c r="P71" s="14">
        <f>(1+K71)/(1+Prix!K71)-1</f>
        <v>1.3659492107467308E-3</v>
      </c>
      <c r="Q71" s="15">
        <f>(1+L71)/(1+Prix!L71)-1</f>
        <v>1.3659492107467308E-3</v>
      </c>
    </row>
    <row r="72" spans="2:17" x14ac:dyDescent="0.25">
      <c r="B72" s="22">
        <v>2015</v>
      </c>
      <c r="C72" s="28"/>
      <c r="D72" s="13"/>
      <c r="E72" s="13">
        <v>34405.004142261241</v>
      </c>
      <c r="F72" s="13">
        <v>34405.004142261241</v>
      </c>
      <c r="G72" s="29">
        <v>34405.004142261241</v>
      </c>
      <c r="H72" s="34"/>
      <c r="I72" s="25"/>
      <c r="J72" s="14">
        <f t="shared" si="3"/>
        <v>9.8151553751988363E-3</v>
      </c>
      <c r="K72" s="14">
        <f t="shared" si="4"/>
        <v>9.8151553751988363E-3</v>
      </c>
      <c r="L72" s="35">
        <f t="shared" si="5"/>
        <v>9.8151553751988363E-3</v>
      </c>
      <c r="M72" s="25"/>
      <c r="N72" s="25"/>
      <c r="O72" s="14">
        <f>(1+J72)/(1+Prix!J72)-1</f>
        <v>9.411229313048608E-3</v>
      </c>
      <c r="P72" s="14">
        <f>(1+K72)/(1+Prix!K72)-1</f>
        <v>9.411229313048608E-3</v>
      </c>
      <c r="Q72" s="15">
        <f>(1+L72)/(1+Prix!L72)-1</f>
        <v>9.411229313048608E-3</v>
      </c>
    </row>
    <row r="73" spans="2:17" x14ac:dyDescent="0.25">
      <c r="B73" s="22">
        <v>2016</v>
      </c>
      <c r="C73" s="28"/>
      <c r="D73" s="13"/>
      <c r="E73" s="13">
        <v>34781.076274274252</v>
      </c>
      <c r="F73" s="13">
        <v>34781.076274274252</v>
      </c>
      <c r="G73" s="29">
        <v>34781.076274274252</v>
      </c>
      <c r="H73" s="34"/>
      <c r="I73" s="25"/>
      <c r="J73" s="14">
        <f t="shared" si="3"/>
        <v>1.0930739332510653E-2</v>
      </c>
      <c r="K73" s="14">
        <f t="shared" si="4"/>
        <v>1.0930739332510653E-2</v>
      </c>
      <c r="L73" s="35">
        <f t="shared" si="5"/>
        <v>1.0930739332510653E-2</v>
      </c>
      <c r="M73" s="25"/>
      <c r="N73" s="25"/>
      <c r="O73" s="14">
        <f>(1+J73)/(1+Prix!J73)-1</f>
        <v>9.1143335321528518E-3</v>
      </c>
      <c r="P73" s="14">
        <f>(1+K73)/(1+Prix!K73)-1</f>
        <v>9.1143335321528518E-3</v>
      </c>
      <c r="Q73" s="15">
        <f>(1+L73)/(1+Prix!L73)-1</f>
        <v>9.1143335321528518E-3</v>
      </c>
    </row>
    <row r="74" spans="2:17" x14ac:dyDescent="0.25">
      <c r="B74" s="22">
        <v>2017</v>
      </c>
      <c r="C74" s="28"/>
      <c r="D74" s="13"/>
      <c r="E74" s="13">
        <v>35447.787269848966</v>
      </c>
      <c r="F74" s="13">
        <v>35447.787269848966</v>
      </c>
      <c r="G74" s="29">
        <v>35447.787269848966</v>
      </c>
      <c r="H74" s="34"/>
      <c r="I74" s="25"/>
      <c r="J74" s="14">
        <f t="shared" si="3"/>
        <v>1.9168785644159136E-2</v>
      </c>
      <c r="K74" s="14">
        <f t="shared" si="4"/>
        <v>1.9168785644159136E-2</v>
      </c>
      <c r="L74" s="35">
        <f t="shared" si="5"/>
        <v>1.9168785644159136E-2</v>
      </c>
      <c r="M74" s="25"/>
      <c r="N74" s="25"/>
      <c r="O74" s="14">
        <f>(1+J74)/(1+Prix!J74)-1</f>
        <v>8.6971838157663406E-3</v>
      </c>
      <c r="P74" s="14">
        <f>(1+K74)/(1+Prix!K74)-1</f>
        <v>8.6971838157663406E-3</v>
      </c>
      <c r="Q74" s="15">
        <f>(1+L74)/(1+Prix!L74)-1</f>
        <v>8.6971838157663406E-3</v>
      </c>
    </row>
    <row r="75" spans="2:17" x14ac:dyDescent="0.25">
      <c r="B75" s="22">
        <v>2018</v>
      </c>
      <c r="C75" s="28"/>
      <c r="D75" s="13"/>
      <c r="E75" s="13">
        <v>35938.336192715287</v>
      </c>
      <c r="F75" s="13">
        <v>35938.336192715287</v>
      </c>
      <c r="G75" s="29">
        <v>35938.336192715287</v>
      </c>
      <c r="H75" s="34"/>
      <c r="I75" s="25"/>
      <c r="J75" s="14">
        <f t="shared" si="3"/>
        <v>1.3838633117829957E-2</v>
      </c>
      <c r="K75" s="14">
        <f t="shared" si="4"/>
        <v>1.3838633117829957E-2</v>
      </c>
      <c r="L75" s="35">
        <f t="shared" si="5"/>
        <v>1.3838633117829957E-2</v>
      </c>
      <c r="M75" s="25"/>
      <c r="N75" s="25"/>
      <c r="O75" s="14">
        <f>(1+J75)/(1+Prix!J75)-1</f>
        <v>-4.5518823922130469E-3</v>
      </c>
      <c r="P75" s="14">
        <f>(1+K75)/(1+Prix!K75)-1</f>
        <v>-4.5518823922130469E-3</v>
      </c>
      <c r="Q75" s="15">
        <f>(1+L75)/(1+Prix!L75)-1</f>
        <v>-4.5518823922130469E-3</v>
      </c>
    </row>
    <row r="76" spans="2:17" x14ac:dyDescent="0.25">
      <c r="B76" s="22">
        <v>2019</v>
      </c>
      <c r="C76" s="28"/>
      <c r="D76" s="13"/>
      <c r="E76" s="13">
        <v>36605.2264322099</v>
      </c>
      <c r="F76" s="13">
        <v>36605.2264322099</v>
      </c>
      <c r="G76" s="29">
        <v>36605.2264322099</v>
      </c>
      <c r="H76" s="34"/>
      <c r="I76" s="25"/>
      <c r="J76" s="14">
        <f t="shared" si="3"/>
        <v>1.85565140221986E-2</v>
      </c>
      <c r="K76" s="14">
        <f t="shared" si="4"/>
        <v>1.85565140221986E-2</v>
      </c>
      <c r="L76" s="35">
        <f t="shared" si="5"/>
        <v>1.85565140221986E-2</v>
      </c>
      <c r="M76" s="25"/>
      <c r="N76" s="25"/>
      <c r="O76" s="14">
        <f>(1+J76)/(1+Prix!J76)-1</f>
        <v>7.4162048407220293E-3</v>
      </c>
      <c r="P76" s="14">
        <f>(1+K76)/(1+Prix!K76)-1</f>
        <v>7.4162048407220293E-3</v>
      </c>
      <c r="Q76" s="15">
        <f>(1+L76)/(1+Prix!L76)-1</f>
        <v>7.4162048407220293E-3</v>
      </c>
    </row>
    <row r="77" spans="2:17" s="295" customFormat="1" x14ac:dyDescent="0.25">
      <c r="B77" s="262">
        <v>2020</v>
      </c>
      <c r="C77" s="253"/>
      <c r="D77" s="254"/>
      <c r="E77" s="254">
        <v>36231.101271238214</v>
      </c>
      <c r="F77" s="254">
        <v>36231.101271238214</v>
      </c>
      <c r="G77" s="255">
        <v>36231.101271238214</v>
      </c>
      <c r="H77" s="256"/>
      <c r="I77" s="259"/>
      <c r="J77" s="257">
        <f t="shared" si="3"/>
        <v>-1.022053945396395E-2</v>
      </c>
      <c r="K77" s="257">
        <f t="shared" si="4"/>
        <v>-1.022053945396395E-2</v>
      </c>
      <c r="L77" s="258">
        <f t="shared" si="5"/>
        <v>-1.022053945396395E-2</v>
      </c>
      <c r="M77" s="259"/>
      <c r="N77" s="259"/>
      <c r="O77" s="257">
        <f>(1+J77)/(1+Prix!J77)-1</f>
        <v>-1.4945925974283125E-2</v>
      </c>
      <c r="P77" s="257">
        <f>(1+K77)/(1+Prix!K77)-1</f>
        <v>-1.4945925974283125E-2</v>
      </c>
      <c r="Q77" s="260">
        <f>(1+L77)/(1+Prix!L77)-1</f>
        <v>-1.4945925974283125E-2</v>
      </c>
    </row>
    <row r="78" spans="2:17" s="295" customFormat="1" x14ac:dyDescent="0.25">
      <c r="B78" s="262">
        <v>2021</v>
      </c>
      <c r="C78" s="253"/>
      <c r="D78" s="254"/>
      <c r="E78" s="254">
        <v>37453.293054648377</v>
      </c>
      <c r="F78" s="254">
        <v>37453.293054648377</v>
      </c>
      <c r="G78" s="255">
        <v>37453.293054648377</v>
      </c>
      <c r="H78" s="256"/>
      <c r="I78" s="259"/>
      <c r="J78" s="257">
        <f t="shared" si="3"/>
        <v>3.3733222025475351E-2</v>
      </c>
      <c r="K78" s="257">
        <f t="shared" si="4"/>
        <v>3.3733222025475351E-2</v>
      </c>
      <c r="L78" s="258">
        <f t="shared" si="5"/>
        <v>3.3733222025475351E-2</v>
      </c>
      <c r="M78" s="259"/>
      <c r="N78" s="259"/>
      <c r="O78" s="257">
        <f>(1+J78)/(1+Prix!J78)-1</f>
        <v>1.7030346103598326E-2</v>
      </c>
      <c r="P78" s="257">
        <f>(1+K78)/(1+Prix!K78)-1</f>
        <v>1.7030346103598326E-2</v>
      </c>
      <c r="Q78" s="260">
        <f>(1+L78)/(1+Prix!L78)-1</f>
        <v>1.7030346103598326E-2</v>
      </c>
    </row>
    <row r="79" spans="2:17" x14ac:dyDescent="0.25">
      <c r="B79" s="22">
        <v>2022</v>
      </c>
      <c r="C79" s="28"/>
      <c r="D79" s="13"/>
      <c r="E79" s="13">
        <v>38978.869145497607</v>
      </c>
      <c r="F79" s="13">
        <v>38978.869145497607</v>
      </c>
      <c r="G79" s="29">
        <v>38978.869145497607</v>
      </c>
      <c r="H79" s="34"/>
      <c r="I79" s="25"/>
      <c r="J79" s="14">
        <f t="shared" si="3"/>
        <v>4.0732762500302666E-2</v>
      </c>
      <c r="K79" s="14">
        <f t="shared" si="4"/>
        <v>4.0732762500302666E-2</v>
      </c>
      <c r="L79" s="35">
        <f t="shared" si="5"/>
        <v>4.0732762500302666E-2</v>
      </c>
      <c r="M79" s="25"/>
      <c r="N79" s="25"/>
      <c r="O79" s="14">
        <f>(1+J79)/(1+Prix!J79)-1</f>
        <v>-1.0927572822451381E-2</v>
      </c>
      <c r="P79" s="14">
        <f>(1+K79)/(1+Prix!K79)-1</f>
        <v>-1.0927572822451381E-2</v>
      </c>
      <c r="Q79" s="15">
        <f>(1+L79)/(1+Prix!L79)-1</f>
        <v>-1.0927572822451381E-2</v>
      </c>
    </row>
    <row r="80" spans="2:17" x14ac:dyDescent="0.25">
      <c r="B80" s="23">
        <v>2023</v>
      </c>
      <c r="C80" s="30"/>
      <c r="D80" s="16"/>
      <c r="E80" s="16">
        <v>40556.245809174456</v>
      </c>
      <c r="F80" s="16">
        <v>40556.245809174456</v>
      </c>
      <c r="G80" s="31">
        <v>40556.245809174456</v>
      </c>
      <c r="H80" s="36"/>
      <c r="I80" s="26"/>
      <c r="J80" s="17">
        <f t="shared" si="3"/>
        <v>4.0467481439467212E-2</v>
      </c>
      <c r="K80" s="17">
        <f t="shared" si="4"/>
        <v>4.0467481439467212E-2</v>
      </c>
      <c r="L80" s="37">
        <f t="shared" si="5"/>
        <v>4.0467481439467212E-2</v>
      </c>
      <c r="M80" s="26"/>
      <c r="N80" s="26"/>
      <c r="O80" s="17">
        <f>(1+J80)/(1+Prix!J80)-1</f>
        <v>-7.8933974969377374E-3</v>
      </c>
      <c r="P80" s="17">
        <f>(1+K80)/(1+Prix!K80)-1</f>
        <v>-7.8933974969377374E-3</v>
      </c>
      <c r="Q80" s="18">
        <f>(1+L80)/(1+Prix!L80)-1</f>
        <v>-7.8933974969377374E-3</v>
      </c>
    </row>
    <row r="81" spans="2:17" x14ac:dyDescent="0.25">
      <c r="B81" s="23">
        <v>2024</v>
      </c>
      <c r="C81" s="30"/>
      <c r="D81" s="16"/>
      <c r="E81" s="16">
        <v>41690.036217015739</v>
      </c>
      <c r="F81" s="16">
        <v>41690.036217015739</v>
      </c>
      <c r="G81" s="31">
        <v>41690.036217015739</v>
      </c>
      <c r="H81" s="36"/>
      <c r="I81" s="26"/>
      <c r="J81" s="17">
        <f t="shared" si="3"/>
        <v>2.7956000000000092E-2</v>
      </c>
      <c r="K81" s="17">
        <f t="shared" si="4"/>
        <v>2.7956000000000092E-2</v>
      </c>
      <c r="L81" s="37">
        <f t="shared" si="5"/>
        <v>2.7956000000000092E-2</v>
      </c>
      <c r="M81" s="26"/>
      <c r="N81" s="26"/>
      <c r="O81" s="17">
        <f>(1+J81)/(1+Prix!J81)-1</f>
        <v>7.7949534301453571E-3</v>
      </c>
      <c r="P81" s="17">
        <f>(1+K81)/(1+Prix!K81)-1</f>
        <v>7.7949534301453571E-3</v>
      </c>
      <c r="Q81" s="18">
        <f>(1+L81)/(1+Prix!L81)-1</f>
        <v>7.7949534301453571E-3</v>
      </c>
    </row>
    <row r="82" spans="2:17" x14ac:dyDescent="0.25">
      <c r="B82" s="23">
        <v>2025</v>
      </c>
      <c r="C82" s="30"/>
      <c r="D82" s="16"/>
      <c r="E82" s="16">
        <v>42430.313683110428</v>
      </c>
      <c r="F82" s="16">
        <v>42430.313683110428</v>
      </c>
      <c r="G82" s="31">
        <v>42430.313683110428</v>
      </c>
      <c r="H82" s="36"/>
      <c r="I82" s="26"/>
      <c r="J82" s="17">
        <f t="shared" si="3"/>
        <v>1.775670000000007E-2</v>
      </c>
      <c r="K82" s="17">
        <f t="shared" si="4"/>
        <v>1.775670000000007E-2</v>
      </c>
      <c r="L82" s="37">
        <f t="shared" si="5"/>
        <v>1.775670000000007E-2</v>
      </c>
      <c r="M82" s="26"/>
      <c r="N82" s="26"/>
      <c r="O82" s="17">
        <f>(1+J82)/(1+Prix!J82)-1</f>
        <v>4.1999999999999815E-3</v>
      </c>
      <c r="P82" s="17">
        <f>(1+K82)/(1+Prix!K82)-1</f>
        <v>4.1999999999999815E-3</v>
      </c>
      <c r="Q82" s="18">
        <f>(1+L82)/(1+Prix!L82)-1</f>
        <v>4.1999999999999815E-3</v>
      </c>
    </row>
    <row r="83" spans="2:17" x14ac:dyDescent="0.25">
      <c r="B83" s="23">
        <v>2026</v>
      </c>
      <c r="C83" s="30"/>
      <c r="D83" s="16"/>
      <c r="E83" s="16">
        <v>43239.421153461888</v>
      </c>
      <c r="F83" s="16">
        <v>43239.421153461888</v>
      </c>
      <c r="G83" s="31">
        <v>43239.421153461888</v>
      </c>
      <c r="H83" s="36"/>
      <c r="I83" s="26"/>
      <c r="J83" s="17">
        <f t="shared" si="3"/>
        <v>1.90690899999999E-2</v>
      </c>
      <c r="K83" s="17">
        <f t="shared" si="4"/>
        <v>1.90690899999999E-2</v>
      </c>
      <c r="L83" s="37">
        <f t="shared" si="5"/>
        <v>1.90690899999999E-2</v>
      </c>
      <c r="M83" s="26"/>
      <c r="N83" s="26"/>
      <c r="O83" s="17">
        <f>(1+J83)/(1+Prix!J83)-1</f>
        <v>4.8999999999999044E-3</v>
      </c>
      <c r="P83" s="17">
        <f>(1+K83)/(1+Prix!K83)-1</f>
        <v>4.8999999999999044E-3</v>
      </c>
      <c r="Q83" s="18">
        <f>(1+L83)/(1+Prix!L83)-1</f>
        <v>4.8999999999999044E-3</v>
      </c>
    </row>
    <row r="84" spans="2:17" x14ac:dyDescent="0.25">
      <c r="B84" s="23">
        <v>2027</v>
      </c>
      <c r="C84" s="30"/>
      <c r="D84" s="16"/>
      <c r="E84" s="16">
        <v>44229.290412072813</v>
      </c>
      <c r="F84" s="16">
        <v>44229.290412072813</v>
      </c>
      <c r="G84" s="31">
        <v>44229.290412072813</v>
      </c>
      <c r="H84" s="36"/>
      <c r="I84" s="26"/>
      <c r="J84" s="17">
        <f t="shared" si="3"/>
        <v>2.2892750000000239E-2</v>
      </c>
      <c r="K84" s="17">
        <f t="shared" si="4"/>
        <v>2.2892750000000239E-2</v>
      </c>
      <c r="L84" s="37">
        <f t="shared" si="5"/>
        <v>2.2892750000000239E-2</v>
      </c>
      <c r="M84" s="26"/>
      <c r="N84" s="26"/>
      <c r="O84" s="17">
        <f>(1+J84)/(1+Prix!J84)-1</f>
        <v>5.3000000000000824E-3</v>
      </c>
      <c r="P84" s="17">
        <f>(1+K84)/(1+Prix!K84)-1</f>
        <v>5.3000000000000824E-3</v>
      </c>
      <c r="Q84" s="18">
        <f>(1+L84)/(1+Prix!L84)-1</f>
        <v>5.3000000000000824E-3</v>
      </c>
    </row>
    <row r="85" spans="2:17" x14ac:dyDescent="0.25">
      <c r="B85" s="23">
        <v>2028</v>
      </c>
      <c r="C85" s="30"/>
      <c r="D85" s="16"/>
      <c r="E85" s="16">
        <v>45273.322812249797</v>
      </c>
      <c r="F85" s="16">
        <v>45273.322812249797</v>
      </c>
      <c r="G85" s="31">
        <v>45273.322812249797</v>
      </c>
      <c r="H85" s="36"/>
      <c r="I85" s="26"/>
      <c r="J85" s="17">
        <f t="shared" si="3"/>
        <v>2.3605000000000098E-2</v>
      </c>
      <c r="K85" s="17">
        <f t="shared" si="4"/>
        <v>2.3605000000000098E-2</v>
      </c>
      <c r="L85" s="37">
        <f t="shared" si="5"/>
        <v>2.3605000000000098E-2</v>
      </c>
      <c r="M85" s="26"/>
      <c r="N85" s="26"/>
      <c r="O85" s="17">
        <f>(1+J85)/(1+Prix!J85)-1</f>
        <v>6.0000000000000053E-3</v>
      </c>
      <c r="P85" s="17">
        <f>(1+K85)/(1+Prix!K85)-1</f>
        <v>6.0000000000000053E-3</v>
      </c>
      <c r="Q85" s="18">
        <f>(1+L85)/(1+Prix!L85)-1</f>
        <v>6.0000000000000053E-3</v>
      </c>
    </row>
    <row r="86" spans="2:17" x14ac:dyDescent="0.25">
      <c r="B86" s="23">
        <v>2029</v>
      </c>
      <c r="C86" s="30"/>
      <c r="D86" s="16"/>
      <c r="E86" s="16">
        <v>46277.507748886906</v>
      </c>
      <c r="F86" s="16">
        <v>46277.507748886906</v>
      </c>
      <c r="G86" s="31">
        <v>46277.507748886906</v>
      </c>
      <c r="H86" s="36"/>
      <c r="I86" s="26"/>
      <c r="J86" s="17">
        <f t="shared" si="3"/>
        <v>2.2180500000000158E-2</v>
      </c>
      <c r="K86" s="17">
        <f t="shared" si="4"/>
        <v>2.2180500000000158E-2</v>
      </c>
      <c r="L86" s="37">
        <f t="shared" si="5"/>
        <v>2.2180500000000158E-2</v>
      </c>
      <c r="M86" s="26"/>
      <c r="N86" s="26"/>
      <c r="O86" s="17">
        <f>(1+J86)/(1+Prix!J86)-1</f>
        <v>4.6000000000001595E-3</v>
      </c>
      <c r="P86" s="17">
        <f>(1+K86)/(1+Prix!K86)-1</f>
        <v>4.6000000000001595E-3</v>
      </c>
      <c r="Q86" s="18">
        <f>(1+L86)/(1+Prix!L86)-1</f>
        <v>4.6000000000001595E-3</v>
      </c>
    </row>
    <row r="87" spans="2:17" x14ac:dyDescent="0.25">
      <c r="B87" s="23">
        <v>2030</v>
      </c>
      <c r="C87" s="30"/>
      <c r="D87" s="16"/>
      <c r="E87" s="16">
        <v>47539.402830183557</v>
      </c>
      <c r="F87" s="16">
        <v>47525.276620943216</v>
      </c>
      <c r="G87" s="31">
        <v>47515.859148116317</v>
      </c>
      <c r="H87" s="36"/>
      <c r="I87" s="26"/>
      <c r="J87" s="17">
        <f t="shared" si="3"/>
        <v>2.726800000000007E-2</v>
      </c>
      <c r="K87" s="17">
        <f t="shared" si="4"/>
        <v>2.6962750000000257E-2</v>
      </c>
      <c r="L87" s="37">
        <f t="shared" si="5"/>
        <v>2.6759250000000234E-2</v>
      </c>
      <c r="M87" s="26"/>
      <c r="N87" s="26"/>
      <c r="O87" s="17">
        <f>(1+J87)/(1+Prix!J87)-1</f>
        <v>9.6000000000000529E-3</v>
      </c>
      <c r="P87" s="17">
        <f>(1+K87)/(1+Prix!K87)-1</f>
        <v>9.300000000000086E-3</v>
      </c>
      <c r="Q87" s="18">
        <f>(1+L87)/(1+Prix!L87)-1</f>
        <v>9.100000000000108E-3</v>
      </c>
    </row>
    <row r="88" spans="2:17" x14ac:dyDescent="0.25">
      <c r="B88" s="23">
        <v>2031</v>
      </c>
      <c r="C88" s="30"/>
      <c r="D88" s="16"/>
      <c r="E88" s="16">
        <v>48845.381535032946</v>
      </c>
      <c r="F88" s="16">
        <v>48801.853076258376</v>
      </c>
      <c r="G88" s="31">
        <v>48768.008947352268</v>
      </c>
      <c r="H88" s="36"/>
      <c r="I88" s="26"/>
      <c r="J88" s="17">
        <f t="shared" si="3"/>
        <v>2.7471500000000093E-2</v>
      </c>
      <c r="K88" s="17">
        <f t="shared" si="4"/>
        <v>2.6861000000000024E-2</v>
      </c>
      <c r="L88" s="37">
        <f t="shared" si="5"/>
        <v>2.6352249999999966E-2</v>
      </c>
      <c r="M88" s="26"/>
      <c r="N88" s="26"/>
      <c r="O88" s="17">
        <f>(1+J88)/(1+Prix!J88)-1</f>
        <v>9.8000000000000309E-3</v>
      </c>
      <c r="P88" s="17">
        <f>(1+K88)/(1+Prix!K88)-1</f>
        <v>9.1999999999998749E-3</v>
      </c>
      <c r="Q88" s="18">
        <f>(1+L88)/(1+Prix!L88)-1</f>
        <v>8.69999999999993E-3</v>
      </c>
    </row>
    <row r="89" spans="2:17" x14ac:dyDescent="0.25">
      <c r="B89" s="23">
        <v>2032</v>
      </c>
      <c r="C89" s="30"/>
      <c r="D89" s="16"/>
      <c r="E89" s="16">
        <v>50197.17746901499</v>
      </c>
      <c r="F89" s="16">
        <v>50107.754063189255</v>
      </c>
      <c r="G89" s="31">
        <v>50033.307131493566</v>
      </c>
      <c r="H89" s="36"/>
      <c r="I89" s="26"/>
      <c r="J89" s="17">
        <f t="shared" si="3"/>
        <v>2.7675000000000116E-2</v>
      </c>
      <c r="K89" s="17">
        <f t="shared" si="4"/>
        <v>2.6759250000000234E-2</v>
      </c>
      <c r="L89" s="37">
        <f t="shared" si="5"/>
        <v>2.5945250000000142E-2</v>
      </c>
      <c r="M89" s="26"/>
      <c r="N89" s="26"/>
      <c r="O89" s="17">
        <f>(1+J89)/(1+Prix!J89)-1</f>
        <v>1.0000000000000009E-2</v>
      </c>
      <c r="P89" s="17">
        <f>(1+K89)/(1+Prix!K89)-1</f>
        <v>9.100000000000108E-3</v>
      </c>
      <c r="Q89" s="18">
        <f>(1+L89)/(1+Prix!L89)-1</f>
        <v>8.2999999999999741E-3</v>
      </c>
    </row>
    <row r="90" spans="2:17" x14ac:dyDescent="0.25">
      <c r="B90" s="23">
        <v>2033</v>
      </c>
      <c r="C90" s="30"/>
      <c r="D90" s="16"/>
      <c r="E90" s="16">
        <v>51519.986038972842</v>
      </c>
      <c r="F90" s="16">
        <v>51372.123021465712</v>
      </c>
      <c r="G90" s="31">
        <v>51239.797791335615</v>
      </c>
      <c r="H90" s="36"/>
      <c r="I90" s="26"/>
      <c r="J90" s="17">
        <f t="shared" si="3"/>
        <v>2.6352249999999966E-2</v>
      </c>
      <c r="K90" s="17">
        <f t="shared" si="4"/>
        <v>2.5233000000000061E-2</v>
      </c>
      <c r="L90" s="37">
        <f t="shared" si="5"/>
        <v>2.4113749999999934E-2</v>
      </c>
      <c r="M90" s="26"/>
      <c r="N90" s="26"/>
      <c r="O90" s="17">
        <f>(1+J90)/(1+Prix!J90)-1</f>
        <v>8.69999999999993E-3</v>
      </c>
      <c r="P90" s="17">
        <f>(1+K90)/(1+Prix!K90)-1</f>
        <v>7.6000000000000512E-3</v>
      </c>
      <c r="Q90" s="18">
        <f>(1+L90)/(1+Prix!L90)-1</f>
        <v>6.4999999999999503E-3</v>
      </c>
    </row>
    <row r="91" spans="2:17" x14ac:dyDescent="0.25">
      <c r="B91" s="23">
        <v>2034</v>
      </c>
      <c r="C91" s="30"/>
      <c r="D91" s="16"/>
      <c r="E91" s="16">
        <v>52888.137908227298</v>
      </c>
      <c r="F91" s="16">
        <v>52663.16868814893</v>
      </c>
      <c r="G91" s="31">
        <v>52459.740517050632</v>
      </c>
      <c r="H91" s="36"/>
      <c r="I91" s="26"/>
      <c r="J91" s="17">
        <f t="shared" si="3"/>
        <v>2.6555749999999989E-2</v>
      </c>
      <c r="K91" s="17">
        <f t="shared" si="4"/>
        <v>2.5131250000000049E-2</v>
      </c>
      <c r="L91" s="37">
        <f t="shared" si="5"/>
        <v>2.3808500000000121E-2</v>
      </c>
      <c r="M91" s="26"/>
      <c r="N91" s="26"/>
      <c r="O91" s="17">
        <f>(1+J91)/(1+Prix!J91)-1</f>
        <v>8.899999999999908E-3</v>
      </c>
      <c r="P91" s="17">
        <f>(1+K91)/(1+Prix!K91)-1</f>
        <v>7.5000000000000622E-3</v>
      </c>
      <c r="Q91" s="18">
        <f>(1+L91)/(1+Prix!L91)-1</f>
        <v>6.1999999999999833E-3</v>
      </c>
    </row>
    <row r="92" spans="2:17" x14ac:dyDescent="0.25">
      <c r="B92" s="23">
        <v>2035</v>
      </c>
      <c r="C92" s="30"/>
      <c r="D92" s="16"/>
      <c r="E92" s="16">
        <v>54303.384812548036</v>
      </c>
      <c r="F92" s="16">
        <v>53986.65994624298</v>
      </c>
      <c r="G92" s="31">
        <v>53687.377134760398</v>
      </c>
      <c r="H92" s="36"/>
      <c r="I92" s="26"/>
      <c r="J92" s="17">
        <f t="shared" si="3"/>
        <v>2.6759250000000234E-2</v>
      </c>
      <c r="K92" s="17">
        <f t="shared" si="4"/>
        <v>2.5131250000000049E-2</v>
      </c>
      <c r="L92" s="37">
        <f t="shared" si="5"/>
        <v>2.3401500000000075E-2</v>
      </c>
      <c r="M92" s="26"/>
      <c r="N92" s="26"/>
      <c r="O92" s="17">
        <f>(1+J92)/(1+Prix!J92)-1</f>
        <v>9.100000000000108E-3</v>
      </c>
      <c r="P92" s="17">
        <f>(1+K92)/(1+Prix!K92)-1</f>
        <v>7.5000000000000622E-3</v>
      </c>
      <c r="Q92" s="18">
        <f>(1+L92)/(1+Prix!L92)-1</f>
        <v>5.8000000000000274E-3</v>
      </c>
    </row>
    <row r="93" spans="2:17" x14ac:dyDescent="0.25">
      <c r="B93" s="23">
        <v>2036</v>
      </c>
      <c r="C93" s="30"/>
      <c r="D93" s="16"/>
      <c r="E93" s="16">
        <v>55767.553401402576</v>
      </c>
      <c r="F93" s="16">
        <v>55337.919051367477</v>
      </c>
      <c r="G93" s="31">
        <v>54927.354218909117</v>
      </c>
      <c r="H93" s="36"/>
      <c r="I93" s="26"/>
      <c r="J93" s="17">
        <f t="shared" si="3"/>
        <v>2.6962750000000257E-2</v>
      </c>
      <c r="K93" s="17">
        <f t="shared" si="4"/>
        <v>2.5029500000000038E-2</v>
      </c>
      <c r="L93" s="37">
        <f t="shared" si="5"/>
        <v>2.3096250000000262E-2</v>
      </c>
      <c r="M93" s="26"/>
      <c r="N93" s="26"/>
      <c r="O93" s="17">
        <f>(1+J93)/(1+Prix!J93)-1</f>
        <v>9.300000000000086E-3</v>
      </c>
      <c r="P93" s="17">
        <f>(1+K93)/(1+Prix!K93)-1</f>
        <v>7.4000000000000732E-3</v>
      </c>
      <c r="Q93" s="18">
        <f>(1+L93)/(1+Prix!L93)-1</f>
        <v>5.5000000000002824E-3</v>
      </c>
    </row>
    <row r="94" spans="2:17" x14ac:dyDescent="0.25">
      <c r="B94" s="23">
        <v>2037</v>
      </c>
      <c r="C94" s="30"/>
      <c r="D94" s="16"/>
      <c r="E94" s="16">
        <v>57282.548698993436</v>
      </c>
      <c r="F94" s="16">
        <v>56717.368863000207</v>
      </c>
      <c r="G94" s="31">
        <v>56173.61469062051</v>
      </c>
      <c r="H94" s="36"/>
      <c r="I94" s="26"/>
      <c r="J94" s="17">
        <f t="shared" si="3"/>
        <v>2.7166250000000058E-2</v>
      </c>
      <c r="K94" s="17">
        <f t="shared" si="4"/>
        <v>2.4927750000000026E-2</v>
      </c>
      <c r="L94" s="37">
        <f t="shared" si="5"/>
        <v>2.2689250000000216E-2</v>
      </c>
      <c r="M94" s="26"/>
      <c r="N94" s="26"/>
      <c r="O94" s="17">
        <f>(1+J94)/(1+Prix!J94)-1</f>
        <v>9.5000000000000639E-3</v>
      </c>
      <c r="P94" s="17">
        <f>(1+K94)/(1+Prix!K94)-1</f>
        <v>7.2999999999998622E-3</v>
      </c>
      <c r="Q94" s="18">
        <f>(1+L94)/(1+Prix!L94)-1</f>
        <v>5.1000000000001044E-3</v>
      </c>
    </row>
    <row r="95" spans="2:17" x14ac:dyDescent="0.25">
      <c r="B95" s="23">
        <v>2038</v>
      </c>
      <c r="C95" s="30"/>
      <c r="D95" s="16"/>
      <c r="E95" s="16">
        <v>58844.529236917595</v>
      </c>
      <c r="F95" s="16">
        <v>58125.434262393057</v>
      </c>
      <c r="G95" s="31">
        <v>57425.289216560588</v>
      </c>
      <c r="H95" s="36"/>
      <c r="I95" s="26"/>
      <c r="J95" s="17">
        <f t="shared" si="3"/>
        <v>2.726800000000007E-2</v>
      </c>
      <c r="K95" s="17">
        <f t="shared" si="4"/>
        <v>2.4826000000000015E-2</v>
      </c>
      <c r="L95" s="37">
        <f t="shared" si="5"/>
        <v>2.2282249999999948E-2</v>
      </c>
      <c r="M95" s="26"/>
      <c r="N95" s="26"/>
      <c r="O95" s="17">
        <f>(1+J95)/(1+Prix!J95)-1</f>
        <v>9.6000000000000529E-3</v>
      </c>
      <c r="P95" s="17">
        <f>(1+K95)/(1+Prix!K95)-1</f>
        <v>7.1999999999998732E-3</v>
      </c>
      <c r="Q95" s="18">
        <f>(1+L95)/(1+Prix!L95)-1</f>
        <v>4.6999999999999265E-3</v>
      </c>
    </row>
    <row r="96" spans="2:17" x14ac:dyDescent="0.25">
      <c r="B96" s="23">
        <v>2039</v>
      </c>
      <c r="C96" s="30"/>
      <c r="D96" s="16"/>
      <c r="E96" s="16">
        <v>60461.076721849582</v>
      </c>
      <c r="F96" s="16">
        <v>59562.542030455043</v>
      </c>
      <c r="G96" s="31">
        <v>58687.32479767294</v>
      </c>
      <c r="H96" s="36"/>
      <c r="I96" s="26"/>
      <c r="J96" s="17">
        <f t="shared" si="3"/>
        <v>2.7471500000000093E-2</v>
      </c>
      <c r="K96" s="17">
        <f t="shared" si="4"/>
        <v>2.4724250000000225E-2</v>
      </c>
      <c r="L96" s="37">
        <f t="shared" si="5"/>
        <v>2.1976999999999913E-2</v>
      </c>
      <c r="M96" s="26"/>
      <c r="N96" s="26"/>
      <c r="O96" s="17">
        <f>(1+J96)/(1+Prix!J96)-1</f>
        <v>9.8000000000000309E-3</v>
      </c>
      <c r="P96" s="17">
        <f>(1+K96)/(1+Prix!K96)-1</f>
        <v>7.1000000000001062E-3</v>
      </c>
      <c r="Q96" s="18">
        <f>(1+L96)/(1+Prix!L96)-1</f>
        <v>4.3999999999997375E-3</v>
      </c>
    </row>
    <row r="97" spans="2:17" x14ac:dyDescent="0.25">
      <c r="B97" s="23">
        <v>2040</v>
      </c>
      <c r="C97" s="30"/>
      <c r="D97" s="16"/>
      <c r="E97" s="16">
        <v>62134.337020126775</v>
      </c>
      <c r="F97" s="16">
        <v>61029.120721599917</v>
      </c>
      <c r="G97" s="31">
        <v>59953.210393558751</v>
      </c>
      <c r="H97" s="36"/>
      <c r="I97" s="26"/>
      <c r="J97" s="17">
        <f t="shared" si="3"/>
        <v>2.7675000000000116E-2</v>
      </c>
      <c r="K97" s="17">
        <f t="shared" si="4"/>
        <v>2.4622499999999992E-2</v>
      </c>
      <c r="L97" s="37">
        <f t="shared" si="5"/>
        <v>2.1570000000000089E-2</v>
      </c>
      <c r="M97" s="26"/>
      <c r="N97" s="26"/>
      <c r="O97" s="17">
        <f>(1+J97)/(1+Prix!J97)-1</f>
        <v>1.0000000000000009E-2</v>
      </c>
      <c r="P97" s="17">
        <f>(1+K97)/(1+Prix!K97)-1</f>
        <v>6.9999999999998952E-3</v>
      </c>
      <c r="Q97" s="18">
        <f>(1+L97)/(1+Prix!L97)-1</f>
        <v>4.0000000000000036E-3</v>
      </c>
    </row>
    <row r="98" spans="2:17" x14ac:dyDescent="0.25">
      <c r="B98" s="23">
        <v>2041</v>
      </c>
      <c r="C98" s="30"/>
      <c r="D98" s="16"/>
      <c r="E98" s="16">
        <v>63853.904797158793</v>
      </c>
      <c r="F98" s="16">
        <v>62531.810246567504</v>
      </c>
      <c r="G98" s="31">
        <v>61246.401141747818</v>
      </c>
      <c r="H98" s="36"/>
      <c r="I98" s="26"/>
      <c r="J98" s="17">
        <f t="shared" si="3"/>
        <v>2.7675000000000116E-2</v>
      </c>
      <c r="K98" s="17">
        <f t="shared" si="4"/>
        <v>2.4622499999999992E-2</v>
      </c>
      <c r="L98" s="37">
        <f t="shared" si="5"/>
        <v>2.1570000000000089E-2</v>
      </c>
      <c r="M98" s="26"/>
      <c r="N98" s="26"/>
      <c r="O98" s="17">
        <f>(1+J98)/(1+Prix!J98)-1</f>
        <v>1.0000000000000009E-2</v>
      </c>
      <c r="P98" s="17">
        <f>(1+K98)/(1+Prix!K98)-1</f>
        <v>6.9999999999998952E-3</v>
      </c>
      <c r="Q98" s="18">
        <f>(1+L98)/(1+Prix!L98)-1</f>
        <v>4.0000000000000036E-3</v>
      </c>
    </row>
    <row r="99" spans="2:17" x14ac:dyDescent="0.25">
      <c r="B99" s="23">
        <v>2042</v>
      </c>
      <c r="C99" s="30"/>
      <c r="D99" s="16"/>
      <c r="E99" s="16">
        <v>65621.061612420162</v>
      </c>
      <c r="F99" s="16">
        <v>64071.499744363617</v>
      </c>
      <c r="G99" s="31">
        <v>62567.486014375325</v>
      </c>
      <c r="H99" s="36"/>
      <c r="I99" s="26"/>
      <c r="J99" s="17">
        <f t="shared" si="3"/>
        <v>2.7674999999999894E-2</v>
      </c>
      <c r="K99" s="17">
        <f t="shared" si="4"/>
        <v>2.4622499999999992E-2</v>
      </c>
      <c r="L99" s="37">
        <f t="shared" si="5"/>
        <v>2.1570000000000089E-2</v>
      </c>
      <c r="M99" s="26"/>
      <c r="N99" s="26"/>
      <c r="O99" s="17">
        <f>(1+J99)/(1+Prix!J99)-1</f>
        <v>9.9999999999997868E-3</v>
      </c>
      <c r="P99" s="17">
        <f>(1+K99)/(1+Prix!K99)-1</f>
        <v>6.9999999999998952E-3</v>
      </c>
      <c r="Q99" s="18">
        <f>(1+L99)/(1+Prix!L99)-1</f>
        <v>4.0000000000000036E-3</v>
      </c>
    </row>
    <row r="100" spans="2:17" x14ac:dyDescent="0.25">
      <c r="B100" s="23">
        <v>2043</v>
      </c>
      <c r="C100" s="30"/>
      <c r="D100" s="16"/>
      <c r="E100" s="16">
        <v>67437.124492543895</v>
      </c>
      <c r="F100" s="16">
        <v>65649.100246819202</v>
      </c>
      <c r="G100" s="31">
        <v>63917.066687705403</v>
      </c>
      <c r="H100" s="36"/>
      <c r="I100" s="26"/>
      <c r="J100" s="17">
        <f t="shared" si="3"/>
        <v>2.7675000000000116E-2</v>
      </c>
      <c r="K100" s="17">
        <f t="shared" si="4"/>
        <v>2.462249999999977E-2</v>
      </c>
      <c r="L100" s="37">
        <f t="shared" si="5"/>
        <v>2.1570000000000089E-2</v>
      </c>
      <c r="M100" s="26"/>
      <c r="N100" s="26"/>
      <c r="O100" s="17">
        <f>(1+J100)/(1+Prix!J100)-1</f>
        <v>1.0000000000000009E-2</v>
      </c>
      <c r="P100" s="17">
        <f>(1+K100)/(1+Prix!K100)-1</f>
        <v>6.9999999999996732E-3</v>
      </c>
      <c r="Q100" s="18">
        <f>(1+L100)/(1+Prix!L100)-1</f>
        <v>4.0000000000000036E-3</v>
      </c>
    </row>
    <row r="101" spans="2:17" x14ac:dyDescent="0.25">
      <c r="B101" s="23">
        <v>2044</v>
      </c>
      <c r="C101" s="30"/>
      <c r="D101" s="16"/>
      <c r="E101" s="16">
        <v>69303.44691287505</v>
      </c>
      <c r="F101" s="16">
        <v>67265.545217646504</v>
      </c>
      <c r="G101" s="31">
        <v>65295.75781615921</v>
      </c>
      <c r="H101" s="36"/>
      <c r="I101" s="26"/>
      <c r="J101" s="17">
        <f t="shared" si="3"/>
        <v>2.7675000000000116E-2</v>
      </c>
      <c r="K101" s="17">
        <f t="shared" si="4"/>
        <v>2.4622499999999992E-2</v>
      </c>
      <c r="L101" s="37">
        <f t="shared" si="5"/>
        <v>2.1570000000000089E-2</v>
      </c>
      <c r="M101" s="26"/>
      <c r="N101" s="26"/>
      <c r="O101" s="17">
        <f>(1+J101)/(1+Prix!J101)-1</f>
        <v>1.0000000000000009E-2</v>
      </c>
      <c r="P101" s="17">
        <f>(1+K101)/(1+Prix!K101)-1</f>
        <v>6.9999999999998952E-3</v>
      </c>
      <c r="Q101" s="18">
        <f>(1+L101)/(1+Prix!L101)-1</f>
        <v>4.0000000000000036E-3</v>
      </c>
    </row>
    <row r="102" spans="2:17" x14ac:dyDescent="0.25">
      <c r="B102" s="23">
        <v>2045</v>
      </c>
      <c r="C102" s="30"/>
      <c r="D102" s="16"/>
      <c r="E102" s="16">
        <v>71221.419806188875</v>
      </c>
      <c r="F102" s="16">
        <v>68921.791104767995</v>
      </c>
      <c r="G102" s="31">
        <v>66704.187312253765</v>
      </c>
      <c r="H102" s="36"/>
      <c r="I102" s="26"/>
      <c r="J102" s="17">
        <f t="shared" si="3"/>
        <v>2.7675000000000116E-2</v>
      </c>
      <c r="K102" s="17">
        <f t="shared" si="4"/>
        <v>2.462249999999977E-2</v>
      </c>
      <c r="L102" s="37">
        <f t="shared" si="5"/>
        <v>2.1570000000000089E-2</v>
      </c>
      <c r="M102" s="26"/>
      <c r="N102" s="26"/>
      <c r="O102" s="17">
        <f>(1+J102)/(1+Prix!J102)-1</f>
        <v>1.0000000000000009E-2</v>
      </c>
      <c r="P102" s="17">
        <f>(1+K102)/(1+Prix!K102)-1</f>
        <v>6.9999999999996732E-3</v>
      </c>
      <c r="Q102" s="18">
        <f>(1+L102)/(1+Prix!L102)-1</f>
        <v>4.0000000000000036E-3</v>
      </c>
    </row>
    <row r="103" spans="2:17" x14ac:dyDescent="0.25">
      <c r="B103" s="23">
        <v>2046</v>
      </c>
      <c r="C103" s="30"/>
      <c r="D103" s="16"/>
      <c r="E103" s="16">
        <v>73192.472599325163</v>
      </c>
      <c r="F103" s="16">
        <v>70618.817906245138</v>
      </c>
      <c r="G103" s="31">
        <v>68142.996632579088</v>
      </c>
      <c r="H103" s="36"/>
      <c r="I103" s="26"/>
      <c r="J103" s="17">
        <f t="shared" si="3"/>
        <v>2.7675000000000116E-2</v>
      </c>
      <c r="K103" s="17">
        <f t="shared" si="4"/>
        <v>2.4622499999999992E-2</v>
      </c>
      <c r="L103" s="37">
        <f t="shared" si="5"/>
        <v>2.1570000000000089E-2</v>
      </c>
      <c r="M103" s="26"/>
      <c r="N103" s="26"/>
      <c r="O103" s="17">
        <f>(1+J103)/(1+Prix!J103)-1</f>
        <v>1.0000000000000009E-2</v>
      </c>
      <c r="P103" s="17">
        <f>(1+K103)/(1+Prix!K103)-1</f>
        <v>6.9999999999998952E-3</v>
      </c>
      <c r="Q103" s="18">
        <f>(1+L103)/(1+Prix!L103)-1</f>
        <v>4.0000000000000036E-3</v>
      </c>
    </row>
    <row r="104" spans="2:17" x14ac:dyDescent="0.25">
      <c r="B104" s="23">
        <v>2047</v>
      </c>
      <c r="C104" s="30"/>
      <c r="D104" s="16"/>
      <c r="E104" s="16">
        <v>75218.074278511485</v>
      </c>
      <c r="F104" s="16">
        <v>72357.629750141656</v>
      </c>
      <c r="G104" s="31">
        <v>69612.841069943825</v>
      </c>
      <c r="H104" s="36"/>
      <c r="I104" s="26"/>
      <c r="J104" s="17">
        <f t="shared" si="3"/>
        <v>2.7674999999999894E-2</v>
      </c>
      <c r="K104" s="17">
        <f t="shared" si="4"/>
        <v>2.4622499999999992E-2</v>
      </c>
      <c r="L104" s="37">
        <f t="shared" si="5"/>
        <v>2.1570000000000089E-2</v>
      </c>
      <c r="M104" s="26"/>
      <c r="N104" s="26"/>
      <c r="O104" s="17">
        <f>(1+J104)/(1+Prix!J104)-1</f>
        <v>9.9999999999997868E-3</v>
      </c>
      <c r="P104" s="17">
        <f>(1+K104)/(1+Prix!K104)-1</f>
        <v>6.9999999999998952E-3</v>
      </c>
      <c r="Q104" s="18">
        <f>(1+L104)/(1+Prix!L104)-1</f>
        <v>4.0000000000000036E-3</v>
      </c>
    </row>
    <row r="105" spans="2:17" x14ac:dyDescent="0.25">
      <c r="B105" s="23">
        <v>2048</v>
      </c>
      <c r="C105" s="30"/>
      <c r="D105" s="16"/>
      <c r="E105" s="16">
        <v>77299.734484169298</v>
      </c>
      <c r="F105" s="16">
        <v>74139.255488664508</v>
      </c>
      <c r="G105" s="31">
        <v>71114.390051822513</v>
      </c>
      <c r="H105" s="36"/>
      <c r="I105" s="26"/>
      <c r="J105" s="17">
        <f t="shared" si="3"/>
        <v>2.7675000000000116E-2</v>
      </c>
      <c r="K105" s="17">
        <f t="shared" si="4"/>
        <v>2.462249999999977E-2</v>
      </c>
      <c r="L105" s="37">
        <f t="shared" si="5"/>
        <v>2.1570000000000089E-2</v>
      </c>
      <c r="M105" s="26"/>
      <c r="N105" s="26"/>
      <c r="O105" s="17">
        <f>(1+J105)/(1+Prix!J105)-1</f>
        <v>1.0000000000000009E-2</v>
      </c>
      <c r="P105" s="17">
        <f>(1+K105)/(1+Prix!K105)-1</f>
        <v>6.9999999999996732E-3</v>
      </c>
      <c r="Q105" s="18">
        <f>(1+L105)/(1+Prix!L105)-1</f>
        <v>4.0000000000000036E-3</v>
      </c>
    </row>
    <row r="106" spans="2:17" x14ac:dyDescent="0.25">
      <c r="B106" s="23">
        <v>2049</v>
      </c>
      <c r="C106" s="30"/>
      <c r="D106" s="16"/>
      <c r="E106" s="16">
        <v>79439.004636018697</v>
      </c>
      <c r="F106" s="16">
        <v>75964.749306934144</v>
      </c>
      <c r="G106" s="31">
        <v>72648.327445240328</v>
      </c>
      <c r="H106" s="36"/>
      <c r="I106" s="26"/>
      <c r="J106" s="17">
        <f t="shared" si="3"/>
        <v>2.7675000000000116E-2</v>
      </c>
      <c r="K106" s="17">
        <f t="shared" si="4"/>
        <v>2.4622499999999992E-2</v>
      </c>
      <c r="L106" s="37">
        <f t="shared" si="5"/>
        <v>2.1570000000000089E-2</v>
      </c>
      <c r="M106" s="26"/>
      <c r="N106" s="26"/>
      <c r="O106" s="17">
        <f>(1+J106)/(1+Prix!J106)-1</f>
        <v>1.0000000000000009E-2</v>
      </c>
      <c r="P106" s="17">
        <f>(1+K106)/(1+Prix!K106)-1</f>
        <v>6.9999999999998952E-3</v>
      </c>
      <c r="Q106" s="18">
        <f>(1+L106)/(1+Prix!L106)-1</f>
        <v>4.0000000000000036E-3</v>
      </c>
    </row>
    <row r="107" spans="2:17" x14ac:dyDescent="0.25">
      <c r="B107" s="23">
        <v>2050</v>
      </c>
      <c r="C107" s="30"/>
      <c r="D107" s="16"/>
      <c r="E107" s="16">
        <v>81637.479089320521</v>
      </c>
      <c r="F107" s="16">
        <v>77835.191346744134</v>
      </c>
      <c r="G107" s="31">
        <v>74215.351868234167</v>
      </c>
      <c r="H107" s="36"/>
      <c r="I107" s="26"/>
      <c r="J107" s="17">
        <f t="shared" si="3"/>
        <v>2.7675000000000116E-2</v>
      </c>
      <c r="K107" s="17">
        <f t="shared" si="4"/>
        <v>2.4622499999999992E-2</v>
      </c>
      <c r="L107" s="37">
        <f t="shared" si="5"/>
        <v>2.1570000000000089E-2</v>
      </c>
      <c r="M107" s="26"/>
      <c r="N107" s="26"/>
      <c r="O107" s="17">
        <f>(1+J107)/(1+Prix!J107)-1</f>
        <v>1.0000000000000009E-2</v>
      </c>
      <c r="P107" s="17">
        <f>(1+K107)/(1+Prix!K107)-1</f>
        <v>6.9999999999998952E-3</v>
      </c>
      <c r="Q107" s="18">
        <f>(1+L107)/(1+Prix!L107)-1</f>
        <v>4.0000000000000036E-3</v>
      </c>
    </row>
    <row r="108" spans="2:17" x14ac:dyDescent="0.25">
      <c r="B108" s="23">
        <v>2051</v>
      </c>
      <c r="C108" s="30"/>
      <c r="D108" s="16"/>
      <c r="E108" s="16">
        <v>83896.79632311748</v>
      </c>
      <c r="F108" s="16">
        <v>79751.688345679329</v>
      </c>
      <c r="G108" s="31">
        <v>75816.177008031984</v>
      </c>
      <c r="H108" s="36"/>
      <c r="I108" s="26"/>
      <c r="J108" s="17">
        <f t="shared" si="3"/>
        <v>2.7675000000000116E-2</v>
      </c>
      <c r="K108" s="17">
        <f t="shared" si="4"/>
        <v>2.462249999999977E-2</v>
      </c>
      <c r="L108" s="37">
        <f t="shared" si="5"/>
        <v>2.1570000000000089E-2</v>
      </c>
      <c r="M108" s="26"/>
      <c r="N108" s="26"/>
      <c r="O108" s="17">
        <f>(1+J108)/(1+Prix!J108)-1</f>
        <v>1.0000000000000009E-2</v>
      </c>
      <c r="P108" s="17">
        <f>(1+K108)/(1+Prix!K108)-1</f>
        <v>6.9999999999996732E-3</v>
      </c>
      <c r="Q108" s="18">
        <f>(1+L108)/(1+Prix!L108)-1</f>
        <v>4.0000000000000036E-3</v>
      </c>
    </row>
    <row r="109" spans="2:17" x14ac:dyDescent="0.25">
      <c r="B109" s="23">
        <v>2052</v>
      </c>
      <c r="C109" s="30"/>
      <c r="D109" s="16"/>
      <c r="E109" s="16">
        <v>86218.640161359755</v>
      </c>
      <c r="F109" s="16">
        <v>81715.374291970817</v>
      </c>
      <c r="G109" s="31">
        <v>77451.531946095245</v>
      </c>
      <c r="H109" s="36"/>
      <c r="I109" s="26"/>
      <c r="J109" s="17">
        <f t="shared" si="3"/>
        <v>2.7674999999999894E-2</v>
      </c>
      <c r="K109" s="17">
        <f t="shared" si="4"/>
        <v>2.4622499999999992E-2</v>
      </c>
      <c r="L109" s="37">
        <f t="shared" si="5"/>
        <v>2.1570000000000089E-2</v>
      </c>
      <c r="M109" s="26"/>
      <c r="N109" s="26"/>
      <c r="O109" s="17">
        <f>(1+J109)/(1+Prix!J109)-1</f>
        <v>9.9999999999997868E-3</v>
      </c>
      <c r="P109" s="17">
        <f>(1+K109)/(1+Prix!K109)-1</f>
        <v>6.9999999999998952E-3</v>
      </c>
      <c r="Q109" s="18">
        <f>(1+L109)/(1+Prix!L109)-1</f>
        <v>4.0000000000000036E-3</v>
      </c>
    </row>
    <row r="110" spans="2:17" x14ac:dyDescent="0.25">
      <c r="B110" s="23">
        <v>2053</v>
      </c>
      <c r="C110" s="30"/>
      <c r="D110" s="16"/>
      <c r="E110" s="16">
        <v>88604.741027825396</v>
      </c>
      <c r="F110" s="16">
        <v>83727.411095474876</v>
      </c>
      <c r="G110" s="31">
        <v>79122.161490172526</v>
      </c>
      <c r="H110" s="36"/>
      <c r="I110" s="26"/>
      <c r="J110" s="17">
        <f t="shared" si="3"/>
        <v>2.7675000000000116E-2</v>
      </c>
      <c r="K110" s="17">
        <f t="shared" si="4"/>
        <v>2.4622499999999992E-2</v>
      </c>
      <c r="L110" s="37">
        <f t="shared" si="5"/>
        <v>2.1570000000000089E-2</v>
      </c>
      <c r="M110" s="26"/>
      <c r="N110" s="26"/>
      <c r="O110" s="17">
        <f>(1+J110)/(1+Prix!J110)-1</f>
        <v>1.0000000000000009E-2</v>
      </c>
      <c r="P110" s="17">
        <f>(1+K110)/(1+Prix!K110)-1</f>
        <v>6.9999999999998952E-3</v>
      </c>
      <c r="Q110" s="18">
        <f>(1+L110)/(1+Prix!L110)-1</f>
        <v>4.0000000000000036E-3</v>
      </c>
    </row>
    <row r="111" spans="2:17" x14ac:dyDescent="0.25">
      <c r="B111" s="23">
        <v>2054</v>
      </c>
      <c r="C111" s="30"/>
      <c r="D111" s="16"/>
      <c r="E111" s="16">
        <v>91056.877235770473</v>
      </c>
      <c r="F111" s="16">
        <v>85788.989275173197</v>
      </c>
      <c r="G111" s="31">
        <v>80828.826513515553</v>
      </c>
      <c r="H111" s="36"/>
      <c r="I111" s="26"/>
      <c r="J111" s="17">
        <f t="shared" si="3"/>
        <v>2.7675000000000116E-2</v>
      </c>
      <c r="K111" s="17">
        <f t="shared" si="4"/>
        <v>2.4622499999999992E-2</v>
      </c>
      <c r="L111" s="37">
        <f t="shared" si="5"/>
        <v>2.1570000000000089E-2</v>
      </c>
      <c r="M111" s="26"/>
      <c r="N111" s="26"/>
      <c r="O111" s="17">
        <f>(1+J111)/(1+Prix!J111)-1</f>
        <v>1.0000000000000009E-2</v>
      </c>
      <c r="P111" s="17">
        <f>(1+K111)/(1+Prix!K111)-1</f>
        <v>6.9999999999998952E-3</v>
      </c>
      <c r="Q111" s="18">
        <f>(1+L111)/(1+Prix!L111)-1</f>
        <v>4.0000000000000036E-3</v>
      </c>
    </row>
    <row r="112" spans="2:17" x14ac:dyDescent="0.25">
      <c r="B112" s="23">
        <v>2055</v>
      </c>
      <c r="C112" s="30"/>
      <c r="D112" s="16"/>
      <c r="E112" s="16">
        <v>93576.876313270419</v>
      </c>
      <c r="F112" s="16">
        <v>87901.328663601147</v>
      </c>
      <c r="G112" s="31">
        <v>82572.304301412092</v>
      </c>
      <c r="H112" s="36"/>
      <c r="I112" s="26"/>
      <c r="J112" s="17">
        <f t="shared" si="3"/>
        <v>2.7674999999999894E-2</v>
      </c>
      <c r="K112" s="17">
        <f t="shared" si="4"/>
        <v>2.4622499999999992E-2</v>
      </c>
      <c r="L112" s="37">
        <f t="shared" si="5"/>
        <v>2.1570000000000089E-2</v>
      </c>
      <c r="M112" s="26"/>
      <c r="N112" s="26"/>
      <c r="O112" s="17">
        <f>(1+J112)/(1+Prix!J112)-1</f>
        <v>9.9999999999997868E-3</v>
      </c>
      <c r="P112" s="17">
        <f>(1+K112)/(1+Prix!K112)-1</f>
        <v>6.9999999999998952E-3</v>
      </c>
      <c r="Q112" s="18">
        <f>(1+L112)/(1+Prix!L112)-1</f>
        <v>4.0000000000000036E-3</v>
      </c>
    </row>
    <row r="113" spans="2:17" x14ac:dyDescent="0.25">
      <c r="B113" s="23">
        <v>2056</v>
      </c>
      <c r="C113" s="30"/>
      <c r="D113" s="16"/>
      <c r="E113" s="16">
        <v>96166.616365240174</v>
      </c>
      <c r="F113" s="16">
        <v>90065.679128620657</v>
      </c>
      <c r="G113" s="31">
        <v>84353.388905193555</v>
      </c>
      <c r="H113" s="36"/>
      <c r="I113" s="26"/>
      <c r="J113" s="17">
        <f t="shared" si="3"/>
        <v>2.7674999999999894E-2</v>
      </c>
      <c r="K113" s="17">
        <f t="shared" si="4"/>
        <v>2.4622499999999992E-2</v>
      </c>
      <c r="L113" s="37">
        <f t="shared" si="5"/>
        <v>2.1570000000000089E-2</v>
      </c>
      <c r="M113" s="26"/>
      <c r="N113" s="26"/>
      <c r="O113" s="17">
        <f>(1+J113)/(1+Prix!J113)-1</f>
        <v>9.9999999999997868E-3</v>
      </c>
      <c r="P113" s="17">
        <f>(1+K113)/(1+Prix!K113)-1</f>
        <v>6.9999999999998952E-3</v>
      </c>
      <c r="Q113" s="18">
        <f>(1+L113)/(1+Prix!L113)-1</f>
        <v>4.0000000000000036E-3</v>
      </c>
    </row>
    <row r="114" spans="2:17" x14ac:dyDescent="0.25">
      <c r="B114" s="23">
        <v>2057</v>
      </c>
      <c r="C114" s="30"/>
      <c r="D114" s="16"/>
      <c r="E114" s="16">
        <v>98828.027473148206</v>
      </c>
      <c r="F114" s="16">
        <v>92283.321312965112</v>
      </c>
      <c r="G114" s="31">
        <v>86172.891503878593</v>
      </c>
      <c r="H114" s="36"/>
      <c r="I114" s="26"/>
      <c r="J114" s="17">
        <f t="shared" si="3"/>
        <v>2.7675000000000116E-2</v>
      </c>
      <c r="K114" s="17">
        <f t="shared" si="4"/>
        <v>2.4622499999999992E-2</v>
      </c>
      <c r="L114" s="37">
        <f t="shared" si="5"/>
        <v>2.1570000000000089E-2</v>
      </c>
      <c r="M114" s="26"/>
      <c r="N114" s="26"/>
      <c r="O114" s="17">
        <f>(1+J114)/(1+Prix!J114)-1</f>
        <v>1.0000000000000009E-2</v>
      </c>
      <c r="P114" s="17">
        <f>(1+K114)/(1+Prix!K114)-1</f>
        <v>6.9999999999998952E-3</v>
      </c>
      <c r="Q114" s="18">
        <f>(1+L114)/(1+Prix!L114)-1</f>
        <v>4.0000000000000036E-3</v>
      </c>
    </row>
    <row r="115" spans="2:17" x14ac:dyDescent="0.25">
      <c r="B115" s="23">
        <v>2058</v>
      </c>
      <c r="C115" s="30"/>
      <c r="D115" s="16"/>
      <c r="E115" s="16">
        <v>101563.0931334676</v>
      </c>
      <c r="F115" s="16">
        <v>94555.567391993594</v>
      </c>
      <c r="G115" s="31">
        <v>88031.64077361727</v>
      </c>
      <c r="H115" s="36"/>
      <c r="I115" s="26"/>
      <c r="J115" s="17">
        <f t="shared" si="3"/>
        <v>2.7675000000000116E-2</v>
      </c>
      <c r="K115" s="17">
        <f t="shared" si="4"/>
        <v>2.4622499999999992E-2</v>
      </c>
      <c r="L115" s="37">
        <f t="shared" si="5"/>
        <v>2.1570000000000089E-2</v>
      </c>
      <c r="M115" s="26"/>
      <c r="N115" s="26"/>
      <c r="O115" s="17">
        <f>(1+J115)/(1+Prix!J115)-1</f>
        <v>1.0000000000000009E-2</v>
      </c>
      <c r="P115" s="17">
        <f>(1+K115)/(1+Prix!K115)-1</f>
        <v>6.9999999999998952E-3</v>
      </c>
      <c r="Q115" s="18">
        <f>(1+L115)/(1+Prix!L115)-1</f>
        <v>4.0000000000000036E-3</v>
      </c>
    </row>
    <row r="116" spans="2:17" x14ac:dyDescent="0.25">
      <c r="B116" s="23">
        <v>2059</v>
      </c>
      <c r="C116" s="30"/>
      <c r="D116" s="16"/>
      <c r="E116" s="16">
        <v>104373.85173593632</v>
      </c>
      <c r="F116" s="16">
        <v>96883.76185010295</v>
      </c>
      <c r="G116" s="31">
        <v>89930.483265104194</v>
      </c>
      <c r="H116" s="36"/>
      <c r="I116" s="26"/>
      <c r="J116" s="17">
        <f t="shared" si="3"/>
        <v>2.7675000000000116E-2</v>
      </c>
      <c r="K116" s="17">
        <f t="shared" si="4"/>
        <v>2.4622499999999992E-2</v>
      </c>
      <c r="L116" s="37">
        <f t="shared" si="5"/>
        <v>2.1570000000000089E-2</v>
      </c>
      <c r="M116" s="26"/>
      <c r="N116" s="26"/>
      <c r="O116" s="17">
        <f>(1+J116)/(1+Prix!J116)-1</f>
        <v>1.0000000000000009E-2</v>
      </c>
      <c r="P116" s="17">
        <f>(1+K116)/(1+Prix!K116)-1</f>
        <v>6.9999999999998952E-3</v>
      </c>
      <c r="Q116" s="18">
        <f>(1+L116)/(1+Prix!L116)-1</f>
        <v>4.0000000000000036E-3</v>
      </c>
    </row>
    <row r="117" spans="2:17" x14ac:dyDescent="0.25">
      <c r="B117" s="23">
        <v>2060</v>
      </c>
      <c r="C117" s="30"/>
      <c r="D117" s="16"/>
      <c r="E117" s="16">
        <v>107262.39808272837</v>
      </c>
      <c r="F117" s="16">
        <v>99269.282276257116</v>
      </c>
      <c r="G117" s="31">
        <v>91870.283789132489</v>
      </c>
      <c r="H117" s="36"/>
      <c r="I117" s="26"/>
      <c r="J117" s="17">
        <f t="shared" si="3"/>
        <v>2.7675000000000116E-2</v>
      </c>
      <c r="K117" s="17">
        <f t="shared" si="4"/>
        <v>2.4622499999999992E-2</v>
      </c>
      <c r="L117" s="37">
        <f t="shared" si="5"/>
        <v>2.1569999999999867E-2</v>
      </c>
      <c r="M117" s="26"/>
      <c r="N117" s="26"/>
      <c r="O117" s="17">
        <f>(1+J117)/(1+Prix!J117)-1</f>
        <v>1.0000000000000009E-2</v>
      </c>
      <c r="P117" s="17">
        <f>(1+K117)/(1+Prix!K117)-1</f>
        <v>6.9999999999998952E-3</v>
      </c>
      <c r="Q117" s="18">
        <f>(1+L117)/(1+Prix!L117)-1</f>
        <v>3.9999999999997815E-3</v>
      </c>
    </row>
    <row r="118" spans="2:17" x14ac:dyDescent="0.25">
      <c r="B118" s="23">
        <f>B117+1</f>
        <v>2061</v>
      </c>
      <c r="C118" s="30"/>
      <c r="D118" s="16"/>
      <c r="E118" s="16">
        <v>110230.88494966787</v>
      </c>
      <c r="F118" s="16">
        <v>101713.54017910425</v>
      </c>
      <c r="G118" s="31">
        <v>93851.925810464076</v>
      </c>
      <c r="H118" s="36"/>
      <c r="I118" s="26"/>
      <c r="J118" s="17">
        <f t="shared" si="3"/>
        <v>2.7674999999999894E-2</v>
      </c>
      <c r="K118" s="17">
        <f t="shared" si="4"/>
        <v>2.4622499999999992E-2</v>
      </c>
      <c r="L118" s="37">
        <f t="shared" si="5"/>
        <v>2.1570000000000089E-2</v>
      </c>
      <c r="M118" s="26"/>
      <c r="N118" s="26"/>
      <c r="O118" s="17">
        <f>(1+J118)/(1+Prix!J118)-1</f>
        <v>9.9999999999997868E-3</v>
      </c>
      <c r="P118" s="17">
        <f>(1+K118)/(1+Prix!K118)-1</f>
        <v>6.9999999999998952E-3</v>
      </c>
      <c r="Q118" s="18">
        <f>(1+L118)/(1+Prix!L118)-1</f>
        <v>4.0000000000000036E-3</v>
      </c>
    </row>
    <row r="119" spans="2:17" x14ac:dyDescent="0.25">
      <c r="B119" s="23">
        <f t="shared" ref="B119:B126" si="6">B118+1</f>
        <v>2062</v>
      </c>
      <c r="C119" s="30"/>
      <c r="D119" s="16"/>
      <c r="E119" s="16">
        <v>113281.52469064994</v>
      </c>
      <c r="F119" s="16">
        <v>104217.98182216423</v>
      </c>
      <c r="G119" s="31">
        <v>95876.311850195794</v>
      </c>
      <c r="H119" s="36"/>
      <c r="I119" s="26"/>
      <c r="J119" s="17">
        <f t="shared" si="3"/>
        <v>2.7675000000000116E-2</v>
      </c>
      <c r="K119" s="17">
        <f t="shared" si="4"/>
        <v>2.462249999999977E-2</v>
      </c>
      <c r="L119" s="37">
        <f t="shared" si="5"/>
        <v>2.1570000000000089E-2</v>
      </c>
      <c r="M119" s="26"/>
      <c r="N119" s="26"/>
      <c r="O119" s="17">
        <f>(1+J119)/(1+Prix!J119)-1</f>
        <v>1.0000000000000009E-2</v>
      </c>
      <c r="P119" s="17">
        <f>(1+K119)/(1+Prix!K119)-1</f>
        <v>6.9999999999996732E-3</v>
      </c>
      <c r="Q119" s="18">
        <f>(1+L119)/(1+Prix!L119)-1</f>
        <v>4.0000000000000036E-3</v>
      </c>
    </row>
    <row r="120" spans="2:17" x14ac:dyDescent="0.25">
      <c r="B120" s="23">
        <f t="shared" si="6"/>
        <v>2063</v>
      </c>
      <c r="C120" s="30"/>
      <c r="D120" s="16"/>
      <c r="E120" s="16">
        <v>116416.59088646367</v>
      </c>
      <c r="F120" s="16">
        <v>106784.08907958047</v>
      </c>
      <c r="G120" s="31">
        <v>97944.363896804527</v>
      </c>
      <c r="H120" s="36"/>
      <c r="I120" s="26"/>
      <c r="J120" s="17">
        <f t="shared" si="3"/>
        <v>2.7674999999999894E-2</v>
      </c>
      <c r="K120" s="17">
        <f t="shared" si="4"/>
        <v>2.4622499999999992E-2</v>
      </c>
      <c r="L120" s="37">
        <f t="shared" si="5"/>
        <v>2.1570000000000089E-2</v>
      </c>
      <c r="M120" s="26"/>
      <c r="N120" s="26"/>
      <c r="O120" s="17">
        <f>(1+J120)/(1+Prix!J120)-1</f>
        <v>9.9999999999997868E-3</v>
      </c>
      <c r="P120" s="17">
        <f>(1+K120)/(1+Prix!K120)-1</f>
        <v>6.9999999999998952E-3</v>
      </c>
      <c r="Q120" s="18">
        <f>(1+L120)/(1+Prix!L120)-1</f>
        <v>4.0000000000000036E-3</v>
      </c>
    </row>
    <row r="121" spans="2:17" x14ac:dyDescent="0.25">
      <c r="B121" s="23">
        <f t="shared" si="6"/>
        <v>2064</v>
      </c>
      <c r="C121" s="30"/>
      <c r="D121" s="16"/>
      <c r="E121" s="16">
        <v>119638.42003924657</v>
      </c>
      <c r="F121" s="16">
        <v>109413.38031294245</v>
      </c>
      <c r="G121" s="31">
        <v>100057.0238260586</v>
      </c>
      <c r="H121" s="36"/>
      <c r="I121" s="26"/>
      <c r="J121" s="17">
        <f t="shared" si="3"/>
        <v>2.7675000000000116E-2</v>
      </c>
      <c r="K121" s="17">
        <f t="shared" si="4"/>
        <v>2.4622499999999992E-2</v>
      </c>
      <c r="L121" s="37">
        <f t="shared" si="5"/>
        <v>2.1570000000000089E-2</v>
      </c>
      <c r="M121" s="26"/>
      <c r="N121" s="26"/>
      <c r="O121" s="17">
        <f>(1+J121)/(1+Prix!J121)-1</f>
        <v>1.0000000000000009E-2</v>
      </c>
      <c r="P121" s="17">
        <f>(1+K121)/(1+Prix!K121)-1</f>
        <v>6.9999999999998952E-3</v>
      </c>
      <c r="Q121" s="18">
        <f>(1+L121)/(1+Prix!L121)-1</f>
        <v>4.0000000000000036E-3</v>
      </c>
    </row>
    <row r="122" spans="2:17" x14ac:dyDescent="0.25">
      <c r="B122" s="23">
        <f t="shared" si="6"/>
        <v>2065</v>
      </c>
      <c r="C122" s="30"/>
      <c r="D122" s="16"/>
      <c r="E122" s="16">
        <v>122949.41331383273</v>
      </c>
      <c r="F122" s="16">
        <v>112107.41126969787</v>
      </c>
      <c r="G122" s="31">
        <v>102215.2538299867</v>
      </c>
      <c r="H122" s="36"/>
      <c r="I122" s="26"/>
      <c r="J122" s="17">
        <f t="shared" si="3"/>
        <v>2.7675000000000116E-2</v>
      </c>
      <c r="K122" s="17">
        <f t="shared" si="4"/>
        <v>2.4622499999999992E-2</v>
      </c>
      <c r="L122" s="37">
        <f t="shared" si="5"/>
        <v>2.1570000000000089E-2</v>
      </c>
      <c r="M122" s="26"/>
      <c r="N122" s="26"/>
      <c r="O122" s="17">
        <f>(1+J122)/(1+Prix!J122)-1</f>
        <v>1.0000000000000009E-2</v>
      </c>
      <c r="P122" s="17">
        <f>(1+K122)/(1+Prix!K122)-1</f>
        <v>6.9999999999998952E-3</v>
      </c>
      <c r="Q122" s="18">
        <f>(1+L122)/(1+Prix!L122)-1</f>
        <v>4.0000000000000036E-3</v>
      </c>
    </row>
    <row r="123" spans="2:17" x14ac:dyDescent="0.25">
      <c r="B123" s="23">
        <f t="shared" si="6"/>
        <v>2066</v>
      </c>
      <c r="C123" s="30"/>
      <c r="D123" s="16"/>
      <c r="E123" s="16">
        <v>126352.03832729306</v>
      </c>
      <c r="F123" s="16">
        <v>114867.77600368601</v>
      </c>
      <c r="G123" s="31">
        <v>104420.03685509952</v>
      </c>
      <c r="H123" s="36"/>
      <c r="I123" s="26"/>
      <c r="J123" s="17">
        <f t="shared" si="3"/>
        <v>2.7675000000000116E-2</v>
      </c>
      <c r="K123" s="17">
        <f t="shared" si="4"/>
        <v>2.4622499999999992E-2</v>
      </c>
      <c r="L123" s="37">
        <f t="shared" si="5"/>
        <v>2.1570000000000089E-2</v>
      </c>
      <c r="M123" s="26"/>
      <c r="N123" s="26"/>
      <c r="O123" s="17">
        <f>(1+J123)/(1+Prix!J123)-1</f>
        <v>1.0000000000000009E-2</v>
      </c>
      <c r="P123" s="17">
        <f>(1+K123)/(1+Prix!K123)-1</f>
        <v>6.9999999999998952E-3</v>
      </c>
      <c r="Q123" s="18">
        <f>(1+L123)/(1+Prix!L123)-1</f>
        <v>4.0000000000000036E-3</v>
      </c>
    </row>
    <row r="124" spans="2:17" x14ac:dyDescent="0.25">
      <c r="B124" s="23">
        <f t="shared" si="6"/>
        <v>2067</v>
      </c>
      <c r="C124" s="30"/>
      <c r="D124" s="16"/>
      <c r="E124" s="16">
        <v>129848.8309880009</v>
      </c>
      <c r="F124" s="16">
        <v>117696.10781833678</v>
      </c>
      <c r="G124" s="31">
        <v>106672.37705006402</v>
      </c>
      <c r="H124" s="36"/>
      <c r="I124" s="26"/>
      <c r="J124" s="17">
        <f t="shared" si="3"/>
        <v>2.7675000000000116E-2</v>
      </c>
      <c r="K124" s="17">
        <f t="shared" si="4"/>
        <v>2.4622499999999992E-2</v>
      </c>
      <c r="L124" s="37">
        <f t="shared" si="5"/>
        <v>2.1570000000000089E-2</v>
      </c>
      <c r="M124" s="26"/>
      <c r="N124" s="26"/>
      <c r="O124" s="17">
        <f>(1+J124)/(1+Prix!J124)-1</f>
        <v>1.0000000000000009E-2</v>
      </c>
      <c r="P124" s="17">
        <f>(1+K124)/(1+Prix!K124)-1</f>
        <v>6.9999999999998952E-3</v>
      </c>
      <c r="Q124" s="18">
        <f>(1+L124)/(1+Prix!L124)-1</f>
        <v>4.0000000000000036E-3</v>
      </c>
    </row>
    <row r="125" spans="2:17" x14ac:dyDescent="0.25">
      <c r="B125" s="23">
        <f t="shared" si="6"/>
        <v>2068</v>
      </c>
      <c r="C125" s="30"/>
      <c r="D125" s="16"/>
      <c r="E125" s="16">
        <v>133442.39738559385</v>
      </c>
      <c r="F125" s="16">
        <v>120594.08023309377</v>
      </c>
      <c r="G125" s="31">
        <v>108973.30022303392</v>
      </c>
      <c r="H125" s="36"/>
      <c r="I125" s="26"/>
      <c r="J125" s="17">
        <f t="shared" si="3"/>
        <v>2.7675000000000116E-2</v>
      </c>
      <c r="K125" s="17">
        <f t="shared" si="4"/>
        <v>2.4622499999999992E-2</v>
      </c>
      <c r="L125" s="37">
        <f t="shared" si="5"/>
        <v>2.1570000000000089E-2</v>
      </c>
      <c r="M125" s="26"/>
      <c r="N125" s="26"/>
      <c r="O125" s="17">
        <f>(1+J125)/(1+Prix!J125)-1</f>
        <v>1.0000000000000009E-2</v>
      </c>
      <c r="P125" s="17">
        <f>(1+K125)/(1+Prix!K125)-1</f>
        <v>6.9999999999998952E-3</v>
      </c>
      <c r="Q125" s="18">
        <f>(1+L125)/(1+Prix!L125)-1</f>
        <v>4.0000000000000036E-3</v>
      </c>
    </row>
    <row r="126" spans="2:17" x14ac:dyDescent="0.25">
      <c r="B126" s="23">
        <f t="shared" si="6"/>
        <v>2069</v>
      </c>
      <c r="C126" s="30"/>
      <c r="D126" s="16"/>
      <c r="E126" s="16">
        <v>137135.41573324017</v>
      </c>
      <c r="F126" s="16">
        <v>123563.40797363312</v>
      </c>
      <c r="G126" s="31">
        <v>111323.85430884478</v>
      </c>
      <c r="H126" s="36"/>
      <c r="I126" s="26"/>
      <c r="J126" s="17">
        <f t="shared" si="3"/>
        <v>2.7675000000000116E-2</v>
      </c>
      <c r="K126" s="17">
        <f t="shared" si="4"/>
        <v>2.4622499999999992E-2</v>
      </c>
      <c r="L126" s="37">
        <f t="shared" si="5"/>
        <v>2.1570000000000089E-2</v>
      </c>
      <c r="M126" s="26"/>
      <c r="N126" s="26"/>
      <c r="O126" s="17">
        <f>(1+J126)/(1+Prix!J126)-1</f>
        <v>1.0000000000000009E-2</v>
      </c>
      <c r="P126" s="17">
        <f>(1+K126)/(1+Prix!K126)-1</f>
        <v>6.9999999999998952E-3</v>
      </c>
      <c r="Q126" s="18">
        <f>(1+L126)/(1+Prix!L126)-1</f>
        <v>4.0000000000000036E-3</v>
      </c>
    </row>
    <row r="127" spans="2:17" ht="15.75" thickBot="1" x14ac:dyDescent="0.3">
      <c r="B127" s="24">
        <v>2070</v>
      </c>
      <c r="C127" s="32"/>
      <c r="D127" s="19"/>
      <c r="E127" s="19">
        <v>140930.63836365758</v>
      </c>
      <c r="F127" s="19">
        <v>126605.84798646389</v>
      </c>
      <c r="G127" s="33">
        <v>113725.10984628656</v>
      </c>
      <c r="H127" s="38"/>
      <c r="I127" s="27"/>
      <c r="J127" s="20">
        <f t="shared" ref="J127" si="7">E127/E126-1</f>
        <v>2.7674999999999894E-2</v>
      </c>
      <c r="K127" s="20">
        <f t="shared" ref="K127" si="8">F127/F126-1</f>
        <v>2.4622499999999992E-2</v>
      </c>
      <c r="L127" s="39">
        <f t="shared" ref="L127" si="9">G127/G126-1</f>
        <v>2.1570000000000089E-2</v>
      </c>
      <c r="M127" s="27"/>
      <c r="N127" s="27"/>
      <c r="O127" s="20">
        <f>(1+J127)/(1+Prix!J127)-1</f>
        <v>9.9999999999997868E-3</v>
      </c>
      <c r="P127" s="20">
        <f>(1+K127)/(1+Prix!K127)-1</f>
        <v>6.9999999999998952E-3</v>
      </c>
      <c r="Q127" s="21">
        <f>(1+L127)/(1+Prix!L127)-1</f>
        <v>4.0000000000000036E-3</v>
      </c>
    </row>
    <row r="128" spans="2:17" x14ac:dyDescent="0.25">
      <c r="C128" s="11"/>
      <c r="D128" s="11"/>
      <c r="E128" s="11"/>
      <c r="F128" s="11"/>
      <c r="G128" s="11"/>
      <c r="H128" s="12"/>
      <c r="I128" s="12"/>
      <c r="J128" s="12"/>
      <c r="K128" s="12"/>
      <c r="L128" s="12"/>
    </row>
    <row r="129" spans="3:12" x14ac:dyDescent="0.25">
      <c r="C129" s="11"/>
      <c r="D129" s="11"/>
      <c r="E129" s="11"/>
      <c r="F129" s="11"/>
      <c r="G129" s="11"/>
      <c r="H129" s="12"/>
      <c r="I129" s="12"/>
      <c r="J129" s="12"/>
      <c r="K129" s="12"/>
      <c r="L129" s="12"/>
    </row>
    <row r="130" spans="3:12" x14ac:dyDescent="0.25">
      <c r="C130" s="11"/>
      <c r="D130" s="11"/>
      <c r="E130" s="11"/>
      <c r="F130" s="11"/>
      <c r="G130" s="11"/>
      <c r="H130" s="12"/>
      <c r="I130" s="12"/>
      <c r="J130" s="12"/>
      <c r="K130" s="12"/>
      <c r="L130" s="12"/>
    </row>
    <row r="131" spans="3:12" x14ac:dyDescent="0.25">
      <c r="C131" s="11"/>
      <c r="D131" s="11"/>
      <c r="E131" s="11"/>
      <c r="F131" s="11"/>
      <c r="G131" s="11"/>
      <c r="H131" s="12"/>
      <c r="I131" s="12"/>
      <c r="J131" s="12"/>
      <c r="K131" s="12"/>
      <c r="L131" s="12"/>
    </row>
    <row r="132" spans="3:12" x14ac:dyDescent="0.25">
      <c r="C132" s="11"/>
      <c r="D132" s="11"/>
      <c r="E132" s="11"/>
      <c r="F132" s="11"/>
      <c r="G132" s="11"/>
      <c r="H132" s="12"/>
      <c r="I132" s="12"/>
      <c r="J132" s="12"/>
      <c r="K132" s="12"/>
      <c r="L132" s="12"/>
    </row>
    <row r="133" spans="3:12" x14ac:dyDescent="0.25">
      <c r="C133" s="11"/>
      <c r="D133" s="11"/>
      <c r="E133" s="11"/>
      <c r="F133" s="11"/>
      <c r="G133" s="11"/>
      <c r="H133" s="12"/>
      <c r="I133" s="12"/>
      <c r="J133" s="12"/>
      <c r="K133" s="12"/>
      <c r="L133" s="12"/>
    </row>
    <row r="134" spans="3:12" x14ac:dyDescent="0.25">
      <c r="C134" s="11"/>
      <c r="D134" s="11"/>
      <c r="E134" s="11"/>
      <c r="F134" s="11"/>
      <c r="G134" s="11"/>
      <c r="H134" s="12"/>
      <c r="I134" s="12"/>
      <c r="J134" s="12"/>
      <c r="K134" s="12"/>
      <c r="L134" s="12"/>
    </row>
    <row r="135" spans="3:12" x14ac:dyDescent="0.25">
      <c r="C135" s="11"/>
      <c r="D135" s="11"/>
      <c r="E135" s="11"/>
      <c r="F135" s="11"/>
      <c r="G135" s="11"/>
      <c r="H135" s="12"/>
      <c r="I135" s="12"/>
      <c r="J135" s="12"/>
      <c r="K135" s="12"/>
      <c r="L135" s="12"/>
    </row>
    <row r="136" spans="3:12" x14ac:dyDescent="0.25">
      <c r="C136" s="11"/>
      <c r="D136" s="11"/>
      <c r="E136" s="11"/>
      <c r="F136" s="11"/>
      <c r="G136" s="11"/>
      <c r="H136" s="12"/>
      <c r="I136" s="12"/>
      <c r="J136" s="12"/>
      <c r="K136" s="12"/>
      <c r="L136" s="12"/>
    </row>
    <row r="137" spans="3:12" x14ac:dyDescent="0.25">
      <c r="C137" s="11"/>
      <c r="D137" s="11"/>
      <c r="E137" s="11"/>
      <c r="F137" s="11"/>
      <c r="G137" s="11"/>
      <c r="H137" s="12"/>
      <c r="I137" s="12"/>
      <c r="J137" s="12"/>
      <c r="K137" s="12"/>
      <c r="L137" s="12"/>
    </row>
    <row r="138" spans="3:12" x14ac:dyDescent="0.25">
      <c r="C138" s="11"/>
      <c r="D138" s="11"/>
      <c r="E138" s="11"/>
      <c r="F138" s="11"/>
      <c r="G138" s="11"/>
      <c r="H138" s="12"/>
      <c r="I138" s="12"/>
      <c r="J138" s="12"/>
      <c r="K138" s="12"/>
      <c r="L138" s="12"/>
    </row>
    <row r="139" spans="3:12" x14ac:dyDescent="0.25">
      <c r="C139" s="11"/>
      <c r="D139" s="11"/>
      <c r="E139" s="11"/>
      <c r="F139" s="11"/>
      <c r="G139" s="11"/>
      <c r="H139" s="12"/>
      <c r="I139" s="12"/>
      <c r="J139" s="12"/>
      <c r="K139" s="12"/>
      <c r="L139" s="12"/>
    </row>
    <row r="140" spans="3:12" x14ac:dyDescent="0.25">
      <c r="C140" s="11"/>
      <c r="D140" s="11"/>
      <c r="E140" s="11"/>
      <c r="F140" s="11"/>
      <c r="G140" s="11"/>
      <c r="H140" s="12"/>
      <c r="I140" s="12"/>
      <c r="J140" s="12"/>
      <c r="K140" s="12"/>
      <c r="L140" s="12"/>
    </row>
    <row r="141" spans="3:12" x14ac:dyDescent="0.25">
      <c r="C141" s="11"/>
      <c r="D141" s="11"/>
      <c r="E141" s="11"/>
      <c r="F141" s="11"/>
      <c r="G141" s="11"/>
      <c r="H141" s="12"/>
      <c r="I141" s="12"/>
      <c r="J141" s="12"/>
      <c r="K141" s="12"/>
      <c r="L141" s="12"/>
    </row>
    <row r="142" spans="3:12" x14ac:dyDescent="0.25">
      <c r="C142" s="11"/>
      <c r="D142" s="11"/>
      <c r="E142" s="11"/>
      <c r="F142" s="11"/>
      <c r="G142" s="11"/>
      <c r="H142" s="12"/>
      <c r="I142" s="12"/>
      <c r="J142" s="12"/>
      <c r="K142" s="12"/>
      <c r="L142" s="12"/>
    </row>
    <row r="143" spans="3:12" x14ac:dyDescent="0.25">
      <c r="C143" s="11"/>
      <c r="D143" s="11"/>
      <c r="E143" s="11"/>
      <c r="F143" s="11"/>
      <c r="G143" s="11"/>
      <c r="H143" s="12"/>
      <c r="I143" s="12"/>
      <c r="J143" s="12"/>
      <c r="K143" s="12"/>
      <c r="L143" s="12"/>
    </row>
    <row r="144" spans="3:12" x14ac:dyDescent="0.25">
      <c r="C144" s="11"/>
      <c r="D144" s="11"/>
      <c r="E144" s="11"/>
      <c r="F144" s="11"/>
      <c r="G144" s="11"/>
      <c r="H144" s="12"/>
      <c r="I144" s="12"/>
      <c r="J144" s="12"/>
      <c r="K144" s="12"/>
      <c r="L144" s="12"/>
    </row>
    <row r="145" spans="3:12" x14ac:dyDescent="0.25">
      <c r="C145" s="11"/>
      <c r="D145" s="11"/>
      <c r="E145" s="11"/>
      <c r="F145" s="11"/>
      <c r="G145" s="11"/>
      <c r="H145" s="12"/>
      <c r="I145" s="12"/>
      <c r="J145" s="12"/>
      <c r="K145" s="12"/>
      <c r="L145" s="12"/>
    </row>
    <row r="146" spans="3:12" x14ac:dyDescent="0.25">
      <c r="C146" s="11"/>
      <c r="D146" s="11"/>
      <c r="E146" s="11"/>
      <c r="F146" s="11"/>
      <c r="G146" s="11"/>
      <c r="H146" s="12"/>
      <c r="I146" s="12"/>
      <c r="J146" s="12"/>
      <c r="K146" s="12"/>
      <c r="L146" s="12"/>
    </row>
    <row r="147" spans="3:12" x14ac:dyDescent="0.25">
      <c r="C147" s="11"/>
      <c r="D147" s="11"/>
      <c r="E147" s="11"/>
      <c r="F147" s="11"/>
      <c r="G147" s="11"/>
      <c r="H147" s="12"/>
      <c r="I147" s="12"/>
      <c r="J147" s="12"/>
      <c r="K147" s="12"/>
      <c r="L147" s="12"/>
    </row>
    <row r="148" spans="3:12" x14ac:dyDescent="0.25">
      <c r="C148" s="11"/>
      <c r="D148" s="11"/>
      <c r="E148" s="11"/>
      <c r="F148" s="11"/>
      <c r="G148" s="11"/>
      <c r="H148" s="12"/>
      <c r="I148" s="12"/>
      <c r="J148" s="12"/>
      <c r="K148" s="12"/>
      <c r="L148" s="12"/>
    </row>
    <row r="149" spans="3:12" x14ac:dyDescent="0.25">
      <c r="C149" s="11"/>
      <c r="D149" s="11"/>
      <c r="E149" s="11"/>
      <c r="F149" s="11"/>
      <c r="G149" s="11"/>
      <c r="H149" s="12"/>
      <c r="I149" s="12"/>
      <c r="J149" s="12"/>
      <c r="K149" s="12"/>
      <c r="L149" s="12"/>
    </row>
    <row r="150" spans="3:12" x14ac:dyDescent="0.25">
      <c r="C150" s="11"/>
      <c r="D150" s="11"/>
      <c r="E150" s="11"/>
      <c r="F150" s="11"/>
      <c r="G150" s="11"/>
      <c r="H150" s="12"/>
      <c r="I150" s="12"/>
      <c r="J150" s="12"/>
      <c r="K150" s="12"/>
      <c r="L150" s="12"/>
    </row>
    <row r="151" spans="3:12" x14ac:dyDescent="0.25">
      <c r="C151" s="11"/>
      <c r="D151" s="11"/>
      <c r="E151" s="11"/>
      <c r="F151" s="11"/>
      <c r="G151" s="11"/>
      <c r="H151" s="12"/>
      <c r="I151" s="12"/>
      <c r="J151" s="12"/>
      <c r="K151" s="12"/>
      <c r="L151" s="12"/>
    </row>
    <row r="152" spans="3:12" x14ac:dyDescent="0.25">
      <c r="C152" s="11"/>
      <c r="D152" s="11"/>
      <c r="E152" s="11"/>
      <c r="F152" s="11"/>
      <c r="G152" s="11"/>
      <c r="H152" s="12"/>
      <c r="I152" s="12"/>
      <c r="J152" s="12"/>
      <c r="K152" s="12"/>
      <c r="L152" s="12"/>
    </row>
    <row r="153" spans="3:12" x14ac:dyDescent="0.25">
      <c r="C153" s="11"/>
      <c r="D153" s="11"/>
      <c r="E153" s="11"/>
      <c r="F153" s="11"/>
      <c r="G153" s="11"/>
      <c r="H153" s="12"/>
      <c r="I153" s="12"/>
      <c r="J153" s="12"/>
      <c r="K153" s="12"/>
      <c r="L153" s="12"/>
    </row>
    <row r="154" spans="3:12" x14ac:dyDescent="0.25">
      <c r="C154" s="11"/>
      <c r="D154" s="11"/>
      <c r="E154" s="11"/>
      <c r="F154" s="11"/>
      <c r="G154" s="11"/>
      <c r="H154" s="12"/>
      <c r="I154" s="12"/>
      <c r="J154" s="12"/>
      <c r="K154" s="12"/>
      <c r="L154" s="12"/>
    </row>
    <row r="155" spans="3:12" x14ac:dyDescent="0.25">
      <c r="C155" s="11"/>
      <c r="D155" s="11"/>
      <c r="E155" s="11"/>
      <c r="F155" s="11"/>
      <c r="G155" s="11"/>
      <c r="H155" s="12"/>
      <c r="I155" s="12"/>
      <c r="J155" s="12"/>
      <c r="K155" s="12"/>
      <c r="L155" s="12"/>
    </row>
    <row r="156" spans="3:12" x14ac:dyDescent="0.25">
      <c r="C156" s="11"/>
      <c r="D156" s="11"/>
      <c r="E156" s="11"/>
      <c r="F156" s="11"/>
      <c r="G156" s="11"/>
      <c r="H156" s="12"/>
      <c r="I156" s="12"/>
      <c r="J156" s="12"/>
      <c r="K156" s="12"/>
      <c r="L156" s="12"/>
    </row>
    <row r="157" spans="3:12" x14ac:dyDescent="0.25">
      <c r="C157" s="11"/>
      <c r="D157" s="11"/>
      <c r="E157" s="11"/>
      <c r="F157" s="11"/>
      <c r="G157" s="11"/>
      <c r="H157" s="12"/>
      <c r="I157" s="12"/>
      <c r="J157" s="12"/>
      <c r="K157" s="12"/>
      <c r="L157" s="12"/>
    </row>
  </sheetData>
  <mergeCells count="4">
    <mergeCell ref="B4:B5"/>
    <mergeCell ref="C4:G4"/>
    <mergeCell ref="H4:L4"/>
    <mergeCell ref="M4:Q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INFO</vt:lpstr>
      <vt:lpstr>Graph</vt:lpstr>
      <vt:lpstr>SMPT_rég_1,0%</vt:lpstr>
      <vt:lpstr>SMPT_rég_0,7%</vt:lpstr>
      <vt:lpstr>SMPT_rég_0,4%</vt:lpstr>
      <vt:lpstr>SMPT_FPE</vt:lpstr>
      <vt:lpstr>TI_SMPT_CNRACL</vt:lpstr>
      <vt:lpstr>SMPT</vt:lpstr>
      <vt:lpstr>SMPT_AP</vt:lpstr>
      <vt:lpstr>SMIC</vt:lpstr>
      <vt:lpstr>PSS</vt:lpstr>
      <vt:lpstr>Prix</vt:lpstr>
      <vt:lpstr>PIB</vt:lpstr>
      <vt:lpstr>Rdt_fi</vt:lpstr>
    </vt:vector>
  </TitlesOfParts>
  <Company>INSEE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FNR</dc:creator>
  <cp:lastModifiedBy>NORTIER-RIBORDY Frederique</cp:lastModifiedBy>
  <dcterms:created xsi:type="dcterms:W3CDTF">2012-10-25T07:14:43Z</dcterms:created>
  <dcterms:modified xsi:type="dcterms:W3CDTF">2025-05-05T10:43:19Z</dcterms:modified>
</cp:coreProperties>
</file>