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07 - Projections\Actualisations annuelles\2025_RA\Envoi\"/>
    </mc:Choice>
  </mc:AlternateContent>
  <xr:revisionPtr revIDLastSave="0" documentId="8_{D83B6491-82D0-4DB8-AFAF-A7E3DAB889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" sheetId="1" r:id="rId1"/>
    <sheet name="Graph" sheetId="18" r:id="rId2"/>
    <sheet name="Chô_5%" sheetId="9" r:id="rId3"/>
    <sheet name="Chô_7%" sheetId="2" r:id="rId4"/>
    <sheet name="Chô_10%" sheetId="10" r:id="rId5"/>
    <sheet name="FPE" sheetId="16" r:id="rId6"/>
    <sheet name="CNRACL" sheetId="15" r:id="rId7"/>
    <sheet name="CER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1" i="18" l="1"/>
  <c r="Z22" i="18" s="1"/>
  <c r="Z23" i="18" s="1"/>
  <c r="Z24" i="18" s="1"/>
  <c r="Z25" i="18" s="1"/>
  <c r="Z26" i="18" s="1"/>
  <c r="Z27" i="18" s="1"/>
  <c r="Z28" i="18" s="1"/>
  <c r="Z29" i="18" s="1"/>
  <c r="Z30" i="18" s="1"/>
  <c r="Z31" i="18" s="1"/>
  <c r="Z32" i="18" s="1"/>
  <c r="Z33" i="18" s="1"/>
  <c r="Z34" i="18" s="1"/>
  <c r="Z35" i="18" s="1"/>
  <c r="Z36" i="18" s="1"/>
  <c r="Z37" i="18" s="1"/>
  <c r="Z38" i="18" s="1"/>
  <c r="Z39" i="18" s="1"/>
  <c r="Z40" i="18" s="1"/>
  <c r="Z41" i="18" s="1"/>
  <c r="Z42" i="18" s="1"/>
  <c r="Z43" i="18" s="1"/>
  <c r="Z44" i="18" s="1"/>
  <c r="Z45" i="18" s="1"/>
  <c r="Z46" i="18" s="1"/>
  <c r="Z47" i="18" s="1"/>
  <c r="Z48" i="18" s="1"/>
  <c r="Z49" i="18" s="1"/>
  <c r="Z50" i="18" s="1"/>
  <c r="Z51" i="18" s="1"/>
  <c r="Z52" i="18" s="1"/>
  <c r="Z53" i="18" s="1"/>
  <c r="Z54" i="18" s="1"/>
  <c r="Z55" i="18" s="1"/>
  <c r="Z56" i="18" s="1"/>
  <c r="Z57" i="18" s="1"/>
  <c r="Z58" i="18" s="1"/>
  <c r="Z59" i="18" s="1"/>
  <c r="Z60" i="18" s="1"/>
  <c r="Z61" i="18" s="1"/>
  <c r="Z62" i="18" s="1"/>
  <c r="Z63" i="18" s="1"/>
  <c r="Z64" i="18" s="1"/>
  <c r="Z65" i="18" s="1"/>
  <c r="Z66" i="18" s="1"/>
  <c r="Z67" i="18" s="1"/>
  <c r="AA5" i="10" l="1"/>
  <c r="AC5" i="10"/>
  <c r="AB5" i="10"/>
  <c r="Z5" i="10"/>
  <c r="B6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AA5" i="2"/>
  <c r="Z5" i="2"/>
  <c r="AB5" i="2"/>
  <c r="B6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R6" i="2" l="1"/>
  <c r="J6" i="2"/>
  <c r="X6" i="2"/>
  <c r="P6" i="2"/>
  <c r="W6" i="2"/>
  <c r="O6" i="2"/>
  <c r="G6" i="2"/>
  <c r="N6" i="2"/>
  <c r="F6" i="2"/>
  <c r="T6" i="2"/>
  <c r="S6" i="2"/>
  <c r="M6" i="2"/>
  <c r="L6" i="2"/>
  <c r="U6" i="10"/>
  <c r="M6" i="10"/>
  <c r="T6" i="10"/>
  <c r="L6" i="10"/>
  <c r="S6" i="10"/>
  <c r="K6" i="10"/>
  <c r="R6" i="10"/>
  <c r="J6" i="10"/>
  <c r="Y6" i="10"/>
  <c r="Q6" i="10"/>
  <c r="P6" i="10"/>
  <c r="O6" i="10"/>
  <c r="N6" i="10"/>
  <c r="G6" i="10"/>
  <c r="F6" i="10"/>
  <c r="W6" i="10"/>
  <c r="B7" i="10"/>
  <c r="K6" i="2"/>
  <c r="V6" i="2"/>
  <c r="V6" i="10"/>
  <c r="X6" i="10"/>
  <c r="AC5" i="2"/>
  <c r="U6" i="2"/>
  <c r="B7" i="2"/>
  <c r="Y6" i="2"/>
  <c r="Q6" i="2"/>
  <c r="B8" i="10" l="1"/>
  <c r="S7" i="10"/>
  <c r="X7" i="10"/>
  <c r="O7" i="10"/>
  <c r="V7" i="10"/>
  <c r="M7" i="10"/>
  <c r="L7" i="10"/>
  <c r="R7" i="10"/>
  <c r="J7" i="10"/>
  <c r="Y7" i="10"/>
  <c r="P7" i="10"/>
  <c r="I7" i="10"/>
  <c r="O7" i="2"/>
  <c r="G7" i="2"/>
  <c r="T7" i="2"/>
  <c r="R7" i="2"/>
  <c r="F7" i="2"/>
  <c r="P7" i="2"/>
  <c r="N7" i="2"/>
  <c r="V7" i="2"/>
  <c r="X7" i="2"/>
  <c r="U7" i="2"/>
  <c r="W7" i="2"/>
  <c r="S7" i="2"/>
  <c r="K7" i="2"/>
  <c r="J7" i="2"/>
  <c r="L7" i="2"/>
  <c r="N7" i="10"/>
  <c r="F7" i="10"/>
  <c r="T7" i="10"/>
  <c r="K7" i="10"/>
  <c r="AA6" i="10"/>
  <c r="D6" i="10"/>
  <c r="U7" i="10"/>
  <c r="Z6" i="10"/>
  <c r="E6" i="10"/>
  <c r="H7" i="10"/>
  <c r="H6" i="10"/>
  <c r="AC6" i="10"/>
  <c r="B9" i="10"/>
  <c r="Q7" i="10"/>
  <c r="I6" i="10"/>
  <c r="AB6" i="10"/>
  <c r="M7" i="2"/>
  <c r="B8" i="2"/>
  <c r="Q7" i="2"/>
  <c r="Y7" i="2"/>
  <c r="H6" i="2"/>
  <c r="AC6" i="2"/>
  <c r="D6" i="2"/>
  <c r="AA6" i="2"/>
  <c r="I6" i="2"/>
  <c r="AB6" i="2"/>
  <c r="Z6" i="2"/>
  <c r="E6" i="2"/>
  <c r="U8" i="10" l="1"/>
  <c r="M8" i="10"/>
  <c r="J8" i="10"/>
  <c r="R8" i="10"/>
  <c r="AB8" i="10"/>
  <c r="Q8" i="10"/>
  <c r="H8" i="10"/>
  <c r="P8" i="10"/>
  <c r="X8" i="10"/>
  <c r="F8" i="10"/>
  <c r="W8" i="10"/>
  <c r="V8" i="10"/>
  <c r="L8" i="10"/>
  <c r="F8" i="2"/>
  <c r="T8" i="2"/>
  <c r="L8" i="2"/>
  <c r="Q8" i="2"/>
  <c r="J8" i="2"/>
  <c r="U8" i="2"/>
  <c r="S8" i="2"/>
  <c r="G8" i="2"/>
  <c r="R8" i="2"/>
  <c r="O8" i="2"/>
  <c r="P8" i="2"/>
  <c r="R20" i="18"/>
  <c r="Q9" i="10"/>
  <c r="P9" i="10"/>
  <c r="F9" i="10"/>
  <c r="L20" i="18"/>
  <c r="V9" i="10"/>
  <c r="M9" i="10"/>
  <c r="U9" i="10"/>
  <c r="L9" i="10"/>
  <c r="K9" i="10"/>
  <c r="R9" i="10"/>
  <c r="J9" i="10"/>
  <c r="D7" i="10"/>
  <c r="M8" i="2"/>
  <c r="W8" i="2"/>
  <c r="K8" i="2"/>
  <c r="AB7" i="10"/>
  <c r="K8" i="10"/>
  <c r="Z7" i="10"/>
  <c r="AA7" i="10"/>
  <c r="G7" i="10"/>
  <c r="O8" i="10"/>
  <c r="W7" i="10"/>
  <c r="E7" i="10"/>
  <c r="T9" i="10"/>
  <c r="F20" i="18"/>
  <c r="Y9" i="10"/>
  <c r="X9" i="10"/>
  <c r="O9" i="10"/>
  <c r="Y8" i="10"/>
  <c r="T8" i="10"/>
  <c r="AC7" i="10"/>
  <c r="D8" i="10"/>
  <c r="B10" i="10"/>
  <c r="E8" i="10"/>
  <c r="Z8" i="10"/>
  <c r="I8" i="10"/>
  <c r="AC7" i="2"/>
  <c r="H7" i="2"/>
  <c r="D7" i="2"/>
  <c r="AA7" i="2"/>
  <c r="AB7" i="2"/>
  <c r="I7" i="2"/>
  <c r="E7" i="2"/>
  <c r="Z7" i="2"/>
  <c r="B9" i="2"/>
  <c r="Y8" i="2"/>
  <c r="X8" i="2"/>
  <c r="V8" i="2"/>
  <c r="N8" i="2"/>
  <c r="B6" i="9"/>
  <c r="AA8" i="10" l="1"/>
  <c r="W9" i="10"/>
  <c r="N9" i="10"/>
  <c r="V9" i="2"/>
  <c r="N9" i="2"/>
  <c r="W9" i="2"/>
  <c r="O9" i="2"/>
  <c r="U9" i="2"/>
  <c r="T9" i="2"/>
  <c r="O20" i="18"/>
  <c r="N8" i="10"/>
  <c r="S9" i="10"/>
  <c r="S8" i="10"/>
  <c r="AC8" i="10"/>
  <c r="G8" i="10"/>
  <c r="AD21" i="18"/>
  <c r="V10" i="10"/>
  <c r="F21" i="18"/>
  <c r="U10" i="10"/>
  <c r="L10" i="10"/>
  <c r="K10" i="10"/>
  <c r="S10" i="10"/>
  <c r="P10" i="10"/>
  <c r="R21" i="18"/>
  <c r="X10" i="10"/>
  <c r="W10" i="10"/>
  <c r="L21" i="18"/>
  <c r="U6" i="9"/>
  <c r="T6" i="9"/>
  <c r="L6" i="9"/>
  <c r="S6" i="9"/>
  <c r="K6" i="9"/>
  <c r="Q6" i="9"/>
  <c r="E6" i="15"/>
  <c r="D6" i="15" s="1"/>
  <c r="X6" i="9"/>
  <c r="N6" i="9"/>
  <c r="J6" i="9"/>
  <c r="R6" i="9"/>
  <c r="F6" i="9"/>
  <c r="W6" i="9"/>
  <c r="V6" i="9"/>
  <c r="O6" i="9"/>
  <c r="G9" i="10"/>
  <c r="N10" i="10"/>
  <c r="M10" i="10"/>
  <c r="T10" i="10"/>
  <c r="R10" i="10"/>
  <c r="J10" i="10"/>
  <c r="Q10" i="10"/>
  <c r="L9" i="2"/>
  <c r="C20" i="18"/>
  <c r="S9" i="2"/>
  <c r="K9" i="2"/>
  <c r="R9" i="2"/>
  <c r="Q9" i="2"/>
  <c r="M9" i="2"/>
  <c r="I20" i="18"/>
  <c r="Y9" i="2"/>
  <c r="F9" i="2"/>
  <c r="AC9" i="10"/>
  <c r="H9" i="10"/>
  <c r="O10" i="10"/>
  <c r="F10" i="10"/>
  <c r="B11" i="10"/>
  <c r="Y10" i="10"/>
  <c r="AB9" i="10"/>
  <c r="I9" i="10"/>
  <c r="D9" i="10"/>
  <c r="AA9" i="10"/>
  <c r="E9" i="10"/>
  <c r="Z9" i="10"/>
  <c r="AB8" i="2"/>
  <c r="I8" i="2"/>
  <c r="D8" i="2"/>
  <c r="AA8" i="2"/>
  <c r="AC8" i="2"/>
  <c r="H8" i="2"/>
  <c r="X9" i="2"/>
  <c r="P9" i="2"/>
  <c r="J9" i="2"/>
  <c r="B10" i="2"/>
  <c r="E8" i="2"/>
  <c r="Z8" i="2"/>
  <c r="D6" i="9"/>
  <c r="P6" i="9"/>
  <c r="M6" i="9"/>
  <c r="AA5" i="9"/>
  <c r="B7" i="9"/>
  <c r="O7" i="9" l="1"/>
  <c r="U7" i="9"/>
  <c r="R7" i="9"/>
  <c r="J7" i="9"/>
  <c r="E7" i="15"/>
  <c r="T7" i="9"/>
  <c r="L7" i="9"/>
  <c r="AD22" i="18"/>
  <c r="L22" i="18"/>
  <c r="Y11" i="10"/>
  <c r="Q11" i="10"/>
  <c r="W11" i="10"/>
  <c r="O11" i="10"/>
  <c r="R22" i="18"/>
  <c r="L11" i="10"/>
  <c r="J11" i="10"/>
  <c r="X11" i="10"/>
  <c r="F11" i="10"/>
  <c r="R11" i="10"/>
  <c r="P11" i="10"/>
  <c r="N11" i="10"/>
  <c r="P10" i="2"/>
  <c r="AA21" i="18"/>
  <c r="V10" i="2"/>
  <c r="N10" i="2"/>
  <c r="U10" i="2"/>
  <c r="S10" i="2"/>
  <c r="K10" i="2"/>
  <c r="L10" i="2"/>
  <c r="J10" i="2"/>
  <c r="T10" i="2"/>
  <c r="Y10" i="2"/>
  <c r="O10" i="2"/>
  <c r="C21" i="18"/>
  <c r="R10" i="2"/>
  <c r="Q10" i="2"/>
  <c r="G9" i="2"/>
  <c r="G10" i="10"/>
  <c r="O21" i="18"/>
  <c r="I21" i="18"/>
  <c r="X10" i="2"/>
  <c r="M11" i="10"/>
  <c r="F22" i="18"/>
  <c r="K11" i="10"/>
  <c r="C6" i="16"/>
  <c r="W7" i="9"/>
  <c r="Y7" i="9"/>
  <c r="V7" i="9"/>
  <c r="N7" i="9"/>
  <c r="M7" i="9"/>
  <c r="P7" i="9"/>
  <c r="Q7" i="9"/>
  <c r="S7" i="9"/>
  <c r="U20" i="18"/>
  <c r="V20" i="18"/>
  <c r="X20" i="18"/>
  <c r="Z10" i="10"/>
  <c r="E10" i="10"/>
  <c r="H10" i="10"/>
  <c r="AC10" i="10"/>
  <c r="I10" i="10"/>
  <c r="AB10" i="10"/>
  <c r="V11" i="10"/>
  <c r="U11" i="10"/>
  <c r="T11" i="10"/>
  <c r="S11" i="10"/>
  <c r="B12" i="10"/>
  <c r="G11" i="10"/>
  <c r="AA10" i="10"/>
  <c r="D10" i="10"/>
  <c r="AA9" i="2"/>
  <c r="D9" i="2"/>
  <c r="H9" i="2"/>
  <c r="AC9" i="2"/>
  <c r="W10" i="2"/>
  <c r="G10" i="2"/>
  <c r="F10" i="2"/>
  <c r="M10" i="2"/>
  <c r="B11" i="2"/>
  <c r="Z9" i="2"/>
  <c r="E9" i="2"/>
  <c r="I9" i="2"/>
  <c r="AB9" i="2"/>
  <c r="Y6" i="9"/>
  <c r="X7" i="9"/>
  <c r="AA6" i="9"/>
  <c r="K7" i="9"/>
  <c r="F7" i="9"/>
  <c r="B8" i="9"/>
  <c r="E8" i="15" l="1"/>
  <c r="W8" i="9"/>
  <c r="U8" i="9"/>
  <c r="T8" i="9"/>
  <c r="L8" i="9"/>
  <c r="J8" i="9"/>
  <c r="N8" i="9"/>
  <c r="R8" i="9"/>
  <c r="AA22" i="18"/>
  <c r="M11" i="2"/>
  <c r="S11" i="2"/>
  <c r="K11" i="2"/>
  <c r="R11" i="2"/>
  <c r="J11" i="2"/>
  <c r="P11" i="2"/>
  <c r="O22" i="18"/>
  <c r="V11" i="2"/>
  <c r="F11" i="2"/>
  <c r="T11" i="2"/>
  <c r="C22" i="18"/>
  <c r="Q11" i="2"/>
  <c r="L11" i="2"/>
  <c r="AD23" i="18"/>
  <c r="W12" i="10"/>
  <c r="O12" i="10"/>
  <c r="G12" i="10"/>
  <c r="V12" i="10"/>
  <c r="N12" i="10"/>
  <c r="F12" i="10"/>
  <c r="U12" i="10"/>
  <c r="M12" i="10"/>
  <c r="L23" i="18"/>
  <c r="K12" i="10"/>
  <c r="Y12" i="10"/>
  <c r="J12" i="10"/>
  <c r="F23" i="18"/>
  <c r="X12" i="10"/>
  <c r="T12" i="10"/>
  <c r="R12" i="10"/>
  <c r="P12" i="10"/>
  <c r="I22" i="18"/>
  <c r="X11" i="2"/>
  <c r="O8" i="9"/>
  <c r="V8" i="9"/>
  <c r="F8" i="9"/>
  <c r="C7" i="16"/>
  <c r="U21" i="18"/>
  <c r="X21" i="18"/>
  <c r="V21" i="18"/>
  <c r="Q12" i="10"/>
  <c r="L12" i="10"/>
  <c r="AB11" i="10"/>
  <c r="I11" i="10"/>
  <c r="D11" i="10"/>
  <c r="AA11" i="10"/>
  <c r="E11" i="10"/>
  <c r="Z11" i="10"/>
  <c r="S12" i="10"/>
  <c r="B13" i="10"/>
  <c r="H11" i="10"/>
  <c r="AC11" i="10"/>
  <c r="D10" i="2"/>
  <c r="AA10" i="2"/>
  <c r="I10" i="2"/>
  <c r="AB10" i="2"/>
  <c r="E10" i="2"/>
  <c r="Z10" i="2"/>
  <c r="H10" i="2"/>
  <c r="AC10" i="2"/>
  <c r="U11" i="2"/>
  <c r="B12" i="2"/>
  <c r="W11" i="2"/>
  <c r="O11" i="2"/>
  <c r="Y11" i="2"/>
  <c r="N11" i="2"/>
  <c r="X8" i="9"/>
  <c r="Q8" i="9"/>
  <c r="M8" i="9"/>
  <c r="P8" i="9"/>
  <c r="S8" i="9"/>
  <c r="K8" i="9"/>
  <c r="AA7" i="9"/>
  <c r="D7" i="9"/>
  <c r="B9" i="9"/>
  <c r="G11" i="2" l="1"/>
  <c r="R23" i="18"/>
  <c r="L24" i="18"/>
  <c r="K13" i="10"/>
  <c r="J13" i="10"/>
  <c r="V13" i="10"/>
  <c r="T13" i="10"/>
  <c r="Y9" i="9"/>
  <c r="W9" i="9"/>
  <c r="O9" i="9"/>
  <c r="V9" i="9"/>
  <c r="N9" i="9"/>
  <c r="X9" i="9"/>
  <c r="D20" i="18"/>
  <c r="U9" i="9"/>
  <c r="M9" i="9"/>
  <c r="AA23" i="18"/>
  <c r="R12" i="2"/>
  <c r="J12" i="2"/>
  <c r="O12" i="2"/>
  <c r="O23" i="18"/>
  <c r="M12" i="2"/>
  <c r="I23" i="18"/>
  <c r="V12" i="2"/>
  <c r="T12" i="2"/>
  <c r="Q12" i="2"/>
  <c r="N12" i="2"/>
  <c r="L12" i="2"/>
  <c r="K12" i="2"/>
  <c r="Y12" i="2"/>
  <c r="X12" i="2"/>
  <c r="Q9" i="9"/>
  <c r="E9" i="15"/>
  <c r="J20" i="18"/>
  <c r="T9" i="9"/>
  <c r="C8" i="16"/>
  <c r="AD24" i="18"/>
  <c r="L13" i="10"/>
  <c r="F24" i="18"/>
  <c r="S13" i="10"/>
  <c r="X13" i="10"/>
  <c r="P13" i="10"/>
  <c r="O13" i="10"/>
  <c r="R24" i="18"/>
  <c r="N13" i="10"/>
  <c r="F13" i="10"/>
  <c r="S12" i="2"/>
  <c r="P12" i="2"/>
  <c r="C23" i="18"/>
  <c r="W12" i="2"/>
  <c r="U12" i="2"/>
  <c r="F12" i="2"/>
  <c r="X22" i="18"/>
  <c r="V22" i="18"/>
  <c r="U22" i="18"/>
  <c r="AC12" i="10"/>
  <c r="H12" i="10"/>
  <c r="E12" i="10"/>
  <c r="Z12" i="10"/>
  <c r="B14" i="10"/>
  <c r="R13" i="10"/>
  <c r="Y13" i="10"/>
  <c r="Q13" i="10"/>
  <c r="W13" i="10"/>
  <c r="G13" i="10"/>
  <c r="U13" i="10"/>
  <c r="M13" i="10"/>
  <c r="AB12" i="10"/>
  <c r="I12" i="10"/>
  <c r="D12" i="10"/>
  <c r="AA12" i="10"/>
  <c r="AC11" i="2"/>
  <c r="H11" i="2"/>
  <c r="D11" i="2"/>
  <c r="AA11" i="2"/>
  <c r="AB11" i="2"/>
  <c r="I11" i="2"/>
  <c r="E11" i="2"/>
  <c r="Z11" i="2"/>
  <c r="B13" i="2"/>
  <c r="Y8" i="9"/>
  <c r="P9" i="9"/>
  <c r="L9" i="9"/>
  <c r="F9" i="9"/>
  <c r="S9" i="9"/>
  <c r="K9" i="9"/>
  <c r="R9" i="9"/>
  <c r="J9" i="9"/>
  <c r="B10" i="9"/>
  <c r="AA8" i="9"/>
  <c r="D8" i="9"/>
  <c r="T21" i="18"/>
  <c r="T22" i="18" s="1"/>
  <c r="T23" i="18" s="1"/>
  <c r="T24" i="18" s="1"/>
  <c r="T25" i="18" s="1"/>
  <c r="T26" i="18" s="1"/>
  <c r="T27" i="18" s="1"/>
  <c r="T28" i="18" s="1"/>
  <c r="T29" i="18" s="1"/>
  <c r="T30" i="18" s="1"/>
  <c r="T31" i="18" s="1"/>
  <c r="T32" i="18" s="1"/>
  <c r="T33" i="18" s="1"/>
  <c r="T34" i="18" s="1"/>
  <c r="T35" i="18" s="1"/>
  <c r="T36" i="18" s="1"/>
  <c r="T37" i="18" s="1"/>
  <c r="T38" i="18" s="1"/>
  <c r="T39" i="18" s="1"/>
  <c r="T40" i="18" s="1"/>
  <c r="T41" i="18" s="1"/>
  <c r="T42" i="18" s="1"/>
  <c r="T43" i="18" s="1"/>
  <c r="T44" i="18" s="1"/>
  <c r="T45" i="18" s="1"/>
  <c r="T46" i="18" s="1"/>
  <c r="T47" i="18" s="1"/>
  <c r="T48" i="18" s="1"/>
  <c r="T49" i="18" s="1"/>
  <c r="T50" i="18" s="1"/>
  <c r="T51" i="18" s="1"/>
  <c r="T52" i="18" s="1"/>
  <c r="T53" i="18" s="1"/>
  <c r="T54" i="18" s="1"/>
  <c r="T55" i="18" s="1"/>
  <c r="T56" i="18" s="1"/>
  <c r="T57" i="18" s="1"/>
  <c r="T58" i="18" s="1"/>
  <c r="T59" i="18" s="1"/>
  <c r="T60" i="18" s="1"/>
  <c r="T61" i="18" s="1"/>
  <c r="T62" i="18" s="1"/>
  <c r="T63" i="18" s="1"/>
  <c r="T64" i="18" s="1"/>
  <c r="T65" i="18" s="1"/>
  <c r="T66" i="18" s="1"/>
  <c r="T67" i="18" s="1"/>
  <c r="N21" i="18"/>
  <c r="N22" i="18" s="1"/>
  <c r="N23" i="18" s="1"/>
  <c r="N24" i="18" s="1"/>
  <c r="N25" i="18" s="1"/>
  <c r="N26" i="18" s="1"/>
  <c r="N27" i="18" s="1"/>
  <c r="N28" i="18" s="1"/>
  <c r="N29" i="18" s="1"/>
  <c r="N30" i="18" s="1"/>
  <c r="N31" i="18" s="1"/>
  <c r="N32" i="18" s="1"/>
  <c r="N33" i="18" s="1"/>
  <c r="N34" i="18" s="1"/>
  <c r="N35" i="18" s="1"/>
  <c r="N36" i="18" s="1"/>
  <c r="N37" i="18" s="1"/>
  <c r="N38" i="18" s="1"/>
  <c r="N39" i="18" s="1"/>
  <c r="N40" i="18" s="1"/>
  <c r="N41" i="18" s="1"/>
  <c r="N42" i="18" s="1"/>
  <c r="N43" i="18" s="1"/>
  <c r="N44" i="18" s="1"/>
  <c r="N45" i="18" s="1"/>
  <c r="N46" i="18" s="1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N63" i="18" s="1"/>
  <c r="N64" i="18" s="1"/>
  <c r="N65" i="18" s="1"/>
  <c r="N66" i="18" s="1"/>
  <c r="N67" i="18" s="1"/>
  <c r="H21" i="18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H63" i="18" s="1"/>
  <c r="H64" i="18" s="1"/>
  <c r="H65" i="18" s="1"/>
  <c r="H66" i="18" s="1"/>
  <c r="H67" i="18" s="1"/>
  <c r="G12" i="2" l="1"/>
  <c r="AB21" i="18"/>
  <c r="U10" i="9"/>
  <c r="S10" i="9"/>
  <c r="K10" i="9"/>
  <c r="J10" i="9"/>
  <c r="O10" i="9"/>
  <c r="F10" i="9"/>
  <c r="V10" i="9"/>
  <c r="N10" i="9"/>
  <c r="AD25" i="18"/>
  <c r="S14" i="10"/>
  <c r="K14" i="10"/>
  <c r="R14" i="10"/>
  <c r="Y14" i="10"/>
  <c r="W14" i="10"/>
  <c r="O14" i="10"/>
  <c r="R25" i="18"/>
  <c r="U14" i="10"/>
  <c r="L25" i="18"/>
  <c r="F14" i="10"/>
  <c r="X14" i="10"/>
  <c r="F25" i="18"/>
  <c r="V14" i="10"/>
  <c r="T14" i="10"/>
  <c r="AA24" i="18"/>
  <c r="O13" i="2"/>
  <c r="U13" i="2"/>
  <c r="M13" i="2"/>
  <c r="R13" i="2"/>
  <c r="J13" i="2"/>
  <c r="S13" i="2"/>
  <c r="Q13" i="2"/>
  <c r="K13" i="2"/>
  <c r="X13" i="2"/>
  <c r="W13" i="2"/>
  <c r="V13" i="2"/>
  <c r="J21" i="18"/>
  <c r="W10" i="9"/>
  <c r="D21" i="18"/>
  <c r="R10" i="9"/>
  <c r="E10" i="15"/>
  <c r="P10" i="9"/>
  <c r="O24" i="18"/>
  <c r="Y13" i="2"/>
  <c r="I24" i="18"/>
  <c r="T13" i="2"/>
  <c r="C24" i="18"/>
  <c r="M14" i="10"/>
  <c r="L14" i="10"/>
  <c r="J14" i="10"/>
  <c r="Q14" i="10"/>
  <c r="P14" i="10"/>
  <c r="C9" i="16"/>
  <c r="P20" i="18"/>
  <c r="V23" i="18"/>
  <c r="U23" i="18"/>
  <c r="X23" i="18"/>
  <c r="Z13" i="10"/>
  <c r="E13" i="10"/>
  <c r="H13" i="10"/>
  <c r="AC13" i="10"/>
  <c r="N14" i="10"/>
  <c r="B15" i="10"/>
  <c r="D13" i="10"/>
  <c r="AA13" i="10"/>
  <c r="AB13" i="10"/>
  <c r="I13" i="10"/>
  <c r="D12" i="2"/>
  <c r="AA12" i="2"/>
  <c r="AB12" i="2"/>
  <c r="I12" i="2"/>
  <c r="AC12" i="2"/>
  <c r="H12" i="2"/>
  <c r="P13" i="2"/>
  <c r="N13" i="2"/>
  <c r="F13" i="2"/>
  <c r="L13" i="2"/>
  <c r="B14" i="2"/>
  <c r="E12" i="2"/>
  <c r="Z12" i="2"/>
  <c r="X10" i="9"/>
  <c r="L10" i="9"/>
  <c r="Q10" i="9"/>
  <c r="M10" i="9"/>
  <c r="T10" i="9"/>
  <c r="AA9" i="9"/>
  <c r="D9" i="9"/>
  <c r="B11" i="9"/>
  <c r="U15" i="10" l="1"/>
  <c r="S15" i="10"/>
  <c r="Y15" i="10"/>
  <c r="F15" i="10"/>
  <c r="X15" i="10"/>
  <c r="P15" i="10"/>
  <c r="AB22" i="18"/>
  <c r="W11" i="9"/>
  <c r="O11" i="9"/>
  <c r="N11" i="9"/>
  <c r="M11" i="9"/>
  <c r="J22" i="18"/>
  <c r="S11" i="9"/>
  <c r="E11" i="15"/>
  <c r="Y11" i="9"/>
  <c r="D22" i="18"/>
  <c r="P11" i="9"/>
  <c r="T11" i="9"/>
  <c r="Q11" i="9"/>
  <c r="L11" i="9"/>
  <c r="G14" i="10"/>
  <c r="AA25" i="18"/>
  <c r="T14" i="2"/>
  <c r="L14" i="2"/>
  <c r="C25" i="18"/>
  <c r="R14" i="2"/>
  <c r="Q14" i="2"/>
  <c r="O14" i="2"/>
  <c r="P14" i="2"/>
  <c r="N14" i="2"/>
  <c r="X14" i="2"/>
  <c r="W14" i="2"/>
  <c r="K14" i="2"/>
  <c r="U14" i="2"/>
  <c r="S14" i="2"/>
  <c r="F14" i="2"/>
  <c r="I25" i="18"/>
  <c r="V14" i="2"/>
  <c r="G13" i="2"/>
  <c r="AD26" i="18"/>
  <c r="R26" i="18"/>
  <c r="N15" i="10"/>
  <c r="L26" i="18"/>
  <c r="T15" i="10"/>
  <c r="F26" i="18"/>
  <c r="J15" i="10"/>
  <c r="C10" i="16"/>
  <c r="P21" i="18"/>
  <c r="M14" i="2"/>
  <c r="Y14" i="2"/>
  <c r="O25" i="18"/>
  <c r="X11" i="9"/>
  <c r="V11" i="9"/>
  <c r="F11" i="9"/>
  <c r="U11" i="9"/>
  <c r="K11" i="9"/>
  <c r="R11" i="9"/>
  <c r="J11" i="9"/>
  <c r="X24" i="18"/>
  <c r="V24" i="18"/>
  <c r="U24" i="18"/>
  <c r="Z14" i="10"/>
  <c r="E14" i="10"/>
  <c r="V15" i="10"/>
  <c r="M15" i="10"/>
  <c r="L15" i="10"/>
  <c r="K15" i="10"/>
  <c r="B16" i="10"/>
  <c r="R15" i="10"/>
  <c r="Q15" i="10"/>
  <c r="W15" i="10"/>
  <c r="O15" i="10"/>
  <c r="G15" i="10"/>
  <c r="I14" i="10"/>
  <c r="AB14" i="10"/>
  <c r="D14" i="10"/>
  <c r="AA14" i="10"/>
  <c r="H14" i="10"/>
  <c r="AC14" i="10"/>
  <c r="AA13" i="2"/>
  <c r="D13" i="2"/>
  <c r="H13" i="2"/>
  <c r="AC13" i="2"/>
  <c r="Z13" i="2"/>
  <c r="E13" i="2"/>
  <c r="B15" i="2"/>
  <c r="J14" i="2"/>
  <c r="I13" i="2"/>
  <c r="AB13" i="2"/>
  <c r="Y10" i="9"/>
  <c r="B12" i="9"/>
  <c r="D10" i="9"/>
  <c r="AA10" i="9"/>
  <c r="V15" i="2" l="1"/>
  <c r="L15" i="2"/>
  <c r="J15" i="2"/>
  <c r="Y15" i="2"/>
  <c r="R15" i="2"/>
  <c r="P15" i="2"/>
  <c r="O16" i="10"/>
  <c r="G16" i="10"/>
  <c r="AD27" i="18"/>
  <c r="U16" i="10"/>
  <c r="L27" i="18"/>
  <c r="Q16" i="10"/>
  <c r="F27" i="18"/>
  <c r="R16" i="10"/>
  <c r="L16" i="10"/>
  <c r="AB23" i="18"/>
  <c r="Q12" i="9"/>
  <c r="F12" i="9"/>
  <c r="V12" i="9"/>
  <c r="O12" i="9"/>
  <c r="J23" i="18"/>
  <c r="T12" i="9"/>
  <c r="D23" i="18"/>
  <c r="K12" i="9"/>
  <c r="J12" i="9"/>
  <c r="E12" i="15"/>
  <c r="X12" i="9"/>
  <c r="W12" i="9"/>
  <c r="U12" i="9"/>
  <c r="R12" i="9"/>
  <c r="AA26" i="18"/>
  <c r="O15" i="2"/>
  <c r="O26" i="18"/>
  <c r="K15" i="2"/>
  <c r="I26" i="18"/>
  <c r="C26" i="18"/>
  <c r="W15" i="2"/>
  <c r="G14" i="2"/>
  <c r="S16" i="10"/>
  <c r="K16" i="10"/>
  <c r="X16" i="10"/>
  <c r="P16" i="10"/>
  <c r="W16" i="10"/>
  <c r="R27" i="18"/>
  <c r="V16" i="10"/>
  <c r="F16" i="10"/>
  <c r="M16" i="10"/>
  <c r="C11" i="16"/>
  <c r="P22" i="18"/>
  <c r="V25" i="18"/>
  <c r="X25" i="18"/>
  <c r="U25" i="18"/>
  <c r="H15" i="10"/>
  <c r="AC15" i="10"/>
  <c r="E15" i="10"/>
  <c r="Z15" i="10"/>
  <c r="T16" i="10"/>
  <c r="B17" i="10"/>
  <c r="J16" i="10"/>
  <c r="Y16" i="10"/>
  <c r="N16" i="10"/>
  <c r="AB15" i="10"/>
  <c r="I15" i="10"/>
  <c r="D15" i="10"/>
  <c r="AA15" i="10"/>
  <c r="I14" i="2"/>
  <c r="AB14" i="2"/>
  <c r="E14" i="2"/>
  <c r="Z14" i="2"/>
  <c r="H14" i="2"/>
  <c r="AC14" i="2"/>
  <c r="U15" i="2"/>
  <c r="M15" i="2"/>
  <c r="T15" i="2"/>
  <c r="S15" i="2"/>
  <c r="B16" i="2"/>
  <c r="X15" i="2"/>
  <c r="Q15" i="2"/>
  <c r="N15" i="2"/>
  <c r="F15" i="2"/>
  <c r="D14" i="2"/>
  <c r="AA14" i="2"/>
  <c r="S12" i="9"/>
  <c r="L12" i="9"/>
  <c r="N12" i="9"/>
  <c r="M12" i="9"/>
  <c r="P12" i="9"/>
  <c r="B13" i="9"/>
  <c r="F17" i="13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E14" i="13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D14" i="13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G14" i="13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U16" i="2" l="1"/>
  <c r="I27" i="18"/>
  <c r="J16" i="2"/>
  <c r="W16" i="2"/>
  <c r="R16" i="2"/>
  <c r="AB24" i="18"/>
  <c r="Y13" i="9"/>
  <c r="Q13" i="9"/>
  <c r="E13" i="15"/>
  <c r="W13" i="9"/>
  <c r="F13" i="9"/>
  <c r="U13" i="9"/>
  <c r="T13" i="9"/>
  <c r="L13" i="9"/>
  <c r="J24" i="18"/>
  <c r="AD28" i="18"/>
  <c r="Y17" i="10"/>
  <c r="Q17" i="10"/>
  <c r="X17" i="10"/>
  <c r="P17" i="10"/>
  <c r="O17" i="10"/>
  <c r="R28" i="18"/>
  <c r="V17" i="10"/>
  <c r="N17" i="10"/>
  <c r="L28" i="18"/>
  <c r="S17" i="10"/>
  <c r="K17" i="10"/>
  <c r="L17" i="10"/>
  <c r="J17" i="10"/>
  <c r="F28" i="18"/>
  <c r="T17" i="10"/>
  <c r="R17" i="10"/>
  <c r="G15" i="2"/>
  <c r="J13" i="9"/>
  <c r="D24" i="18"/>
  <c r="V13" i="9"/>
  <c r="AA27" i="18"/>
  <c r="O16" i="2"/>
  <c r="O27" i="18"/>
  <c r="Y16" i="2"/>
  <c r="X16" i="2"/>
  <c r="C27" i="18"/>
  <c r="P16" i="2"/>
  <c r="M17" i="10"/>
  <c r="W17" i="10"/>
  <c r="F17" i="10"/>
  <c r="X26" i="18"/>
  <c r="U26" i="18"/>
  <c r="V26" i="18"/>
  <c r="C12" i="16"/>
  <c r="P23" i="18"/>
  <c r="AB16" i="10"/>
  <c r="I16" i="10"/>
  <c r="D16" i="10"/>
  <c r="AA16" i="10"/>
  <c r="AC16" i="10"/>
  <c r="H16" i="10"/>
  <c r="E16" i="10"/>
  <c r="Z16" i="10"/>
  <c r="B18" i="10"/>
  <c r="U17" i="10"/>
  <c r="S16" i="2"/>
  <c r="K16" i="2"/>
  <c r="B17" i="2"/>
  <c r="Q16" i="2"/>
  <c r="V16" i="2"/>
  <c r="N16" i="2"/>
  <c r="F16" i="2"/>
  <c r="M16" i="2"/>
  <c r="L16" i="2"/>
  <c r="G16" i="2"/>
  <c r="T16" i="2"/>
  <c r="AB15" i="2"/>
  <c r="I15" i="2"/>
  <c r="AC15" i="2"/>
  <c r="H15" i="2"/>
  <c r="D15" i="2"/>
  <c r="AA15" i="2"/>
  <c r="E15" i="2"/>
  <c r="Z15" i="2"/>
  <c r="X13" i="9"/>
  <c r="Y12" i="9"/>
  <c r="O13" i="9"/>
  <c r="K13" i="9"/>
  <c r="R13" i="9"/>
  <c r="N13" i="9"/>
  <c r="M13" i="9"/>
  <c r="P13" i="9"/>
  <c r="S13" i="9"/>
  <c r="B14" i="9"/>
  <c r="J25" i="18" l="1"/>
  <c r="L14" i="9"/>
  <c r="E14" i="15"/>
  <c r="F14" i="9"/>
  <c r="P18" i="10"/>
  <c r="U18" i="10"/>
  <c r="M18" i="10"/>
  <c r="V18" i="10"/>
  <c r="T18" i="10"/>
  <c r="F29" i="18"/>
  <c r="AA28" i="18"/>
  <c r="S17" i="2"/>
  <c r="K17" i="2"/>
  <c r="J17" i="2"/>
  <c r="P17" i="2"/>
  <c r="V17" i="2"/>
  <c r="N17" i="2"/>
  <c r="F17" i="2"/>
  <c r="O17" i="2"/>
  <c r="L17" i="2"/>
  <c r="O28" i="18"/>
  <c r="I28" i="18"/>
  <c r="T17" i="2"/>
  <c r="U17" i="2"/>
  <c r="G17" i="10"/>
  <c r="AB25" i="18"/>
  <c r="U14" i="9"/>
  <c r="D25" i="18"/>
  <c r="W14" i="9"/>
  <c r="V14" i="9"/>
  <c r="AD29" i="18"/>
  <c r="R29" i="18"/>
  <c r="L29" i="18"/>
  <c r="R18" i="10"/>
  <c r="U27" i="18"/>
  <c r="X27" i="18"/>
  <c r="V27" i="18"/>
  <c r="C28" i="18"/>
  <c r="X17" i="2"/>
  <c r="Y17" i="2"/>
  <c r="C13" i="16"/>
  <c r="P24" i="18"/>
  <c r="X18" i="10"/>
  <c r="W18" i="10"/>
  <c r="O18" i="10"/>
  <c r="G18" i="10"/>
  <c r="N18" i="10"/>
  <c r="F18" i="10"/>
  <c r="L18" i="10"/>
  <c r="S18" i="10"/>
  <c r="K18" i="10"/>
  <c r="B19" i="10"/>
  <c r="J18" i="10"/>
  <c r="Y18" i="10"/>
  <c r="Q18" i="10"/>
  <c r="D17" i="10"/>
  <c r="AA17" i="10"/>
  <c r="AB17" i="10"/>
  <c r="I17" i="10"/>
  <c r="Z17" i="10"/>
  <c r="E17" i="10"/>
  <c r="H17" i="10"/>
  <c r="AC17" i="10"/>
  <c r="AB16" i="2"/>
  <c r="I16" i="2"/>
  <c r="D16" i="2"/>
  <c r="AA16" i="2"/>
  <c r="AC16" i="2"/>
  <c r="H16" i="2"/>
  <c r="Q17" i="2"/>
  <c r="W17" i="2"/>
  <c r="G17" i="2"/>
  <c r="B18" i="2"/>
  <c r="R17" i="2"/>
  <c r="M17" i="2"/>
  <c r="E16" i="2"/>
  <c r="Z16" i="2"/>
  <c r="X14" i="9"/>
  <c r="T14" i="9"/>
  <c r="O14" i="9"/>
  <c r="K14" i="9"/>
  <c r="S14" i="9"/>
  <c r="N14" i="9"/>
  <c r="J14" i="9"/>
  <c r="Q14" i="9"/>
  <c r="M14" i="9"/>
  <c r="P14" i="9"/>
  <c r="B15" i="9"/>
  <c r="R14" i="9"/>
  <c r="F15" i="9" l="1"/>
  <c r="R15" i="9"/>
  <c r="P15" i="9"/>
  <c r="F18" i="2"/>
  <c r="U18" i="2"/>
  <c r="I29" i="18"/>
  <c r="AA29" i="18"/>
  <c r="Q18" i="2"/>
  <c r="L18" i="2"/>
  <c r="Y18" i="2"/>
  <c r="X18" i="2"/>
  <c r="W18" i="2"/>
  <c r="AD30" i="18"/>
  <c r="M19" i="10"/>
  <c r="L30" i="18"/>
  <c r="L19" i="10"/>
  <c r="S19" i="10"/>
  <c r="K19" i="10"/>
  <c r="J19" i="10"/>
  <c r="Q19" i="10"/>
  <c r="O19" i="10"/>
  <c r="R30" i="18"/>
  <c r="V19" i="10"/>
  <c r="P19" i="10"/>
  <c r="AB26" i="18"/>
  <c r="W15" i="9"/>
  <c r="V15" i="9"/>
  <c r="U15" i="9"/>
  <c r="J26" i="18"/>
  <c r="D26" i="18"/>
  <c r="Y15" i="9"/>
  <c r="E15" i="15"/>
  <c r="U28" i="18"/>
  <c r="X28" i="18"/>
  <c r="V28" i="18"/>
  <c r="C14" i="16"/>
  <c r="P25" i="18"/>
  <c r="O29" i="18"/>
  <c r="N18" i="2"/>
  <c r="J18" i="2"/>
  <c r="S18" i="2"/>
  <c r="K18" i="2"/>
  <c r="C29" i="18"/>
  <c r="Y19" i="10"/>
  <c r="X19" i="10"/>
  <c r="F19" i="10"/>
  <c r="T19" i="10"/>
  <c r="F30" i="18"/>
  <c r="R19" i="10"/>
  <c r="I18" i="10"/>
  <c r="AB18" i="10"/>
  <c r="D18" i="10"/>
  <c r="AA18" i="10"/>
  <c r="N19" i="10"/>
  <c r="U19" i="10"/>
  <c r="B20" i="10"/>
  <c r="W19" i="10"/>
  <c r="Z18" i="10"/>
  <c r="E18" i="10"/>
  <c r="H18" i="10"/>
  <c r="AC18" i="10"/>
  <c r="AA17" i="2"/>
  <c r="D17" i="2"/>
  <c r="H17" i="2"/>
  <c r="AC17" i="2"/>
  <c r="Z17" i="2"/>
  <c r="E17" i="2"/>
  <c r="O18" i="2"/>
  <c r="G18" i="2"/>
  <c r="V18" i="2"/>
  <c r="M18" i="2"/>
  <c r="T18" i="2"/>
  <c r="B19" i="2"/>
  <c r="R18" i="2"/>
  <c r="P18" i="2"/>
  <c r="I17" i="2"/>
  <c r="AB17" i="2"/>
  <c r="X15" i="9"/>
  <c r="Y14" i="9"/>
  <c r="N15" i="9"/>
  <c r="J15" i="9"/>
  <c r="S15" i="9"/>
  <c r="M15" i="9"/>
  <c r="Q15" i="9"/>
  <c r="L15" i="9"/>
  <c r="O15" i="9"/>
  <c r="K15" i="9"/>
  <c r="T15" i="9"/>
  <c r="B16" i="9"/>
  <c r="B21" i="18"/>
  <c r="F16" i="9" l="1"/>
  <c r="T16" i="9"/>
  <c r="J16" i="9"/>
  <c r="AD31" i="18"/>
  <c r="V20" i="10"/>
  <c r="F20" i="10"/>
  <c r="M20" i="10"/>
  <c r="T20" i="10"/>
  <c r="Y20" i="10"/>
  <c r="Q20" i="10"/>
  <c r="P20" i="10"/>
  <c r="AA30" i="18"/>
  <c r="U19" i="2"/>
  <c r="I30" i="18"/>
  <c r="K19" i="2"/>
  <c r="R19" i="2"/>
  <c r="P19" i="2"/>
  <c r="V19" i="2"/>
  <c r="Y19" i="2"/>
  <c r="O19" i="2"/>
  <c r="X19" i="2"/>
  <c r="W19" i="2"/>
  <c r="O30" i="18"/>
  <c r="M19" i="2"/>
  <c r="L19" i="2"/>
  <c r="C30" i="18"/>
  <c r="X29" i="18"/>
  <c r="U29" i="18"/>
  <c r="V29" i="18"/>
  <c r="C15" i="16"/>
  <c r="P26" i="18"/>
  <c r="G19" i="10"/>
  <c r="AB27" i="18"/>
  <c r="E16" i="15"/>
  <c r="S16" i="9"/>
  <c r="X16" i="9"/>
  <c r="W16" i="9"/>
  <c r="O16" i="9"/>
  <c r="V16" i="9"/>
  <c r="U16" i="9"/>
  <c r="M16" i="9"/>
  <c r="J27" i="18"/>
  <c r="D27" i="18"/>
  <c r="U20" i="10"/>
  <c r="S20" i="10"/>
  <c r="R20" i="10"/>
  <c r="R31" i="18"/>
  <c r="X20" i="10"/>
  <c r="N20" i="10"/>
  <c r="W20" i="10"/>
  <c r="L31" i="18"/>
  <c r="L20" i="10"/>
  <c r="F31" i="18"/>
  <c r="AB19" i="10"/>
  <c r="I19" i="10"/>
  <c r="D19" i="10"/>
  <c r="AA19" i="10"/>
  <c r="E19" i="10"/>
  <c r="Z19" i="10"/>
  <c r="O20" i="10"/>
  <c r="K20" i="10"/>
  <c r="B21" i="10"/>
  <c r="J20" i="10"/>
  <c r="G20" i="10"/>
  <c r="H19" i="10"/>
  <c r="AC19" i="10"/>
  <c r="Z18" i="2"/>
  <c r="E18" i="2"/>
  <c r="I18" i="2"/>
  <c r="AB18" i="2"/>
  <c r="D18" i="2"/>
  <c r="AA18" i="2"/>
  <c r="H18" i="2"/>
  <c r="AC18" i="2"/>
  <c r="T19" i="2"/>
  <c r="S19" i="2"/>
  <c r="B20" i="2"/>
  <c r="J19" i="2"/>
  <c r="G19" i="2"/>
  <c r="Q19" i="2"/>
  <c r="N19" i="2"/>
  <c r="F19" i="2"/>
  <c r="R16" i="9"/>
  <c r="N16" i="9"/>
  <c r="Q16" i="9"/>
  <c r="L16" i="9"/>
  <c r="P16" i="9"/>
  <c r="K16" i="9"/>
  <c r="B17" i="9"/>
  <c r="B22" i="18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AB28" i="18" l="1"/>
  <c r="V17" i="9"/>
  <c r="L17" i="9"/>
  <c r="D28" i="18"/>
  <c r="R20" i="2"/>
  <c r="J20" i="2"/>
  <c r="O20" i="2"/>
  <c r="U20" i="2"/>
  <c r="M20" i="2"/>
  <c r="I31" i="18"/>
  <c r="T20" i="2"/>
  <c r="S20" i="2"/>
  <c r="L20" i="2"/>
  <c r="K20" i="2"/>
  <c r="C31" i="18"/>
  <c r="X20" i="2"/>
  <c r="AD32" i="18"/>
  <c r="Q21" i="10"/>
  <c r="X21" i="10"/>
  <c r="P21" i="10"/>
  <c r="W21" i="10"/>
  <c r="O21" i="10"/>
  <c r="G21" i="10"/>
  <c r="V21" i="10"/>
  <c r="N21" i="10"/>
  <c r="F21" i="10"/>
  <c r="U21" i="10"/>
  <c r="M21" i="10"/>
  <c r="L32" i="18"/>
  <c r="S21" i="10"/>
  <c r="K21" i="10"/>
  <c r="T21" i="10"/>
  <c r="R21" i="10"/>
  <c r="L21" i="10"/>
  <c r="J21" i="10"/>
  <c r="V30" i="18"/>
  <c r="X30" i="18"/>
  <c r="U30" i="18"/>
  <c r="AA31" i="18"/>
  <c r="O31" i="18"/>
  <c r="V20" i="2"/>
  <c r="F32" i="18"/>
  <c r="S17" i="9"/>
  <c r="K17" i="9"/>
  <c r="R17" i="9"/>
  <c r="Q17" i="9"/>
  <c r="E17" i="15"/>
  <c r="X17" i="9"/>
  <c r="P17" i="9"/>
  <c r="W17" i="9"/>
  <c r="J28" i="18"/>
  <c r="N17" i="9"/>
  <c r="F17" i="9"/>
  <c r="U17" i="9"/>
  <c r="C16" i="16"/>
  <c r="P27" i="18"/>
  <c r="AC20" i="10"/>
  <c r="H20" i="10"/>
  <c r="D20" i="10"/>
  <c r="AA20" i="10"/>
  <c r="E20" i="10"/>
  <c r="Z20" i="10"/>
  <c r="AB20" i="10"/>
  <c r="I20" i="10"/>
  <c r="B22" i="10"/>
  <c r="Y21" i="10"/>
  <c r="B21" i="2"/>
  <c r="Y20" i="2"/>
  <c r="Q20" i="2"/>
  <c r="P20" i="2"/>
  <c r="N20" i="2"/>
  <c r="F20" i="2"/>
  <c r="G20" i="2"/>
  <c r="W20" i="2"/>
  <c r="AB19" i="2"/>
  <c r="I19" i="2"/>
  <c r="AC19" i="2"/>
  <c r="H19" i="2"/>
  <c r="D19" i="2"/>
  <c r="AA19" i="2"/>
  <c r="E19" i="2"/>
  <c r="Z19" i="2"/>
  <c r="Y17" i="9"/>
  <c r="Y16" i="9"/>
  <c r="O17" i="9"/>
  <c r="J17" i="9"/>
  <c r="M17" i="9"/>
  <c r="T17" i="9"/>
  <c r="B18" i="9"/>
  <c r="B23" i="18"/>
  <c r="R32" i="18" l="1"/>
  <c r="R18" i="9"/>
  <c r="L18" i="9"/>
  <c r="D29" i="18"/>
  <c r="X18" i="9"/>
  <c r="P18" i="9"/>
  <c r="W18" i="9"/>
  <c r="N18" i="9"/>
  <c r="AA32" i="18"/>
  <c r="F21" i="2"/>
  <c r="M21" i="2"/>
  <c r="I32" i="18"/>
  <c r="J21" i="2"/>
  <c r="X21" i="2"/>
  <c r="AD33" i="18"/>
  <c r="S22" i="10"/>
  <c r="K22" i="10"/>
  <c r="R22" i="10"/>
  <c r="J22" i="10"/>
  <c r="Q22" i="10"/>
  <c r="X22" i="10"/>
  <c r="W22" i="10"/>
  <c r="O22" i="10"/>
  <c r="U22" i="10"/>
  <c r="L33" i="18"/>
  <c r="V22" i="10"/>
  <c r="T22" i="10"/>
  <c r="N22" i="10"/>
  <c r="L22" i="10"/>
  <c r="F33" i="18"/>
  <c r="F22" i="10"/>
  <c r="R33" i="18"/>
  <c r="M22" i="10"/>
  <c r="AB29" i="18"/>
  <c r="U18" i="9"/>
  <c r="J29" i="18"/>
  <c r="T18" i="9"/>
  <c r="S18" i="9"/>
  <c r="E18" i="15"/>
  <c r="O18" i="9"/>
  <c r="V18" i="9"/>
  <c r="P21" i="2"/>
  <c r="O32" i="18"/>
  <c r="V21" i="2"/>
  <c r="N21" i="2"/>
  <c r="Y21" i="2"/>
  <c r="U21" i="2"/>
  <c r="T21" i="2"/>
  <c r="L21" i="2"/>
  <c r="C32" i="18"/>
  <c r="W21" i="2"/>
  <c r="Q21" i="2"/>
  <c r="S21" i="2"/>
  <c r="K21" i="2"/>
  <c r="C17" i="16"/>
  <c r="P28" i="18"/>
  <c r="X31" i="18"/>
  <c r="V31" i="18"/>
  <c r="U31" i="18"/>
  <c r="H21" i="10"/>
  <c r="AC21" i="10"/>
  <c r="B23" i="10"/>
  <c r="P22" i="10"/>
  <c r="Y22" i="10"/>
  <c r="D21" i="10"/>
  <c r="AA21" i="10"/>
  <c r="I21" i="10"/>
  <c r="AB21" i="10"/>
  <c r="E21" i="10"/>
  <c r="Z21" i="10"/>
  <c r="D20" i="2"/>
  <c r="AA20" i="2"/>
  <c r="AC20" i="2"/>
  <c r="H20" i="2"/>
  <c r="O21" i="2"/>
  <c r="G21" i="2"/>
  <c r="R21" i="2"/>
  <c r="B22" i="2"/>
  <c r="AB20" i="2"/>
  <c r="I20" i="2"/>
  <c r="E20" i="2"/>
  <c r="Z20" i="2"/>
  <c r="K18" i="9"/>
  <c r="J18" i="9"/>
  <c r="Q18" i="9"/>
  <c r="F18" i="9"/>
  <c r="M18" i="9"/>
  <c r="B19" i="9"/>
  <c r="B24" i="18"/>
  <c r="B7" i="16"/>
  <c r="E7" i="16" l="1"/>
  <c r="F19" i="9"/>
  <c r="U19" i="9"/>
  <c r="K19" i="9"/>
  <c r="R19" i="9"/>
  <c r="Y19" i="9"/>
  <c r="X19" i="9"/>
  <c r="AA33" i="18"/>
  <c r="T22" i="2"/>
  <c r="J22" i="2"/>
  <c r="Q22" i="2"/>
  <c r="O22" i="2"/>
  <c r="O33" i="18"/>
  <c r="V22" i="2"/>
  <c r="U22" i="2"/>
  <c r="M22" i="2"/>
  <c r="U23" i="10"/>
  <c r="M23" i="10"/>
  <c r="T23" i="10"/>
  <c r="L23" i="10"/>
  <c r="F34" i="18"/>
  <c r="S23" i="10"/>
  <c r="K23" i="10"/>
  <c r="R23" i="10"/>
  <c r="J23" i="10"/>
  <c r="Y23" i="10"/>
  <c r="Q23" i="10"/>
  <c r="G23" i="10"/>
  <c r="F23" i="10"/>
  <c r="X23" i="10"/>
  <c r="V23" i="10"/>
  <c r="P23" i="10"/>
  <c r="I33" i="18"/>
  <c r="L22" i="2"/>
  <c r="C33" i="18"/>
  <c r="S22" i="2"/>
  <c r="Y22" i="2"/>
  <c r="C18" i="16"/>
  <c r="P29" i="18"/>
  <c r="AB30" i="18"/>
  <c r="W19" i="9"/>
  <c r="E19" i="15"/>
  <c r="V19" i="9"/>
  <c r="M19" i="9"/>
  <c r="J30" i="18"/>
  <c r="D30" i="18"/>
  <c r="J19" i="9"/>
  <c r="Q19" i="9"/>
  <c r="P19" i="9"/>
  <c r="AD34" i="18"/>
  <c r="O23" i="10"/>
  <c r="L34" i="18"/>
  <c r="G22" i="10"/>
  <c r="V32" i="18"/>
  <c r="U32" i="18"/>
  <c r="X32" i="18"/>
  <c r="AB22" i="10"/>
  <c r="I22" i="10"/>
  <c r="AC22" i="10"/>
  <c r="H22" i="10"/>
  <c r="E22" i="10"/>
  <c r="Z22" i="10"/>
  <c r="D22" i="10"/>
  <c r="AA22" i="10"/>
  <c r="B24" i="10"/>
  <c r="N23" i="10"/>
  <c r="W23" i="10"/>
  <c r="I21" i="2"/>
  <c r="AB21" i="2"/>
  <c r="W22" i="2"/>
  <c r="G22" i="2"/>
  <c r="N22" i="2"/>
  <c r="F22" i="2"/>
  <c r="B23" i="2"/>
  <c r="R22" i="2"/>
  <c r="X22" i="2"/>
  <c r="K22" i="2"/>
  <c r="P22" i="2"/>
  <c r="Z21" i="2"/>
  <c r="E21" i="2"/>
  <c r="H21" i="2"/>
  <c r="AC21" i="2"/>
  <c r="AA21" i="2"/>
  <c r="D21" i="2"/>
  <c r="Y18" i="9"/>
  <c r="S19" i="9"/>
  <c r="O19" i="9"/>
  <c r="N19" i="9"/>
  <c r="T19" i="9"/>
  <c r="L19" i="9"/>
  <c r="B20" i="9"/>
  <c r="B25" i="18"/>
  <c r="B8" i="16"/>
  <c r="B7" i="15"/>
  <c r="D7" i="15" l="1"/>
  <c r="E8" i="16"/>
  <c r="W20" i="9"/>
  <c r="M20" i="9"/>
  <c r="J31" i="18"/>
  <c r="T20" i="9"/>
  <c r="W24" i="10"/>
  <c r="O24" i="10"/>
  <c r="G24" i="10"/>
  <c r="AD35" i="18"/>
  <c r="V24" i="10"/>
  <c r="M24" i="10"/>
  <c r="L35" i="18"/>
  <c r="L24" i="10"/>
  <c r="S24" i="10"/>
  <c r="Y24" i="10"/>
  <c r="Q24" i="10"/>
  <c r="P24" i="10"/>
  <c r="R34" i="18"/>
  <c r="AA34" i="18"/>
  <c r="P23" i="2"/>
  <c r="V23" i="2"/>
  <c r="N23" i="2"/>
  <c r="F23" i="2"/>
  <c r="T23" i="2"/>
  <c r="L23" i="2"/>
  <c r="C34" i="18"/>
  <c r="I34" i="18"/>
  <c r="S23" i="2"/>
  <c r="M23" i="2"/>
  <c r="K23" i="2"/>
  <c r="W23" i="2"/>
  <c r="R23" i="2"/>
  <c r="K24" i="10"/>
  <c r="R35" i="18"/>
  <c r="F35" i="18"/>
  <c r="X24" i="10"/>
  <c r="R24" i="10"/>
  <c r="O34" i="18"/>
  <c r="X23" i="2"/>
  <c r="U23" i="2"/>
  <c r="X33" i="18"/>
  <c r="U33" i="18"/>
  <c r="V33" i="18"/>
  <c r="E20" i="15"/>
  <c r="AB31" i="18"/>
  <c r="X20" i="9"/>
  <c r="V20" i="9"/>
  <c r="N20" i="9"/>
  <c r="S20" i="9"/>
  <c r="U20" i="9"/>
  <c r="L20" i="9"/>
  <c r="D31" i="18"/>
  <c r="J20" i="9"/>
  <c r="P30" i="18"/>
  <c r="C19" i="16"/>
  <c r="D23" i="10"/>
  <c r="AA23" i="10"/>
  <c r="AB23" i="10"/>
  <c r="I23" i="10"/>
  <c r="AC23" i="10"/>
  <c r="H23" i="10"/>
  <c r="N24" i="10"/>
  <c r="F24" i="10"/>
  <c r="T24" i="10"/>
  <c r="J24" i="10"/>
  <c r="B25" i="10"/>
  <c r="U24" i="10"/>
  <c r="E23" i="10"/>
  <c r="Z23" i="10"/>
  <c r="B24" i="2"/>
  <c r="J23" i="2"/>
  <c r="O23" i="2"/>
  <c r="Q23" i="2"/>
  <c r="Y23" i="2"/>
  <c r="D22" i="2"/>
  <c r="AA22" i="2"/>
  <c r="I22" i="2"/>
  <c r="AB22" i="2"/>
  <c r="Z22" i="2"/>
  <c r="E22" i="2"/>
  <c r="H22" i="2"/>
  <c r="AC22" i="2"/>
  <c r="P20" i="9"/>
  <c r="O20" i="9"/>
  <c r="K20" i="9"/>
  <c r="R20" i="9"/>
  <c r="F20" i="9"/>
  <c r="Q20" i="9"/>
  <c r="B21" i="9"/>
  <c r="B26" i="18"/>
  <c r="B9" i="16"/>
  <c r="B8" i="15"/>
  <c r="D8" i="15" l="1"/>
  <c r="E9" i="16"/>
  <c r="AD36" i="18"/>
  <c r="W25" i="10"/>
  <c r="O25" i="10"/>
  <c r="F25" i="10"/>
  <c r="S25" i="10"/>
  <c r="V24" i="2"/>
  <c r="N24" i="2"/>
  <c r="I35" i="18"/>
  <c r="L24" i="2"/>
  <c r="C35" i="18"/>
  <c r="S24" i="2"/>
  <c r="K24" i="2"/>
  <c r="Q24" i="2"/>
  <c r="AA35" i="18"/>
  <c r="P24" i="2"/>
  <c r="O24" i="2"/>
  <c r="Y24" i="2"/>
  <c r="AB32" i="18"/>
  <c r="S21" i="9"/>
  <c r="K21" i="9"/>
  <c r="R21" i="9"/>
  <c r="J21" i="9"/>
  <c r="Q21" i="9"/>
  <c r="X21" i="9"/>
  <c r="P21" i="9"/>
  <c r="O21" i="9"/>
  <c r="V21" i="9"/>
  <c r="F21" i="9"/>
  <c r="J32" i="18"/>
  <c r="D32" i="18"/>
  <c r="U21" i="9"/>
  <c r="T21" i="9"/>
  <c r="L21" i="9"/>
  <c r="G23" i="2"/>
  <c r="O35" i="18"/>
  <c r="F24" i="2"/>
  <c r="W24" i="2"/>
  <c r="J24" i="2"/>
  <c r="Y21" i="9"/>
  <c r="E21" i="15"/>
  <c r="W21" i="9"/>
  <c r="N21" i="9"/>
  <c r="U34" i="18"/>
  <c r="V34" i="18"/>
  <c r="X34" i="18"/>
  <c r="C20" i="16"/>
  <c r="P31" i="18"/>
  <c r="R36" i="18"/>
  <c r="M25" i="10"/>
  <c r="L36" i="18"/>
  <c r="K25" i="10"/>
  <c r="X25" i="10"/>
  <c r="P25" i="10"/>
  <c r="Y25" i="10"/>
  <c r="V25" i="10"/>
  <c r="T25" i="10"/>
  <c r="F36" i="18"/>
  <c r="R25" i="10"/>
  <c r="N25" i="10"/>
  <c r="L25" i="10"/>
  <c r="AA24" i="10"/>
  <c r="D24" i="10"/>
  <c r="H24" i="10"/>
  <c r="AC24" i="10"/>
  <c r="U25" i="10"/>
  <c r="B26" i="10"/>
  <c r="J25" i="10"/>
  <c r="Q25" i="10"/>
  <c r="Z24" i="10"/>
  <c r="E24" i="10"/>
  <c r="I24" i="10"/>
  <c r="AB24" i="10"/>
  <c r="AC23" i="2"/>
  <c r="H23" i="2"/>
  <c r="D23" i="2"/>
  <c r="AA23" i="2"/>
  <c r="AB23" i="2"/>
  <c r="I23" i="2"/>
  <c r="E23" i="2"/>
  <c r="Z23" i="2"/>
  <c r="B25" i="2"/>
  <c r="R24" i="2"/>
  <c r="X24" i="2"/>
  <c r="U24" i="2"/>
  <c r="M24" i="2"/>
  <c r="G24" i="2"/>
  <c r="T24" i="2"/>
  <c r="Y20" i="9"/>
  <c r="M21" i="9"/>
  <c r="B22" i="9"/>
  <c r="B27" i="18"/>
  <c r="B10" i="16"/>
  <c r="B9" i="15"/>
  <c r="D9" i="15" l="1"/>
  <c r="E10" i="16"/>
  <c r="Q25" i="2"/>
  <c r="AA36" i="18"/>
  <c r="N25" i="2"/>
  <c r="X25" i="2"/>
  <c r="AB33" i="18"/>
  <c r="U22" i="9"/>
  <c r="J33" i="18"/>
  <c r="T22" i="9"/>
  <c r="K22" i="9"/>
  <c r="R22" i="9"/>
  <c r="Q22" i="9"/>
  <c r="N22" i="9"/>
  <c r="AD37" i="18"/>
  <c r="S26" i="10"/>
  <c r="K26" i="10"/>
  <c r="R26" i="10"/>
  <c r="J26" i="10"/>
  <c r="Y26" i="10"/>
  <c r="Q26" i="10"/>
  <c r="X26" i="10"/>
  <c r="P26" i="10"/>
  <c r="W26" i="10"/>
  <c r="O26" i="10"/>
  <c r="G26" i="10"/>
  <c r="M26" i="10"/>
  <c r="L37" i="18"/>
  <c r="F26" i="10"/>
  <c r="F37" i="18"/>
  <c r="V26" i="10"/>
  <c r="T26" i="10"/>
  <c r="N26" i="10"/>
  <c r="L26" i="10"/>
  <c r="V35" i="18"/>
  <c r="U35" i="18"/>
  <c r="X35" i="18"/>
  <c r="P32" i="18"/>
  <c r="C21" i="16"/>
  <c r="U26" i="10"/>
  <c r="G25" i="10"/>
  <c r="V22" i="9"/>
  <c r="J22" i="9"/>
  <c r="D33" i="18"/>
  <c r="W22" i="9"/>
  <c r="L22" i="9"/>
  <c r="E22" i="15"/>
  <c r="T25" i="2"/>
  <c r="C36" i="18"/>
  <c r="K25" i="2"/>
  <c r="J25" i="2"/>
  <c r="P25" i="2"/>
  <c r="I36" i="18"/>
  <c r="O36" i="18"/>
  <c r="F25" i="2"/>
  <c r="V25" i="2"/>
  <c r="D25" i="10"/>
  <c r="AA25" i="10"/>
  <c r="I25" i="10"/>
  <c r="AB25" i="10"/>
  <c r="E25" i="10"/>
  <c r="Z25" i="10"/>
  <c r="B27" i="10"/>
  <c r="H25" i="10"/>
  <c r="AC25" i="10"/>
  <c r="D24" i="2"/>
  <c r="AA24" i="2"/>
  <c r="AB24" i="2"/>
  <c r="I24" i="2"/>
  <c r="AC24" i="2"/>
  <c r="H24" i="2"/>
  <c r="U25" i="2"/>
  <c r="M25" i="2"/>
  <c r="S25" i="2"/>
  <c r="Y25" i="2"/>
  <c r="R25" i="2"/>
  <c r="O25" i="2"/>
  <c r="L25" i="2"/>
  <c r="W25" i="2"/>
  <c r="G25" i="2"/>
  <c r="B26" i="2"/>
  <c r="E24" i="2"/>
  <c r="Z24" i="2"/>
  <c r="X22" i="9"/>
  <c r="P22" i="9"/>
  <c r="S22" i="9"/>
  <c r="O22" i="9"/>
  <c r="M22" i="9"/>
  <c r="F22" i="9"/>
  <c r="B23" i="9"/>
  <c r="B28" i="18"/>
  <c r="B11" i="16"/>
  <c r="B10" i="15"/>
  <c r="R37" i="18" l="1"/>
  <c r="D10" i="15"/>
  <c r="E11" i="16"/>
  <c r="M23" i="9"/>
  <c r="R23" i="9"/>
  <c r="P23" i="9"/>
  <c r="AD38" i="18"/>
  <c r="L27" i="10"/>
  <c r="K27" i="10"/>
  <c r="R38" i="18"/>
  <c r="N27" i="10"/>
  <c r="V27" i="10"/>
  <c r="P26" i="2"/>
  <c r="F26" i="2"/>
  <c r="M26" i="2"/>
  <c r="I37" i="18"/>
  <c r="AA37" i="18"/>
  <c r="T26" i="2"/>
  <c r="L26" i="2"/>
  <c r="S26" i="2"/>
  <c r="K26" i="2"/>
  <c r="J26" i="2"/>
  <c r="Y26" i="2"/>
  <c r="R26" i="2"/>
  <c r="W26" i="2"/>
  <c r="C22" i="16"/>
  <c r="P33" i="18"/>
  <c r="O26" i="2"/>
  <c r="O37" i="18"/>
  <c r="C37" i="18"/>
  <c r="AB34" i="18"/>
  <c r="W23" i="9"/>
  <c r="U23" i="9"/>
  <c r="J34" i="18"/>
  <c r="T23" i="9"/>
  <c r="D34" i="18"/>
  <c r="Q23" i="9"/>
  <c r="E23" i="15"/>
  <c r="V23" i="9"/>
  <c r="F23" i="9"/>
  <c r="S23" i="9"/>
  <c r="N23" i="9"/>
  <c r="Y27" i="10"/>
  <c r="Q27" i="10"/>
  <c r="P27" i="10"/>
  <c r="W27" i="10"/>
  <c r="F38" i="18"/>
  <c r="L38" i="18"/>
  <c r="U27" i="10"/>
  <c r="R27" i="10"/>
  <c r="J27" i="10"/>
  <c r="F27" i="10"/>
  <c r="X36" i="18"/>
  <c r="V36" i="18"/>
  <c r="U36" i="18"/>
  <c r="AB26" i="10"/>
  <c r="I26" i="10"/>
  <c r="AC26" i="10"/>
  <c r="H26" i="10"/>
  <c r="D26" i="10"/>
  <c r="AA26" i="10"/>
  <c r="S27" i="10"/>
  <c r="B28" i="10"/>
  <c r="X27" i="10"/>
  <c r="M27" i="10"/>
  <c r="T27" i="10"/>
  <c r="O27" i="10"/>
  <c r="E26" i="10"/>
  <c r="Z26" i="10"/>
  <c r="AA25" i="2"/>
  <c r="D25" i="2"/>
  <c r="AB25" i="2"/>
  <c r="I25" i="2"/>
  <c r="Q26" i="2"/>
  <c r="V26" i="2"/>
  <c r="N26" i="2"/>
  <c r="B27" i="2"/>
  <c r="U26" i="2"/>
  <c r="X26" i="2"/>
  <c r="AC25" i="2"/>
  <c r="H25" i="2"/>
  <c r="Z25" i="2"/>
  <c r="E25" i="2"/>
  <c r="X23" i="9"/>
  <c r="Y23" i="9"/>
  <c r="Y22" i="9"/>
  <c r="L23" i="9"/>
  <c r="O23" i="9"/>
  <c r="K23" i="9"/>
  <c r="J23" i="9"/>
  <c r="B24" i="9"/>
  <c r="B29" i="18"/>
  <c r="B12" i="16"/>
  <c r="B11" i="15"/>
  <c r="D11" i="15" l="1"/>
  <c r="E12" i="16"/>
  <c r="W24" i="9"/>
  <c r="M24" i="9"/>
  <c r="T24" i="9"/>
  <c r="J24" i="9"/>
  <c r="K24" i="9"/>
  <c r="W28" i="10"/>
  <c r="F28" i="10"/>
  <c r="U28" i="10"/>
  <c r="L39" i="18"/>
  <c r="L28" i="10"/>
  <c r="Y28" i="10"/>
  <c r="R28" i="10"/>
  <c r="AA38" i="18"/>
  <c r="T27" i="2"/>
  <c r="L27" i="2"/>
  <c r="S27" i="2"/>
  <c r="K27" i="2"/>
  <c r="R27" i="2"/>
  <c r="J27" i="2"/>
  <c r="Q27" i="2"/>
  <c r="P27" i="2"/>
  <c r="V27" i="2"/>
  <c r="Y27" i="2"/>
  <c r="O27" i="2"/>
  <c r="X27" i="2"/>
  <c r="W27" i="2"/>
  <c r="O38" i="18"/>
  <c r="G26" i="2"/>
  <c r="G27" i="10"/>
  <c r="V37" i="18"/>
  <c r="U37" i="18"/>
  <c r="X37" i="18"/>
  <c r="AD39" i="18"/>
  <c r="Q28" i="10"/>
  <c r="F39" i="18"/>
  <c r="R39" i="18"/>
  <c r="AB35" i="18"/>
  <c r="E24" i="15"/>
  <c r="V24" i="9"/>
  <c r="N24" i="9"/>
  <c r="U24" i="9"/>
  <c r="J35" i="18"/>
  <c r="D35" i="18"/>
  <c r="F27" i="2"/>
  <c r="U27" i="2"/>
  <c r="I38" i="18"/>
  <c r="C38" i="18"/>
  <c r="P34" i="18"/>
  <c r="C23" i="16"/>
  <c r="E27" i="10"/>
  <c r="Z27" i="10"/>
  <c r="AB27" i="10"/>
  <c r="I27" i="10"/>
  <c r="D27" i="10"/>
  <c r="AA27" i="10"/>
  <c r="AC27" i="10"/>
  <c r="H27" i="10"/>
  <c r="X28" i="10"/>
  <c r="P28" i="10"/>
  <c r="O28" i="10"/>
  <c r="G28" i="10"/>
  <c r="V28" i="10"/>
  <c r="N28" i="10"/>
  <c r="T28" i="10"/>
  <c r="S28" i="10"/>
  <c r="K28" i="10"/>
  <c r="B29" i="10"/>
  <c r="M28" i="10"/>
  <c r="J28" i="10"/>
  <c r="E26" i="2"/>
  <c r="Z26" i="2"/>
  <c r="M27" i="2"/>
  <c r="N27" i="2"/>
  <c r="B28" i="2"/>
  <c r="AC26" i="2"/>
  <c r="H26" i="2"/>
  <c r="AA26" i="2"/>
  <c r="D26" i="2"/>
  <c r="I26" i="2"/>
  <c r="AB26" i="2"/>
  <c r="X24" i="9"/>
  <c r="P24" i="9"/>
  <c r="L24" i="9"/>
  <c r="S24" i="9"/>
  <c r="O24" i="9"/>
  <c r="R24" i="9"/>
  <c r="Q24" i="9"/>
  <c r="F24" i="9"/>
  <c r="B25" i="9"/>
  <c r="B30" i="18"/>
  <c r="B13" i="16"/>
  <c r="B12" i="15"/>
  <c r="D12" i="15" l="1"/>
  <c r="E13" i="16"/>
  <c r="AA39" i="18"/>
  <c r="O28" i="2"/>
  <c r="O39" i="18"/>
  <c r="I39" i="18"/>
  <c r="K28" i="2"/>
  <c r="S28" i="2"/>
  <c r="S25" i="9"/>
  <c r="K25" i="9"/>
  <c r="R25" i="9"/>
  <c r="E25" i="15"/>
  <c r="P25" i="9"/>
  <c r="V25" i="9"/>
  <c r="N25" i="9"/>
  <c r="F25" i="9"/>
  <c r="U25" i="9"/>
  <c r="T25" i="9"/>
  <c r="L25" i="9"/>
  <c r="AD40" i="18"/>
  <c r="Y29" i="10"/>
  <c r="Q29" i="10"/>
  <c r="P29" i="10"/>
  <c r="O29" i="10"/>
  <c r="R40" i="18"/>
  <c r="V29" i="10"/>
  <c r="N29" i="10"/>
  <c r="U29" i="10"/>
  <c r="S29" i="10"/>
  <c r="K29" i="10"/>
  <c r="F40" i="18"/>
  <c r="T29" i="10"/>
  <c r="L29" i="10"/>
  <c r="G27" i="2"/>
  <c r="C39" i="18"/>
  <c r="F28" i="2"/>
  <c r="X28" i="2"/>
  <c r="C24" i="16"/>
  <c r="P35" i="18"/>
  <c r="W29" i="10"/>
  <c r="M29" i="10"/>
  <c r="L40" i="18"/>
  <c r="X29" i="10"/>
  <c r="R29" i="10"/>
  <c r="J29" i="10"/>
  <c r="U38" i="18"/>
  <c r="X38" i="18"/>
  <c r="V38" i="18"/>
  <c r="AB36" i="18"/>
  <c r="D36" i="18"/>
  <c r="X25" i="9"/>
  <c r="M25" i="9"/>
  <c r="W25" i="9"/>
  <c r="J36" i="18"/>
  <c r="H28" i="10"/>
  <c r="AC28" i="10"/>
  <c r="AA28" i="10"/>
  <c r="D28" i="10"/>
  <c r="Z28" i="10"/>
  <c r="E28" i="10"/>
  <c r="I28" i="10"/>
  <c r="AB28" i="10"/>
  <c r="F29" i="10"/>
  <c r="B30" i="10"/>
  <c r="I27" i="2"/>
  <c r="AB27" i="2"/>
  <c r="E27" i="2"/>
  <c r="Z27" i="2"/>
  <c r="H27" i="2"/>
  <c r="AC27" i="2"/>
  <c r="W28" i="2"/>
  <c r="U28" i="2"/>
  <c r="M28" i="2"/>
  <c r="B29" i="2"/>
  <c r="R28" i="2"/>
  <c r="J28" i="2"/>
  <c r="L28" i="2"/>
  <c r="Y28" i="2"/>
  <c r="V28" i="2"/>
  <c r="Q28" i="2"/>
  <c r="P28" i="2"/>
  <c r="T28" i="2"/>
  <c r="N28" i="2"/>
  <c r="AA27" i="2"/>
  <c r="D27" i="2"/>
  <c r="Y25" i="9"/>
  <c r="Y24" i="9"/>
  <c r="O25" i="9"/>
  <c r="J25" i="9"/>
  <c r="Q25" i="9"/>
  <c r="B26" i="9"/>
  <c r="B31" i="18"/>
  <c r="B14" i="16"/>
  <c r="B13" i="15"/>
  <c r="G28" i="2" l="1"/>
  <c r="D13" i="15"/>
  <c r="E14" i="16"/>
  <c r="G29" i="10"/>
  <c r="L26" i="9"/>
  <c r="E26" i="15"/>
  <c r="P26" i="9"/>
  <c r="O29" i="2"/>
  <c r="U29" i="2"/>
  <c r="R29" i="2"/>
  <c r="J29" i="2"/>
  <c r="P29" i="2"/>
  <c r="W29" i="2"/>
  <c r="W30" i="10"/>
  <c r="AD41" i="18"/>
  <c r="U30" i="10"/>
  <c r="T30" i="10"/>
  <c r="J30" i="10"/>
  <c r="Q30" i="10"/>
  <c r="P30" i="10"/>
  <c r="X30" i="10"/>
  <c r="M30" i="10"/>
  <c r="L41" i="18"/>
  <c r="N30" i="10"/>
  <c r="L30" i="10"/>
  <c r="F30" i="10"/>
  <c r="F41" i="18"/>
  <c r="C25" i="16"/>
  <c r="P36" i="18"/>
  <c r="U39" i="18"/>
  <c r="X39" i="18"/>
  <c r="V39" i="18"/>
  <c r="R41" i="18"/>
  <c r="S30" i="10"/>
  <c r="O40" i="18"/>
  <c r="V29" i="2"/>
  <c r="N29" i="2"/>
  <c r="AA40" i="18"/>
  <c r="M29" i="2"/>
  <c r="I40" i="18"/>
  <c r="X29" i="2"/>
  <c r="C40" i="18"/>
  <c r="AB37" i="18"/>
  <c r="V26" i="9"/>
  <c r="F26" i="9"/>
  <c r="U26" i="9"/>
  <c r="M26" i="9"/>
  <c r="J37" i="18"/>
  <c r="R26" i="9"/>
  <c r="W26" i="9"/>
  <c r="O26" i="9"/>
  <c r="D37" i="18"/>
  <c r="Q26" i="9"/>
  <c r="B31" i="10"/>
  <c r="R30" i="10"/>
  <c r="Y30" i="10"/>
  <c r="O30" i="10"/>
  <c r="G30" i="10"/>
  <c r="V30" i="10"/>
  <c r="K30" i="10"/>
  <c r="H29" i="10"/>
  <c r="AC29" i="10"/>
  <c r="D29" i="10"/>
  <c r="AA29" i="10"/>
  <c r="I29" i="10"/>
  <c r="AB29" i="10"/>
  <c r="E29" i="10"/>
  <c r="Z29" i="10"/>
  <c r="S29" i="2"/>
  <c r="K29" i="2"/>
  <c r="Y29" i="2"/>
  <c r="Q29" i="2"/>
  <c r="B30" i="2"/>
  <c r="G29" i="2"/>
  <c r="F29" i="2"/>
  <c r="T29" i="2"/>
  <c r="L29" i="2"/>
  <c r="I28" i="2"/>
  <c r="AB28" i="2"/>
  <c r="E28" i="2"/>
  <c r="Z28" i="2"/>
  <c r="D28" i="2"/>
  <c r="AA28" i="2"/>
  <c r="AC28" i="2"/>
  <c r="H28" i="2"/>
  <c r="X26" i="9"/>
  <c r="T26" i="9"/>
  <c r="S26" i="9"/>
  <c r="K26" i="9"/>
  <c r="N26" i="9"/>
  <c r="J26" i="9"/>
  <c r="B27" i="9"/>
  <c r="B32" i="18"/>
  <c r="B15" i="16"/>
  <c r="B14" i="15"/>
  <c r="D14" i="15" l="1"/>
  <c r="E15" i="16"/>
  <c r="AB38" i="18"/>
  <c r="V27" i="9"/>
  <c r="U27" i="9"/>
  <c r="D38" i="18"/>
  <c r="Y27" i="9"/>
  <c r="E27" i="15"/>
  <c r="Q27" i="9"/>
  <c r="X27" i="9"/>
  <c r="AD42" i="18"/>
  <c r="Y31" i="10"/>
  <c r="W31" i="10"/>
  <c r="M31" i="10"/>
  <c r="L42" i="18"/>
  <c r="S31" i="10"/>
  <c r="L31" i="10"/>
  <c r="J31" i="10"/>
  <c r="F31" i="10"/>
  <c r="T31" i="10"/>
  <c r="P31" i="10"/>
  <c r="R31" i="10"/>
  <c r="AA41" i="18"/>
  <c r="T30" i="2"/>
  <c r="L30" i="2"/>
  <c r="C41" i="18"/>
  <c r="R30" i="2"/>
  <c r="P30" i="2"/>
  <c r="G30" i="2"/>
  <c r="I41" i="18"/>
  <c r="X30" i="2"/>
  <c r="V30" i="2"/>
  <c r="W30" i="2"/>
  <c r="U30" i="2"/>
  <c r="N30" i="2"/>
  <c r="M30" i="2"/>
  <c r="F30" i="2"/>
  <c r="O41" i="18"/>
  <c r="P27" i="9"/>
  <c r="W27" i="9"/>
  <c r="M27" i="9"/>
  <c r="J38" i="18"/>
  <c r="N27" i="9"/>
  <c r="C26" i="16"/>
  <c r="P37" i="18"/>
  <c r="Q31" i="10"/>
  <c r="X31" i="10"/>
  <c r="R42" i="18"/>
  <c r="F42" i="18"/>
  <c r="U31" i="10"/>
  <c r="N31" i="10"/>
  <c r="V40" i="18"/>
  <c r="X40" i="18"/>
  <c r="U40" i="18"/>
  <c r="AC30" i="10"/>
  <c r="H30" i="10"/>
  <c r="AA30" i="10"/>
  <c r="D30" i="10"/>
  <c r="Z30" i="10"/>
  <c r="E30" i="10"/>
  <c r="AB30" i="10"/>
  <c r="I30" i="10"/>
  <c r="V31" i="10"/>
  <c r="K31" i="10"/>
  <c r="B32" i="10"/>
  <c r="I29" i="2"/>
  <c r="AB29" i="2"/>
  <c r="AA29" i="2"/>
  <c r="D29" i="2"/>
  <c r="S30" i="2"/>
  <c r="K30" i="2"/>
  <c r="Y30" i="2"/>
  <c r="Q30" i="2"/>
  <c r="O30" i="2"/>
  <c r="J30" i="2"/>
  <c r="B31" i="2"/>
  <c r="E29" i="2"/>
  <c r="Z29" i="2"/>
  <c r="AC29" i="2"/>
  <c r="H29" i="2"/>
  <c r="Y26" i="9"/>
  <c r="T27" i="9"/>
  <c r="S27" i="9"/>
  <c r="O27" i="9"/>
  <c r="K27" i="9"/>
  <c r="R27" i="9"/>
  <c r="J27" i="9"/>
  <c r="F27" i="9"/>
  <c r="B28" i="9"/>
  <c r="L27" i="9"/>
  <c r="B33" i="18"/>
  <c r="B16" i="16"/>
  <c r="B15" i="15"/>
  <c r="D15" i="15" l="1"/>
  <c r="E16" i="16"/>
  <c r="Q32" i="10"/>
  <c r="R43" i="18"/>
  <c r="AD43" i="18"/>
  <c r="F43" i="18"/>
  <c r="AA42" i="18"/>
  <c r="Q31" i="2"/>
  <c r="V31" i="2"/>
  <c r="I42" i="18"/>
  <c r="R31" i="2"/>
  <c r="S31" i="2"/>
  <c r="AB39" i="18"/>
  <c r="P28" i="9"/>
  <c r="O28" i="9"/>
  <c r="V28" i="9"/>
  <c r="N28" i="9"/>
  <c r="U28" i="9"/>
  <c r="S28" i="9"/>
  <c r="T28" i="9"/>
  <c r="L28" i="9"/>
  <c r="D39" i="18"/>
  <c r="K28" i="9"/>
  <c r="R28" i="9"/>
  <c r="J28" i="9"/>
  <c r="X41" i="18"/>
  <c r="V41" i="18"/>
  <c r="U41" i="18"/>
  <c r="Q28" i="9"/>
  <c r="E28" i="15"/>
  <c r="W28" i="9"/>
  <c r="J39" i="18"/>
  <c r="G31" i="10"/>
  <c r="C27" i="16"/>
  <c r="P38" i="18"/>
  <c r="O42" i="18"/>
  <c r="K31" i="2"/>
  <c r="U31" i="2"/>
  <c r="T31" i="2"/>
  <c r="L31" i="2"/>
  <c r="C42" i="18"/>
  <c r="U32" i="10"/>
  <c r="M32" i="10"/>
  <c r="L43" i="18"/>
  <c r="S32" i="10"/>
  <c r="J32" i="10"/>
  <c r="Y32" i="10"/>
  <c r="V32" i="10"/>
  <c r="N32" i="10"/>
  <c r="W32" i="10"/>
  <c r="T32" i="10"/>
  <c r="P32" i="10"/>
  <c r="L32" i="10"/>
  <c r="X32" i="10"/>
  <c r="AA31" i="10"/>
  <c r="D31" i="10"/>
  <c r="AC31" i="10"/>
  <c r="H31" i="10"/>
  <c r="K32" i="10"/>
  <c r="B33" i="10"/>
  <c r="F32" i="10"/>
  <c r="R32" i="10"/>
  <c r="Z31" i="10"/>
  <c r="E31" i="10"/>
  <c r="I31" i="10"/>
  <c r="AB31" i="10"/>
  <c r="I30" i="2"/>
  <c r="AB30" i="2"/>
  <c r="AA30" i="2"/>
  <c r="D30" i="2"/>
  <c r="E30" i="2"/>
  <c r="Z30" i="2"/>
  <c r="B32" i="2"/>
  <c r="J31" i="2"/>
  <c r="X31" i="2"/>
  <c r="P31" i="2"/>
  <c r="N31" i="2"/>
  <c r="F31" i="2"/>
  <c r="M31" i="2"/>
  <c r="W31" i="2"/>
  <c r="G31" i="2"/>
  <c r="Y31" i="2"/>
  <c r="AC30" i="2"/>
  <c r="H30" i="2"/>
  <c r="X28" i="9"/>
  <c r="M28" i="9"/>
  <c r="F28" i="9"/>
  <c r="B29" i="9"/>
  <c r="B34" i="18"/>
  <c r="B17" i="16"/>
  <c r="B16" i="15"/>
  <c r="D16" i="15" l="1"/>
  <c r="E17" i="16"/>
  <c r="K33" i="10"/>
  <c r="Q33" i="10"/>
  <c r="L33" i="10"/>
  <c r="J33" i="10"/>
  <c r="F33" i="10"/>
  <c r="R33" i="10"/>
  <c r="L32" i="2"/>
  <c r="C43" i="18"/>
  <c r="AA43" i="18"/>
  <c r="J32" i="2"/>
  <c r="Y32" i="2"/>
  <c r="AB40" i="18"/>
  <c r="S29" i="9"/>
  <c r="K29" i="9"/>
  <c r="P29" i="9"/>
  <c r="O29" i="9"/>
  <c r="U29" i="9"/>
  <c r="J40" i="18"/>
  <c r="V29" i="9"/>
  <c r="N29" i="9"/>
  <c r="F29" i="9"/>
  <c r="D40" i="18"/>
  <c r="R29" i="9"/>
  <c r="E29" i="15"/>
  <c r="W29" i="9"/>
  <c r="M29" i="9"/>
  <c r="O43" i="18"/>
  <c r="V32" i="2"/>
  <c r="U32" i="2"/>
  <c r="I43" i="18"/>
  <c r="T32" i="2"/>
  <c r="S32" i="2"/>
  <c r="G32" i="10"/>
  <c r="R44" i="18"/>
  <c r="L44" i="18"/>
  <c r="T33" i="10"/>
  <c r="F44" i="18"/>
  <c r="AD44" i="18"/>
  <c r="S33" i="10"/>
  <c r="V33" i="10"/>
  <c r="N33" i="10"/>
  <c r="Y33" i="10"/>
  <c r="V42" i="18"/>
  <c r="X42" i="18"/>
  <c r="U42" i="18"/>
  <c r="C28" i="16"/>
  <c r="P39" i="18"/>
  <c r="H32" i="10"/>
  <c r="AC32" i="10"/>
  <c r="D32" i="10"/>
  <c r="AA32" i="10"/>
  <c r="W33" i="10"/>
  <c r="G33" i="10"/>
  <c r="B34" i="10"/>
  <c r="X33" i="10"/>
  <c r="U33" i="10"/>
  <c r="M33" i="10"/>
  <c r="P33" i="10"/>
  <c r="Z32" i="10"/>
  <c r="E32" i="10"/>
  <c r="I32" i="10"/>
  <c r="AB32" i="10"/>
  <c r="AA31" i="2"/>
  <c r="D31" i="2"/>
  <c r="Q32" i="2"/>
  <c r="X32" i="2"/>
  <c r="P32" i="2"/>
  <c r="N32" i="2"/>
  <c r="F32" i="2"/>
  <c r="M32" i="2"/>
  <c r="R32" i="2"/>
  <c r="B33" i="2"/>
  <c r="W32" i="2"/>
  <c r="G32" i="2"/>
  <c r="K32" i="2"/>
  <c r="AB31" i="2"/>
  <c r="I31" i="2"/>
  <c r="H31" i="2"/>
  <c r="AC31" i="2"/>
  <c r="Z31" i="2"/>
  <c r="E31" i="2"/>
  <c r="X29" i="9"/>
  <c r="Y29" i="9"/>
  <c r="Y28" i="9"/>
  <c r="T29" i="9"/>
  <c r="J29" i="9"/>
  <c r="Q29" i="9"/>
  <c r="B30" i="9"/>
  <c r="L29" i="9"/>
  <c r="B35" i="18"/>
  <c r="B18" i="16"/>
  <c r="B17" i="15"/>
  <c r="D17" i="15" l="1"/>
  <c r="E18" i="16"/>
  <c r="AA44" i="18"/>
  <c r="N33" i="2"/>
  <c r="I44" i="18"/>
  <c r="T33" i="2"/>
  <c r="AB41" i="18"/>
  <c r="L30" i="9"/>
  <c r="K30" i="9"/>
  <c r="R30" i="9"/>
  <c r="E30" i="15"/>
  <c r="X30" i="9"/>
  <c r="P30" i="9"/>
  <c r="N30" i="9"/>
  <c r="R45" i="18"/>
  <c r="U34" i="10"/>
  <c r="M34" i="10"/>
  <c r="S34" i="10"/>
  <c r="K34" i="10"/>
  <c r="AD45" i="18"/>
  <c r="J34" i="10"/>
  <c r="F34" i="10"/>
  <c r="X34" i="10"/>
  <c r="F45" i="18"/>
  <c r="R34" i="10"/>
  <c r="L34" i="10"/>
  <c r="C29" i="16"/>
  <c r="P40" i="18"/>
  <c r="W34" i="10"/>
  <c r="N34" i="10"/>
  <c r="L45" i="18"/>
  <c r="V30" i="9"/>
  <c r="U30" i="9"/>
  <c r="J41" i="18"/>
  <c r="D41" i="18"/>
  <c r="J30" i="9"/>
  <c r="W30" i="9"/>
  <c r="L33" i="2"/>
  <c r="C44" i="18"/>
  <c r="K33" i="2"/>
  <c r="J33" i="2"/>
  <c r="Q33" i="2"/>
  <c r="M33" i="2"/>
  <c r="V33" i="2"/>
  <c r="Y33" i="2"/>
  <c r="O44" i="18"/>
  <c r="F33" i="2"/>
  <c r="X43" i="18"/>
  <c r="V43" i="18"/>
  <c r="U43" i="18"/>
  <c r="E33" i="10"/>
  <c r="Z33" i="10"/>
  <c r="D33" i="10"/>
  <c r="AA33" i="10"/>
  <c r="H33" i="10"/>
  <c r="AC33" i="10"/>
  <c r="AB33" i="10"/>
  <c r="I33" i="10"/>
  <c r="V34" i="10"/>
  <c r="B35" i="10"/>
  <c r="Y34" i="10"/>
  <c r="Q34" i="10"/>
  <c r="T34" i="10"/>
  <c r="P34" i="10"/>
  <c r="H32" i="2"/>
  <c r="AC32" i="2"/>
  <c r="AA32" i="2"/>
  <c r="D32" i="2"/>
  <c r="X33" i="2"/>
  <c r="P33" i="2"/>
  <c r="W33" i="2"/>
  <c r="G33" i="2"/>
  <c r="U33" i="2"/>
  <c r="B34" i="2"/>
  <c r="S33" i="2"/>
  <c r="R33" i="2"/>
  <c r="Z32" i="2"/>
  <c r="E32" i="2"/>
  <c r="AB32" i="2"/>
  <c r="I32" i="2"/>
  <c r="T30" i="9"/>
  <c r="S30" i="9"/>
  <c r="O30" i="9"/>
  <c r="M30" i="9"/>
  <c r="F30" i="9"/>
  <c r="Q30" i="9"/>
  <c r="B31" i="9"/>
  <c r="B36" i="18"/>
  <c r="B19" i="16"/>
  <c r="B18" i="15"/>
  <c r="G34" i="10" l="1"/>
  <c r="D18" i="15"/>
  <c r="E19" i="16"/>
  <c r="J42" i="18"/>
  <c r="Q31" i="9"/>
  <c r="J31" i="9"/>
  <c r="P31" i="9"/>
  <c r="R46" i="18"/>
  <c r="AD46" i="18"/>
  <c r="L35" i="10"/>
  <c r="T35" i="10"/>
  <c r="AA45" i="18"/>
  <c r="N34" i="2"/>
  <c r="I45" i="18"/>
  <c r="T34" i="2"/>
  <c r="C45" i="18"/>
  <c r="S34" i="2"/>
  <c r="R34" i="2"/>
  <c r="Q34" i="2"/>
  <c r="Y34" i="2"/>
  <c r="X34" i="2"/>
  <c r="W34" i="2"/>
  <c r="O45" i="18"/>
  <c r="U44" i="18"/>
  <c r="X44" i="18"/>
  <c r="V44" i="18"/>
  <c r="AB42" i="18"/>
  <c r="W31" i="9"/>
  <c r="V31" i="9"/>
  <c r="U31" i="9"/>
  <c r="D42" i="18"/>
  <c r="E31" i="15"/>
  <c r="S31" i="9"/>
  <c r="R31" i="9"/>
  <c r="S35" i="10"/>
  <c r="Q35" i="10"/>
  <c r="W35" i="10"/>
  <c r="F46" i="18"/>
  <c r="R35" i="10"/>
  <c r="N35" i="10"/>
  <c r="F35" i="10"/>
  <c r="L46" i="18"/>
  <c r="P41" i="18"/>
  <c r="C30" i="16"/>
  <c r="AC34" i="10"/>
  <c r="H34" i="10"/>
  <c r="D34" i="10"/>
  <c r="AA34" i="10"/>
  <c r="E34" i="10"/>
  <c r="Z34" i="10"/>
  <c r="AB34" i="10"/>
  <c r="I34" i="10"/>
  <c r="U35" i="10"/>
  <c r="M35" i="10"/>
  <c r="B36" i="10"/>
  <c r="J35" i="10"/>
  <c r="Y35" i="10"/>
  <c r="X35" i="10"/>
  <c r="P35" i="10"/>
  <c r="K35" i="10"/>
  <c r="V35" i="10"/>
  <c r="AA33" i="2"/>
  <c r="D33" i="2"/>
  <c r="H33" i="2"/>
  <c r="AC33" i="2"/>
  <c r="Z33" i="2"/>
  <c r="E33" i="2"/>
  <c r="I33" i="2"/>
  <c r="AB33" i="2"/>
  <c r="V34" i="2"/>
  <c r="F34" i="2"/>
  <c r="L34" i="2"/>
  <c r="K34" i="2"/>
  <c r="P34" i="2"/>
  <c r="B35" i="2"/>
  <c r="J34" i="2"/>
  <c r="U34" i="2"/>
  <c r="M34" i="2"/>
  <c r="X31" i="9"/>
  <c r="Y31" i="9"/>
  <c r="Y30" i="9"/>
  <c r="T31" i="9"/>
  <c r="L31" i="9"/>
  <c r="K31" i="9"/>
  <c r="N31" i="9"/>
  <c r="M31" i="9"/>
  <c r="F31" i="9"/>
  <c r="B32" i="9"/>
  <c r="B37" i="18"/>
  <c r="B20" i="16"/>
  <c r="B19" i="15"/>
  <c r="D19" i="15" l="1"/>
  <c r="E20" i="16"/>
  <c r="AD47" i="18"/>
  <c r="M36" i="10"/>
  <c r="F47" i="18"/>
  <c r="AA46" i="18"/>
  <c r="S35" i="2"/>
  <c r="K35" i="2"/>
  <c r="Q35" i="2"/>
  <c r="F35" i="2"/>
  <c r="Y35" i="2"/>
  <c r="W35" i="2"/>
  <c r="O46" i="18"/>
  <c r="AB43" i="18"/>
  <c r="P32" i="9"/>
  <c r="V32" i="9"/>
  <c r="N32" i="9"/>
  <c r="U32" i="9"/>
  <c r="M32" i="9"/>
  <c r="K32" i="9"/>
  <c r="T32" i="9"/>
  <c r="D43" i="18"/>
  <c r="S32" i="9"/>
  <c r="J32" i="9"/>
  <c r="G34" i="2"/>
  <c r="E32" i="15"/>
  <c r="W32" i="9"/>
  <c r="F32" i="9"/>
  <c r="J43" i="18"/>
  <c r="V45" i="18"/>
  <c r="U45" i="18"/>
  <c r="X45" i="18"/>
  <c r="G35" i="10"/>
  <c r="P42" i="18"/>
  <c r="C31" i="16"/>
  <c r="N35" i="2"/>
  <c r="I46" i="18"/>
  <c r="C46" i="18"/>
  <c r="J35" i="2"/>
  <c r="P35" i="2"/>
  <c r="U36" i="10"/>
  <c r="L47" i="18"/>
  <c r="S36" i="10"/>
  <c r="J36" i="10"/>
  <c r="Y36" i="10"/>
  <c r="Q36" i="10"/>
  <c r="N36" i="10"/>
  <c r="T36" i="10"/>
  <c r="P36" i="10"/>
  <c r="L36" i="10"/>
  <c r="R47" i="18"/>
  <c r="X36" i="10"/>
  <c r="K36" i="10"/>
  <c r="B37" i="10"/>
  <c r="R36" i="10"/>
  <c r="W36" i="10"/>
  <c r="G36" i="10"/>
  <c r="V36" i="10"/>
  <c r="F36" i="10"/>
  <c r="H35" i="10"/>
  <c r="AC35" i="10"/>
  <c r="AA35" i="10"/>
  <c r="D35" i="10"/>
  <c r="AB35" i="10"/>
  <c r="I35" i="10"/>
  <c r="E35" i="10"/>
  <c r="Z35" i="10"/>
  <c r="E34" i="2"/>
  <c r="Z34" i="2"/>
  <c r="I34" i="2"/>
  <c r="AB34" i="2"/>
  <c r="V35" i="2"/>
  <c r="U35" i="2"/>
  <c r="M35" i="2"/>
  <c r="B36" i="2"/>
  <c r="R35" i="2"/>
  <c r="G35" i="2"/>
  <c r="T35" i="2"/>
  <c r="X35" i="2"/>
  <c r="L35" i="2"/>
  <c r="H34" i="2"/>
  <c r="AC34" i="2"/>
  <c r="D34" i="2"/>
  <c r="AA34" i="2"/>
  <c r="X32" i="9"/>
  <c r="R32" i="9"/>
  <c r="Q32" i="9"/>
  <c r="L32" i="9"/>
  <c r="B33" i="9"/>
  <c r="B38" i="18"/>
  <c r="B21" i="16"/>
  <c r="B20" i="15"/>
  <c r="D20" i="15" l="1"/>
  <c r="E21" i="16"/>
  <c r="G36" i="2"/>
  <c r="I47" i="18"/>
  <c r="S36" i="2"/>
  <c r="L36" i="2"/>
  <c r="T36" i="2"/>
  <c r="U37" i="10"/>
  <c r="M37" i="10"/>
  <c r="L48" i="18"/>
  <c r="AD48" i="18"/>
  <c r="S37" i="10"/>
  <c r="K37" i="10"/>
  <c r="R37" i="10"/>
  <c r="W37" i="10"/>
  <c r="G37" i="10"/>
  <c r="X37" i="10"/>
  <c r="V37" i="10"/>
  <c r="F37" i="10"/>
  <c r="S33" i="9"/>
  <c r="K33" i="9"/>
  <c r="R33" i="9"/>
  <c r="X33" i="9"/>
  <c r="W33" i="9"/>
  <c r="F33" i="9"/>
  <c r="U33" i="9"/>
  <c r="J44" i="18"/>
  <c r="AB44" i="18"/>
  <c r="T33" i="9"/>
  <c r="L33" i="9"/>
  <c r="D44" i="18"/>
  <c r="Y33" i="9"/>
  <c r="E33" i="15"/>
  <c r="V33" i="9"/>
  <c r="AA47" i="18"/>
  <c r="Q36" i="2"/>
  <c r="F36" i="2"/>
  <c r="J36" i="2"/>
  <c r="C47" i="18"/>
  <c r="P36" i="2"/>
  <c r="M36" i="2"/>
  <c r="X36" i="2"/>
  <c r="V46" i="18"/>
  <c r="U46" i="18"/>
  <c r="X46" i="18"/>
  <c r="P43" i="18"/>
  <c r="C32" i="16"/>
  <c r="T37" i="10"/>
  <c r="Q37" i="10"/>
  <c r="R48" i="18"/>
  <c r="L37" i="10"/>
  <c r="F48" i="18"/>
  <c r="N37" i="10"/>
  <c r="B38" i="10"/>
  <c r="J37" i="10"/>
  <c r="Y37" i="10"/>
  <c r="E36" i="10"/>
  <c r="Z36" i="10"/>
  <c r="AB36" i="10"/>
  <c r="I36" i="10"/>
  <c r="AC36" i="10"/>
  <c r="H36" i="10"/>
  <c r="D36" i="10"/>
  <c r="AA36" i="10"/>
  <c r="D35" i="2"/>
  <c r="AA35" i="2"/>
  <c r="U36" i="2"/>
  <c r="B37" i="2"/>
  <c r="R36" i="2"/>
  <c r="Y36" i="2"/>
  <c r="N36" i="2"/>
  <c r="V36" i="2"/>
  <c r="W36" i="2"/>
  <c r="K36" i="2"/>
  <c r="AB35" i="2"/>
  <c r="I35" i="2"/>
  <c r="Z35" i="2"/>
  <c r="E35" i="2"/>
  <c r="AC35" i="2"/>
  <c r="H35" i="2"/>
  <c r="Y32" i="9"/>
  <c r="P33" i="9"/>
  <c r="N33" i="9"/>
  <c r="J33" i="9"/>
  <c r="Q33" i="9"/>
  <c r="M33" i="9"/>
  <c r="B34" i="9"/>
  <c r="B39" i="18"/>
  <c r="B22" i="16"/>
  <c r="B21" i="15"/>
  <c r="O47" i="18" l="1"/>
  <c r="D21" i="15"/>
  <c r="E22" i="16"/>
  <c r="F37" i="2"/>
  <c r="R37" i="2"/>
  <c r="Q37" i="2"/>
  <c r="AB45" i="18"/>
  <c r="K34" i="9"/>
  <c r="Q34" i="9"/>
  <c r="X34" i="9"/>
  <c r="N34" i="9"/>
  <c r="AD49" i="18"/>
  <c r="N38" i="10"/>
  <c r="M38" i="10"/>
  <c r="L49" i="18"/>
  <c r="T38" i="10"/>
  <c r="L38" i="10"/>
  <c r="S38" i="10"/>
  <c r="Q38" i="10"/>
  <c r="J38" i="10"/>
  <c r="X38" i="10"/>
  <c r="V34" i="9"/>
  <c r="U34" i="9"/>
  <c r="J45" i="18"/>
  <c r="D45" i="18"/>
  <c r="W34" i="9"/>
  <c r="E34" i="15"/>
  <c r="AA48" i="18"/>
  <c r="T37" i="2"/>
  <c r="L37" i="2"/>
  <c r="C48" i="18"/>
  <c r="S37" i="2"/>
  <c r="O48" i="18"/>
  <c r="U37" i="2"/>
  <c r="I48" i="18"/>
  <c r="V47" i="18"/>
  <c r="U47" i="18"/>
  <c r="X47" i="18"/>
  <c r="R49" i="18"/>
  <c r="V38" i="10"/>
  <c r="K38" i="10"/>
  <c r="F49" i="18"/>
  <c r="R38" i="10"/>
  <c r="U38" i="10"/>
  <c r="C33" i="16"/>
  <c r="P44" i="18"/>
  <c r="AC37" i="10"/>
  <c r="H37" i="10"/>
  <c r="B39" i="10"/>
  <c r="Y38" i="10"/>
  <c r="W38" i="10"/>
  <c r="G38" i="10"/>
  <c r="F38" i="10"/>
  <c r="Z37" i="10"/>
  <c r="E37" i="10"/>
  <c r="AB37" i="10"/>
  <c r="I37" i="10"/>
  <c r="D37" i="10"/>
  <c r="AA37" i="10"/>
  <c r="AA36" i="2"/>
  <c r="D36" i="2"/>
  <c r="E36" i="2"/>
  <c r="Z36" i="2"/>
  <c r="AB36" i="2"/>
  <c r="I36" i="2"/>
  <c r="AC36" i="2"/>
  <c r="H36" i="2"/>
  <c r="M37" i="2"/>
  <c r="B38" i="2"/>
  <c r="J37" i="2"/>
  <c r="Y37" i="2"/>
  <c r="N37" i="2"/>
  <c r="X37" i="2"/>
  <c r="V37" i="2"/>
  <c r="G37" i="2"/>
  <c r="W37" i="2"/>
  <c r="K37" i="2"/>
  <c r="R34" i="9"/>
  <c r="T34" i="9"/>
  <c r="F34" i="9"/>
  <c r="S34" i="9"/>
  <c r="M34" i="9"/>
  <c r="L34" i="9"/>
  <c r="P34" i="9"/>
  <c r="B35" i="9"/>
  <c r="J34" i="9"/>
  <c r="B40" i="18"/>
  <c r="B23" i="16"/>
  <c r="B22" i="15"/>
  <c r="D22" i="15" l="1"/>
  <c r="E23" i="16"/>
  <c r="Q38" i="2"/>
  <c r="S38" i="2"/>
  <c r="AD50" i="18"/>
  <c r="Y39" i="10"/>
  <c r="Q39" i="10"/>
  <c r="R50" i="18"/>
  <c r="V39" i="10"/>
  <c r="L50" i="18"/>
  <c r="K39" i="10"/>
  <c r="T39" i="10"/>
  <c r="AB46" i="18"/>
  <c r="W35" i="9"/>
  <c r="F35" i="9"/>
  <c r="M35" i="9"/>
  <c r="J46" i="18"/>
  <c r="T35" i="9"/>
  <c r="L35" i="9"/>
  <c r="S35" i="9"/>
  <c r="J35" i="9"/>
  <c r="Q35" i="9"/>
  <c r="Y35" i="9"/>
  <c r="E35" i="15"/>
  <c r="P35" i="9"/>
  <c r="C34" i="16"/>
  <c r="P45" i="18"/>
  <c r="X48" i="18"/>
  <c r="U48" i="18"/>
  <c r="V48" i="18"/>
  <c r="R39" i="10"/>
  <c r="U39" i="10"/>
  <c r="F50" i="18"/>
  <c r="V35" i="9"/>
  <c r="U35" i="9"/>
  <c r="D46" i="18"/>
  <c r="R35" i="9"/>
  <c r="AA49" i="18"/>
  <c r="K38" i="2"/>
  <c r="L38" i="2"/>
  <c r="C49" i="18"/>
  <c r="X38" i="2"/>
  <c r="N38" i="2"/>
  <c r="W38" i="2"/>
  <c r="O49" i="18"/>
  <c r="R38" i="2"/>
  <c r="Y38" i="2"/>
  <c r="U38" i="2"/>
  <c r="I49" i="18"/>
  <c r="V38" i="2"/>
  <c r="AB38" i="10"/>
  <c r="I38" i="10"/>
  <c r="D38" i="10"/>
  <c r="AA38" i="10"/>
  <c r="Z38" i="10"/>
  <c r="E38" i="10"/>
  <c r="AC38" i="10"/>
  <c r="H38" i="10"/>
  <c r="S39" i="10"/>
  <c r="X39" i="10"/>
  <c r="W39" i="10"/>
  <c r="M39" i="10"/>
  <c r="N39" i="10"/>
  <c r="L39" i="10"/>
  <c r="J39" i="10"/>
  <c r="F39" i="10"/>
  <c r="B40" i="10"/>
  <c r="D37" i="2"/>
  <c r="AA37" i="2"/>
  <c r="AC37" i="2"/>
  <c r="H37" i="2"/>
  <c r="AB37" i="2"/>
  <c r="I37" i="2"/>
  <c r="E37" i="2"/>
  <c r="Z37" i="2"/>
  <c r="M38" i="2"/>
  <c r="T38" i="2"/>
  <c r="B39" i="2"/>
  <c r="J38" i="2"/>
  <c r="F38" i="2"/>
  <c r="X35" i="9"/>
  <c r="Y34" i="9"/>
  <c r="N35" i="9"/>
  <c r="K35" i="9"/>
  <c r="B36" i="9"/>
  <c r="B41" i="18"/>
  <c r="B24" i="16"/>
  <c r="B23" i="15"/>
  <c r="D23" i="15" l="1"/>
  <c r="E24" i="16"/>
  <c r="G39" i="10"/>
  <c r="U40" i="10"/>
  <c r="L51" i="18"/>
  <c r="AD51" i="18"/>
  <c r="L40" i="10"/>
  <c r="AB47" i="18"/>
  <c r="K36" i="9"/>
  <c r="T36" i="9"/>
  <c r="AA50" i="18"/>
  <c r="S39" i="2"/>
  <c r="K39" i="2"/>
  <c r="V39" i="2"/>
  <c r="U39" i="2"/>
  <c r="C50" i="18"/>
  <c r="N39" i="2"/>
  <c r="M39" i="2"/>
  <c r="X39" i="2"/>
  <c r="E36" i="15"/>
  <c r="W36" i="9"/>
  <c r="V36" i="9"/>
  <c r="D47" i="18"/>
  <c r="U36" i="9"/>
  <c r="J47" i="18"/>
  <c r="G38" i="2"/>
  <c r="T40" i="10"/>
  <c r="F51" i="18"/>
  <c r="R40" i="10"/>
  <c r="R51" i="18"/>
  <c r="V40" i="10"/>
  <c r="Q40" i="10"/>
  <c r="C35" i="16"/>
  <c r="P46" i="18"/>
  <c r="F39" i="2"/>
  <c r="I50" i="18"/>
  <c r="L39" i="2"/>
  <c r="J39" i="2"/>
  <c r="O50" i="18"/>
  <c r="W39" i="2"/>
  <c r="X49" i="18"/>
  <c r="U49" i="18"/>
  <c r="V49" i="18"/>
  <c r="Z39" i="10"/>
  <c r="E39" i="10"/>
  <c r="AA39" i="10"/>
  <c r="D39" i="10"/>
  <c r="S40" i="10"/>
  <c r="K40" i="10"/>
  <c r="Y40" i="10"/>
  <c r="X40" i="10"/>
  <c r="W40" i="10"/>
  <c r="G40" i="10"/>
  <c r="M40" i="10"/>
  <c r="N40" i="10"/>
  <c r="J40" i="10"/>
  <c r="F40" i="10"/>
  <c r="B41" i="10"/>
  <c r="I39" i="10"/>
  <c r="AB39" i="10"/>
  <c r="AC39" i="10"/>
  <c r="H39" i="10"/>
  <c r="D38" i="2"/>
  <c r="AA38" i="2"/>
  <c r="AB38" i="2"/>
  <c r="I38" i="2"/>
  <c r="AC38" i="2"/>
  <c r="H38" i="2"/>
  <c r="T39" i="2"/>
  <c r="B40" i="2"/>
  <c r="R39" i="2"/>
  <c r="Y39" i="2"/>
  <c r="Q39" i="2"/>
  <c r="G39" i="2"/>
  <c r="E38" i="2"/>
  <c r="Z38" i="2"/>
  <c r="X36" i="9"/>
  <c r="R36" i="9"/>
  <c r="N36" i="9"/>
  <c r="Q36" i="9"/>
  <c r="L36" i="9"/>
  <c r="P36" i="9"/>
  <c r="F36" i="9"/>
  <c r="M36" i="9"/>
  <c r="S36" i="9"/>
  <c r="J36" i="9"/>
  <c r="B37" i="9"/>
  <c r="B42" i="18"/>
  <c r="B25" i="16"/>
  <c r="B24" i="15"/>
  <c r="D24" i="15" l="1"/>
  <c r="E25" i="16"/>
  <c r="M41" i="10"/>
  <c r="S41" i="10"/>
  <c r="J41" i="10"/>
  <c r="Y41" i="10"/>
  <c r="W41" i="10"/>
  <c r="R52" i="18"/>
  <c r="F41" i="10"/>
  <c r="R37" i="9"/>
  <c r="Q37" i="9"/>
  <c r="W37" i="9"/>
  <c r="N37" i="9"/>
  <c r="F37" i="9"/>
  <c r="U37" i="9"/>
  <c r="J48" i="18"/>
  <c r="M37" i="9"/>
  <c r="T37" i="9"/>
  <c r="G40" i="2"/>
  <c r="T40" i="2"/>
  <c r="L40" i="2"/>
  <c r="AA51" i="18"/>
  <c r="Q40" i="2"/>
  <c r="N40" i="2"/>
  <c r="M40" i="2"/>
  <c r="K40" i="2"/>
  <c r="V40" i="2"/>
  <c r="J40" i="2"/>
  <c r="S40" i="2"/>
  <c r="R40" i="2"/>
  <c r="F40" i="2"/>
  <c r="Y40" i="2"/>
  <c r="I51" i="18"/>
  <c r="X40" i="2"/>
  <c r="U50" i="18"/>
  <c r="X50" i="18"/>
  <c r="V50" i="18"/>
  <c r="AD52" i="18"/>
  <c r="L52" i="18"/>
  <c r="F52" i="18"/>
  <c r="Q41" i="10"/>
  <c r="X41" i="10"/>
  <c r="AB48" i="18"/>
  <c r="D48" i="18"/>
  <c r="S37" i="9"/>
  <c r="E37" i="15"/>
  <c r="V37" i="9"/>
  <c r="C36" i="16"/>
  <c r="P47" i="18"/>
  <c r="U40" i="2"/>
  <c r="C51" i="18"/>
  <c r="W40" i="2"/>
  <c r="K41" i="10"/>
  <c r="G41" i="10"/>
  <c r="U41" i="10"/>
  <c r="B42" i="10"/>
  <c r="V41" i="10"/>
  <c r="T41" i="10"/>
  <c r="R41" i="10"/>
  <c r="N41" i="10"/>
  <c r="L41" i="10"/>
  <c r="AC40" i="10"/>
  <c r="H40" i="10"/>
  <c r="Z40" i="10"/>
  <c r="E40" i="10"/>
  <c r="I40" i="10"/>
  <c r="AB40" i="10"/>
  <c r="AA40" i="10"/>
  <c r="D40" i="10"/>
  <c r="AC39" i="2"/>
  <c r="H39" i="2"/>
  <c r="B41" i="2"/>
  <c r="D39" i="2"/>
  <c r="AA39" i="2"/>
  <c r="AB39" i="2"/>
  <c r="I39" i="2"/>
  <c r="E39" i="2"/>
  <c r="Z39" i="2"/>
  <c r="X37" i="9"/>
  <c r="Y37" i="9"/>
  <c r="Y36" i="9"/>
  <c r="K37" i="9"/>
  <c r="L37" i="9"/>
  <c r="B38" i="9"/>
  <c r="J37" i="9"/>
  <c r="B43" i="18"/>
  <c r="B26" i="16"/>
  <c r="B25" i="15"/>
  <c r="D25" i="15" l="1"/>
  <c r="E26" i="16"/>
  <c r="L38" i="9"/>
  <c r="D49" i="18"/>
  <c r="V38" i="9"/>
  <c r="N38" i="9"/>
  <c r="O51" i="18"/>
  <c r="C52" i="18"/>
  <c r="Q41" i="2"/>
  <c r="F41" i="2"/>
  <c r="AA52" i="18"/>
  <c r="Y41" i="2"/>
  <c r="W42" i="10"/>
  <c r="G42" i="10"/>
  <c r="V42" i="10"/>
  <c r="U42" i="10"/>
  <c r="L42" i="10"/>
  <c r="F53" i="18"/>
  <c r="K42" i="10"/>
  <c r="AD53" i="18"/>
  <c r="Y42" i="10"/>
  <c r="Q42" i="10"/>
  <c r="R42" i="10"/>
  <c r="J42" i="10"/>
  <c r="X42" i="10"/>
  <c r="AB49" i="18"/>
  <c r="W38" i="9"/>
  <c r="U38" i="9"/>
  <c r="J49" i="18"/>
  <c r="J38" i="9"/>
  <c r="E38" i="15"/>
  <c r="O52" i="18"/>
  <c r="S41" i="2"/>
  <c r="I52" i="18"/>
  <c r="N42" i="10"/>
  <c r="F42" i="10"/>
  <c r="L53" i="18"/>
  <c r="U51" i="18"/>
  <c r="V51" i="18"/>
  <c r="X51" i="18"/>
  <c r="C37" i="16"/>
  <c r="P48" i="18"/>
  <c r="Z41" i="10"/>
  <c r="E41" i="10"/>
  <c r="AA41" i="10"/>
  <c r="D41" i="10"/>
  <c r="I41" i="10"/>
  <c r="AB41" i="10"/>
  <c r="S42" i="10"/>
  <c r="M42" i="10"/>
  <c r="B43" i="10"/>
  <c r="T42" i="10"/>
  <c r="AC41" i="10"/>
  <c r="H41" i="10"/>
  <c r="AB40" i="2"/>
  <c r="I40" i="2"/>
  <c r="K41" i="2"/>
  <c r="B42" i="2"/>
  <c r="R41" i="2"/>
  <c r="J41" i="2"/>
  <c r="V41" i="2"/>
  <c r="N41" i="2"/>
  <c r="U41" i="2"/>
  <c r="M41" i="2"/>
  <c r="L41" i="2"/>
  <c r="X41" i="2"/>
  <c r="W41" i="2"/>
  <c r="T41" i="2"/>
  <c r="G41" i="2"/>
  <c r="D40" i="2"/>
  <c r="AA40" i="2"/>
  <c r="E40" i="2"/>
  <c r="Z40" i="2"/>
  <c r="AC40" i="2"/>
  <c r="H40" i="2"/>
  <c r="X38" i="9"/>
  <c r="S38" i="9"/>
  <c r="R38" i="9"/>
  <c r="F38" i="9"/>
  <c r="M38" i="9"/>
  <c r="T38" i="9"/>
  <c r="K38" i="9"/>
  <c r="Q38" i="9"/>
  <c r="B39" i="9"/>
  <c r="B44" i="18"/>
  <c r="B27" i="16"/>
  <c r="B26" i="15"/>
  <c r="R53" i="18" l="1"/>
  <c r="D26" i="15"/>
  <c r="E27" i="16"/>
  <c r="AA53" i="18"/>
  <c r="W42" i="2"/>
  <c r="V39" i="9"/>
  <c r="M39" i="9"/>
  <c r="K39" i="9"/>
  <c r="AB50" i="18"/>
  <c r="Y43" i="10"/>
  <c r="Q43" i="10"/>
  <c r="X43" i="10"/>
  <c r="V43" i="10"/>
  <c r="N43" i="10"/>
  <c r="F43" i="10"/>
  <c r="AD54" i="18"/>
  <c r="U43" i="10"/>
  <c r="M43" i="10"/>
  <c r="S43" i="10"/>
  <c r="K43" i="10"/>
  <c r="T43" i="10"/>
  <c r="R43" i="10"/>
  <c r="L43" i="10"/>
  <c r="J43" i="10"/>
  <c r="C38" i="16"/>
  <c r="P49" i="18"/>
  <c r="L54" i="18"/>
  <c r="F54" i="18"/>
  <c r="R54" i="18"/>
  <c r="E39" i="15"/>
  <c r="W39" i="9"/>
  <c r="N39" i="9"/>
  <c r="U39" i="9"/>
  <c r="J50" i="18"/>
  <c r="D50" i="18"/>
  <c r="R39" i="9"/>
  <c r="O53" i="18"/>
  <c r="M42" i="2"/>
  <c r="I53" i="18"/>
  <c r="T42" i="2"/>
  <c r="C53" i="18"/>
  <c r="R42" i="2"/>
  <c r="Q42" i="2"/>
  <c r="N42" i="2"/>
  <c r="Y42" i="2"/>
  <c r="F42" i="2"/>
  <c r="J42" i="2"/>
  <c r="U52" i="18"/>
  <c r="X52" i="18"/>
  <c r="V52" i="18"/>
  <c r="AA42" i="10"/>
  <c r="D42" i="10"/>
  <c r="AC42" i="10"/>
  <c r="H42" i="10"/>
  <c r="W43" i="10"/>
  <c r="G43" i="10"/>
  <c r="B44" i="10"/>
  <c r="Z42" i="10"/>
  <c r="E42" i="10"/>
  <c r="I42" i="10"/>
  <c r="AB42" i="10"/>
  <c r="S42" i="2"/>
  <c r="K42" i="2"/>
  <c r="B43" i="2"/>
  <c r="V42" i="2"/>
  <c r="U42" i="2"/>
  <c r="X42" i="2"/>
  <c r="L42" i="2"/>
  <c r="AC41" i="2"/>
  <c r="H41" i="2"/>
  <c r="AB41" i="2"/>
  <c r="I41" i="2"/>
  <c r="AA41" i="2"/>
  <c r="D41" i="2"/>
  <c r="E41" i="2"/>
  <c r="Z41" i="2"/>
  <c r="Y38" i="9"/>
  <c r="X39" i="9"/>
  <c r="Y39" i="9"/>
  <c r="S39" i="9"/>
  <c r="J39" i="9"/>
  <c r="T39" i="9"/>
  <c r="L39" i="9"/>
  <c r="Q39" i="9"/>
  <c r="F39" i="9"/>
  <c r="B40" i="9"/>
  <c r="B45" i="18"/>
  <c r="B28" i="16"/>
  <c r="B27" i="15"/>
  <c r="D27" i="15" l="1"/>
  <c r="E28" i="16"/>
  <c r="W40" i="9"/>
  <c r="J51" i="18"/>
  <c r="R40" i="9"/>
  <c r="V43" i="2"/>
  <c r="S43" i="2"/>
  <c r="K43" i="2"/>
  <c r="R43" i="2"/>
  <c r="I54" i="18"/>
  <c r="Q43" i="2"/>
  <c r="C54" i="18"/>
  <c r="X43" i="2"/>
  <c r="S44" i="10"/>
  <c r="R44" i="10"/>
  <c r="J44" i="10"/>
  <c r="AD55" i="18"/>
  <c r="X44" i="10"/>
  <c r="W44" i="10"/>
  <c r="R55" i="18"/>
  <c r="U44" i="10"/>
  <c r="M44" i="10"/>
  <c r="L55" i="18"/>
  <c r="F44" i="10"/>
  <c r="F55" i="18"/>
  <c r="V44" i="10"/>
  <c r="N44" i="10"/>
  <c r="L44" i="10"/>
  <c r="AA54" i="18"/>
  <c r="O54" i="18"/>
  <c r="V53" i="18"/>
  <c r="U53" i="18"/>
  <c r="X53" i="18"/>
  <c r="C39" i="16"/>
  <c r="P50" i="18"/>
  <c r="AB51" i="18"/>
  <c r="K40" i="9"/>
  <c r="E40" i="15"/>
  <c r="V40" i="9"/>
  <c r="U40" i="9"/>
  <c r="D51" i="18"/>
  <c r="G42" i="2"/>
  <c r="AC43" i="10"/>
  <c r="H43" i="10"/>
  <c r="Z43" i="10"/>
  <c r="E43" i="10"/>
  <c r="AA43" i="10"/>
  <c r="D43" i="10"/>
  <c r="K44" i="10"/>
  <c r="Y44" i="10"/>
  <c r="Q44" i="10"/>
  <c r="G44" i="10"/>
  <c r="B45" i="10"/>
  <c r="T44" i="10"/>
  <c r="I43" i="10"/>
  <c r="AB43" i="10"/>
  <c r="AB42" i="2"/>
  <c r="I42" i="2"/>
  <c r="AC42" i="2"/>
  <c r="H42" i="2"/>
  <c r="E42" i="2"/>
  <c r="Z42" i="2"/>
  <c r="B44" i="2"/>
  <c r="J43" i="2"/>
  <c r="Y43" i="2"/>
  <c r="N43" i="2"/>
  <c r="F43" i="2"/>
  <c r="U43" i="2"/>
  <c r="M43" i="2"/>
  <c r="W43" i="2"/>
  <c r="T43" i="2"/>
  <c r="L43" i="2"/>
  <c r="AA42" i="2"/>
  <c r="D42" i="2"/>
  <c r="X40" i="9"/>
  <c r="S40" i="9"/>
  <c r="N40" i="9"/>
  <c r="J40" i="9"/>
  <c r="M40" i="9"/>
  <c r="T40" i="9"/>
  <c r="L40" i="9"/>
  <c r="Q40" i="9"/>
  <c r="F40" i="9"/>
  <c r="B41" i="9"/>
  <c r="B46" i="18"/>
  <c r="B29" i="16"/>
  <c r="B28" i="15"/>
  <c r="D28" i="15" l="1"/>
  <c r="E29" i="16"/>
  <c r="Q44" i="2"/>
  <c r="M44" i="2"/>
  <c r="J44" i="2"/>
  <c r="U44" i="2"/>
  <c r="F44" i="2"/>
  <c r="X44" i="2"/>
  <c r="V44" i="2"/>
  <c r="R41" i="9"/>
  <c r="E41" i="15"/>
  <c r="X41" i="9"/>
  <c r="AB52" i="18"/>
  <c r="V41" i="9"/>
  <c r="N41" i="9"/>
  <c r="U41" i="9"/>
  <c r="J52" i="18"/>
  <c r="T41" i="9"/>
  <c r="L41" i="9"/>
  <c r="U45" i="10"/>
  <c r="T45" i="10"/>
  <c r="AD56" i="18"/>
  <c r="S45" i="10"/>
  <c r="K45" i="10"/>
  <c r="R45" i="10"/>
  <c r="Y45" i="10"/>
  <c r="W45" i="10"/>
  <c r="R56" i="18"/>
  <c r="N45" i="10"/>
  <c r="F45" i="10"/>
  <c r="X45" i="10"/>
  <c r="V45" i="10"/>
  <c r="G43" i="2"/>
  <c r="AA55" i="18"/>
  <c r="O55" i="18"/>
  <c r="N44" i="2"/>
  <c r="C55" i="18"/>
  <c r="I55" i="18"/>
  <c r="W44" i="2"/>
  <c r="L44" i="2"/>
  <c r="D52" i="18"/>
  <c r="Y41" i="9"/>
  <c r="W41" i="9"/>
  <c r="F41" i="9"/>
  <c r="C40" i="16"/>
  <c r="P51" i="18"/>
  <c r="X54" i="18"/>
  <c r="U54" i="18"/>
  <c r="V54" i="18"/>
  <c r="L56" i="18"/>
  <c r="F56" i="18"/>
  <c r="AC44" i="10"/>
  <c r="H44" i="10"/>
  <c r="Z44" i="10"/>
  <c r="E44" i="10"/>
  <c r="I44" i="10"/>
  <c r="AB44" i="10"/>
  <c r="AA44" i="10"/>
  <c r="D44" i="10"/>
  <c r="L45" i="10"/>
  <c r="B46" i="10"/>
  <c r="Q45" i="10"/>
  <c r="M45" i="10"/>
  <c r="AB43" i="2"/>
  <c r="I43" i="2"/>
  <c r="S44" i="2"/>
  <c r="K44" i="2"/>
  <c r="B45" i="2"/>
  <c r="R44" i="2"/>
  <c r="Y44" i="2"/>
  <c r="G44" i="2"/>
  <c r="T44" i="2"/>
  <c r="AA43" i="2"/>
  <c r="D43" i="2"/>
  <c r="E43" i="2"/>
  <c r="Z43" i="2"/>
  <c r="AC43" i="2"/>
  <c r="H43" i="2"/>
  <c r="Y40" i="9"/>
  <c r="S41" i="9"/>
  <c r="K41" i="9"/>
  <c r="J41" i="9"/>
  <c r="Q41" i="9"/>
  <c r="M41" i="9"/>
  <c r="B42" i="9"/>
  <c r="B47" i="18"/>
  <c r="B30" i="16"/>
  <c r="B29" i="15"/>
  <c r="D29" i="15" l="1"/>
  <c r="E30" i="16"/>
  <c r="K42" i="9"/>
  <c r="S42" i="9"/>
  <c r="F42" i="9"/>
  <c r="N45" i="2"/>
  <c r="F45" i="2"/>
  <c r="I56" i="18"/>
  <c r="G45" i="2"/>
  <c r="C56" i="18"/>
  <c r="R45" i="2"/>
  <c r="W45" i="2"/>
  <c r="W46" i="10"/>
  <c r="AD57" i="18"/>
  <c r="U46" i="10"/>
  <c r="M46" i="10"/>
  <c r="T46" i="10"/>
  <c r="S46" i="10"/>
  <c r="K46" i="10"/>
  <c r="Y46" i="10"/>
  <c r="Q46" i="10"/>
  <c r="R46" i="10"/>
  <c r="G45" i="10"/>
  <c r="AA56" i="18"/>
  <c r="C41" i="16"/>
  <c r="P52" i="18"/>
  <c r="R57" i="18"/>
  <c r="F57" i="18"/>
  <c r="L57" i="18"/>
  <c r="AB53" i="18"/>
  <c r="W42" i="9"/>
  <c r="V42" i="9"/>
  <c r="N42" i="9"/>
  <c r="U42" i="9"/>
  <c r="J53" i="18"/>
  <c r="T42" i="9"/>
  <c r="D53" i="18"/>
  <c r="J42" i="9"/>
  <c r="E42" i="15"/>
  <c r="X55" i="18"/>
  <c r="V55" i="18"/>
  <c r="U55" i="18"/>
  <c r="V46" i="10"/>
  <c r="N46" i="10"/>
  <c r="F46" i="10"/>
  <c r="B47" i="10"/>
  <c r="X46" i="10"/>
  <c r="G46" i="10"/>
  <c r="Z45" i="10"/>
  <c r="E45" i="10"/>
  <c r="AA45" i="10"/>
  <c r="D45" i="10"/>
  <c r="H45" i="10"/>
  <c r="AC45" i="10"/>
  <c r="AB45" i="10"/>
  <c r="I45" i="10"/>
  <c r="T45" i="2"/>
  <c r="L45" i="2"/>
  <c r="S45" i="2"/>
  <c r="K45" i="2"/>
  <c r="B46" i="2"/>
  <c r="V45" i="2"/>
  <c r="M45" i="2"/>
  <c r="Y45" i="2"/>
  <c r="X45" i="2"/>
  <c r="Q45" i="2"/>
  <c r="U45" i="2"/>
  <c r="AC44" i="2"/>
  <c r="H44" i="2"/>
  <c r="AB44" i="2"/>
  <c r="I44" i="2"/>
  <c r="AA44" i="2"/>
  <c r="D44" i="2"/>
  <c r="E44" i="2"/>
  <c r="Z44" i="2"/>
  <c r="X42" i="9"/>
  <c r="R42" i="9"/>
  <c r="M42" i="9"/>
  <c r="L42" i="9"/>
  <c r="Q42" i="9"/>
  <c r="B43" i="9"/>
  <c r="B48" i="18"/>
  <c r="B31" i="16"/>
  <c r="B30" i="15"/>
  <c r="D30" i="15" l="1"/>
  <c r="E31" i="16"/>
  <c r="O56" i="18"/>
  <c r="U47" i="10"/>
  <c r="S47" i="10"/>
  <c r="F58" i="18"/>
  <c r="R47" i="10"/>
  <c r="AB54" i="18"/>
  <c r="D54" i="18"/>
  <c r="X43" i="9"/>
  <c r="V43" i="9"/>
  <c r="U43" i="9"/>
  <c r="J43" i="9"/>
  <c r="R43" i="9"/>
  <c r="F43" i="9"/>
  <c r="J54" i="18"/>
  <c r="F46" i="2"/>
  <c r="AA57" i="18"/>
  <c r="U46" i="2"/>
  <c r="I57" i="18"/>
  <c r="S46" i="2"/>
  <c r="O57" i="18"/>
  <c r="T46" i="2"/>
  <c r="Y46" i="2"/>
  <c r="X46" i="2"/>
  <c r="C57" i="18"/>
  <c r="E43" i="15"/>
  <c r="W43" i="9"/>
  <c r="C42" i="16"/>
  <c r="P53" i="18"/>
  <c r="X56" i="18"/>
  <c r="V56" i="18"/>
  <c r="U56" i="18"/>
  <c r="AD58" i="18"/>
  <c r="Y47" i="10"/>
  <c r="X47" i="10"/>
  <c r="L58" i="18"/>
  <c r="T47" i="10"/>
  <c r="R58" i="18"/>
  <c r="V47" i="10"/>
  <c r="Q47" i="10"/>
  <c r="W47" i="10"/>
  <c r="F47" i="10"/>
  <c r="M47" i="10"/>
  <c r="K47" i="10"/>
  <c r="B48" i="10"/>
  <c r="I46" i="10"/>
  <c r="AB46" i="10"/>
  <c r="AC46" i="10"/>
  <c r="H46" i="10"/>
  <c r="D46" i="10"/>
  <c r="AA46" i="10"/>
  <c r="Z46" i="10"/>
  <c r="E46" i="10"/>
  <c r="AB45" i="2"/>
  <c r="I45" i="2"/>
  <c r="AC45" i="2"/>
  <c r="H45" i="2"/>
  <c r="V46" i="2"/>
  <c r="N46" i="2"/>
  <c r="M46" i="2"/>
  <c r="Q46" i="2"/>
  <c r="W46" i="2"/>
  <c r="K46" i="2"/>
  <c r="B47" i="2"/>
  <c r="R46" i="2"/>
  <c r="E45" i="2"/>
  <c r="Z45" i="2"/>
  <c r="AA45" i="2"/>
  <c r="D45" i="2"/>
  <c r="Y43" i="9"/>
  <c r="Y42" i="9"/>
  <c r="S43" i="9"/>
  <c r="N43" i="9"/>
  <c r="T43" i="9"/>
  <c r="L43" i="9"/>
  <c r="Q43" i="9"/>
  <c r="M43" i="9"/>
  <c r="B44" i="9"/>
  <c r="K43" i="9"/>
  <c r="B49" i="18"/>
  <c r="B32" i="16"/>
  <c r="B31" i="15"/>
  <c r="G46" i="2" l="1"/>
  <c r="D31" i="15"/>
  <c r="E32" i="16"/>
  <c r="J44" i="9"/>
  <c r="D55" i="18"/>
  <c r="G47" i="2"/>
  <c r="C58" i="18"/>
  <c r="Q47" i="2"/>
  <c r="M47" i="2"/>
  <c r="Y47" i="2"/>
  <c r="W47" i="2"/>
  <c r="S48" i="10"/>
  <c r="R48" i="10"/>
  <c r="Y48" i="10"/>
  <c r="Q48" i="10"/>
  <c r="X48" i="10"/>
  <c r="G48" i="10"/>
  <c r="U48" i="10"/>
  <c r="M48" i="10"/>
  <c r="L59" i="18"/>
  <c r="F48" i="10"/>
  <c r="F59" i="18"/>
  <c r="AD59" i="18"/>
  <c r="V48" i="10"/>
  <c r="T48" i="10"/>
  <c r="G47" i="10"/>
  <c r="V57" i="18"/>
  <c r="U57" i="18"/>
  <c r="X57" i="18"/>
  <c r="AA58" i="18"/>
  <c r="O58" i="18"/>
  <c r="I58" i="18"/>
  <c r="S47" i="2"/>
  <c r="C43" i="16"/>
  <c r="P54" i="18"/>
  <c r="S44" i="9"/>
  <c r="AB55" i="18"/>
  <c r="E44" i="15"/>
  <c r="X44" i="9"/>
  <c r="W44" i="9"/>
  <c r="V44" i="9"/>
  <c r="F44" i="9"/>
  <c r="U44" i="9"/>
  <c r="T44" i="9"/>
  <c r="L44" i="9"/>
  <c r="J55" i="18"/>
  <c r="AC47" i="10"/>
  <c r="H47" i="10"/>
  <c r="B49" i="10"/>
  <c r="W48" i="10"/>
  <c r="K48" i="10"/>
  <c r="AB47" i="10"/>
  <c r="I47" i="10"/>
  <c r="E47" i="10"/>
  <c r="Z47" i="10"/>
  <c r="AA47" i="10"/>
  <c r="D47" i="10"/>
  <c r="X47" i="2"/>
  <c r="T47" i="2"/>
  <c r="K47" i="2"/>
  <c r="F47" i="2"/>
  <c r="B48" i="2"/>
  <c r="U47" i="2"/>
  <c r="R47" i="2"/>
  <c r="V47" i="2"/>
  <c r="D46" i="2"/>
  <c r="AA46" i="2"/>
  <c r="H46" i="2"/>
  <c r="AC46" i="2"/>
  <c r="Z46" i="2"/>
  <c r="E46" i="2"/>
  <c r="I46" i="2"/>
  <c r="AB46" i="2"/>
  <c r="R44" i="9"/>
  <c r="N44" i="9"/>
  <c r="M44" i="9"/>
  <c r="Q44" i="9"/>
  <c r="B45" i="9"/>
  <c r="K44" i="9"/>
  <c r="B50" i="18"/>
  <c r="B33" i="16"/>
  <c r="B32" i="15"/>
  <c r="R59" i="18" l="1"/>
  <c r="D32" i="15"/>
  <c r="E33" i="16"/>
  <c r="U48" i="2"/>
  <c r="T48" i="2"/>
  <c r="F48" i="2"/>
  <c r="S48" i="2"/>
  <c r="W48" i="2"/>
  <c r="U49" i="10"/>
  <c r="F60" i="18"/>
  <c r="AD60" i="18"/>
  <c r="R60" i="18"/>
  <c r="X49" i="10"/>
  <c r="F49" i="10"/>
  <c r="AB56" i="18"/>
  <c r="S45" i="9"/>
  <c r="K45" i="9"/>
  <c r="W45" i="9"/>
  <c r="L45" i="9"/>
  <c r="U45" i="9"/>
  <c r="T45" i="9"/>
  <c r="E45" i="15"/>
  <c r="R45" i="9"/>
  <c r="Q45" i="9"/>
  <c r="F45" i="9"/>
  <c r="N45" i="9"/>
  <c r="D56" i="18"/>
  <c r="X58" i="18"/>
  <c r="V58" i="18"/>
  <c r="U58" i="18"/>
  <c r="I59" i="18"/>
  <c r="C59" i="18"/>
  <c r="AA59" i="18"/>
  <c r="V48" i="2"/>
  <c r="Y48" i="2"/>
  <c r="O59" i="18"/>
  <c r="J56" i="18"/>
  <c r="V45" i="9"/>
  <c r="C44" i="16"/>
  <c r="P55" i="18"/>
  <c r="T49" i="10"/>
  <c r="L60" i="18"/>
  <c r="V49" i="10"/>
  <c r="M49" i="10"/>
  <c r="R49" i="10"/>
  <c r="S49" i="10"/>
  <c r="Q49" i="10"/>
  <c r="AC48" i="10"/>
  <c r="H48" i="10"/>
  <c r="W49" i="10"/>
  <c r="K49" i="10"/>
  <c r="Y49" i="10"/>
  <c r="B50" i="10"/>
  <c r="AA48" i="10"/>
  <c r="D48" i="10"/>
  <c r="I48" i="10"/>
  <c r="AB48" i="10"/>
  <c r="Z48" i="10"/>
  <c r="E48" i="10"/>
  <c r="Z47" i="2"/>
  <c r="E47" i="2"/>
  <c r="K48" i="2"/>
  <c r="B49" i="2"/>
  <c r="R48" i="2"/>
  <c r="G48" i="2"/>
  <c r="X48" i="2"/>
  <c r="Q48" i="2"/>
  <c r="M48" i="2"/>
  <c r="AC47" i="2"/>
  <c r="H47" i="2"/>
  <c r="AA47" i="2"/>
  <c r="D47" i="2"/>
  <c r="I47" i="2"/>
  <c r="AB47" i="2"/>
  <c r="X45" i="9"/>
  <c r="Y45" i="9"/>
  <c r="Y44" i="9"/>
  <c r="M45" i="9"/>
  <c r="B46" i="9"/>
  <c r="B51" i="18"/>
  <c r="B34" i="16"/>
  <c r="B33" i="15"/>
  <c r="D33" i="15" l="1"/>
  <c r="E34" i="16"/>
  <c r="F50" i="10"/>
  <c r="U50" i="10"/>
  <c r="AD61" i="18"/>
  <c r="V46" i="9"/>
  <c r="N46" i="9"/>
  <c r="U49" i="2"/>
  <c r="M49" i="2"/>
  <c r="Q49" i="2"/>
  <c r="AA60" i="18"/>
  <c r="K49" i="2"/>
  <c r="V49" i="2"/>
  <c r="G49" i="2"/>
  <c r="Y49" i="2"/>
  <c r="I60" i="18"/>
  <c r="C60" i="18"/>
  <c r="G49" i="10"/>
  <c r="C45" i="16"/>
  <c r="P56" i="18"/>
  <c r="AB57" i="18"/>
  <c r="W46" i="9"/>
  <c r="U46" i="9"/>
  <c r="J57" i="18"/>
  <c r="D57" i="18"/>
  <c r="E46" i="15"/>
  <c r="V50" i="10"/>
  <c r="K50" i="10"/>
  <c r="R50" i="10"/>
  <c r="X50" i="10"/>
  <c r="L61" i="18"/>
  <c r="W50" i="10"/>
  <c r="F61" i="18"/>
  <c r="Q50" i="10"/>
  <c r="R61" i="18"/>
  <c r="U59" i="18"/>
  <c r="V59" i="18"/>
  <c r="X59" i="18"/>
  <c r="AC49" i="10"/>
  <c r="H49" i="10"/>
  <c r="Z49" i="10"/>
  <c r="E49" i="10"/>
  <c r="D49" i="10"/>
  <c r="AA49" i="10"/>
  <c r="I49" i="10"/>
  <c r="AB49" i="10"/>
  <c r="T50" i="10"/>
  <c r="S50" i="10"/>
  <c r="Y50" i="10"/>
  <c r="B51" i="10"/>
  <c r="G50" i="10"/>
  <c r="M50" i="10"/>
  <c r="AC48" i="2"/>
  <c r="H48" i="2"/>
  <c r="W49" i="2"/>
  <c r="F49" i="2"/>
  <c r="B50" i="2"/>
  <c r="R49" i="2"/>
  <c r="X49" i="2"/>
  <c r="T49" i="2"/>
  <c r="S49" i="2"/>
  <c r="D48" i="2"/>
  <c r="AA48" i="2"/>
  <c r="I48" i="2"/>
  <c r="AB48" i="2"/>
  <c r="E48" i="2"/>
  <c r="Z48" i="2"/>
  <c r="X46" i="9"/>
  <c r="T46" i="9"/>
  <c r="S46" i="9"/>
  <c r="K46" i="9"/>
  <c r="R46" i="9"/>
  <c r="M46" i="9"/>
  <c r="F46" i="9"/>
  <c r="Q46" i="9"/>
  <c r="B47" i="9"/>
  <c r="B52" i="18"/>
  <c r="B35" i="16"/>
  <c r="B34" i="15"/>
  <c r="O60" i="18" l="1"/>
  <c r="D34" i="15"/>
  <c r="E35" i="16"/>
  <c r="Y51" i="10"/>
  <c r="W51" i="10"/>
  <c r="G51" i="10"/>
  <c r="U51" i="10"/>
  <c r="M51" i="10"/>
  <c r="D58" i="18"/>
  <c r="V47" i="9"/>
  <c r="K47" i="9"/>
  <c r="Q47" i="9"/>
  <c r="R50" i="2"/>
  <c r="Q50" i="2"/>
  <c r="O61" i="18"/>
  <c r="V50" i="2"/>
  <c r="F50" i="2"/>
  <c r="M50" i="2"/>
  <c r="AA61" i="18"/>
  <c r="K50" i="2"/>
  <c r="U50" i="2"/>
  <c r="C61" i="18"/>
  <c r="X50" i="2"/>
  <c r="W50" i="2"/>
  <c r="AD62" i="18"/>
  <c r="R51" i="10"/>
  <c r="L62" i="18"/>
  <c r="S51" i="10"/>
  <c r="F62" i="18"/>
  <c r="C46" i="16"/>
  <c r="P57" i="18"/>
  <c r="U60" i="18"/>
  <c r="X60" i="18"/>
  <c r="V60" i="18"/>
  <c r="I61" i="18"/>
  <c r="AB58" i="18"/>
  <c r="E47" i="15"/>
  <c r="W47" i="9"/>
  <c r="U47" i="9"/>
  <c r="J58" i="18"/>
  <c r="T47" i="9"/>
  <c r="S47" i="9"/>
  <c r="AB50" i="10"/>
  <c r="I50" i="10"/>
  <c r="V51" i="10"/>
  <c r="F51" i="10"/>
  <c r="T51" i="10"/>
  <c r="K51" i="10"/>
  <c r="Q51" i="10"/>
  <c r="X51" i="10"/>
  <c r="B52" i="10"/>
  <c r="D50" i="10"/>
  <c r="AA50" i="10"/>
  <c r="Z50" i="10"/>
  <c r="E50" i="10"/>
  <c r="AC50" i="10"/>
  <c r="H50" i="10"/>
  <c r="D49" i="2"/>
  <c r="AA49" i="2"/>
  <c r="AC49" i="2"/>
  <c r="H49" i="2"/>
  <c r="T50" i="2"/>
  <c r="S50" i="2"/>
  <c r="G50" i="2"/>
  <c r="B51" i="2"/>
  <c r="Y50" i="2"/>
  <c r="Z49" i="2"/>
  <c r="E49" i="2"/>
  <c r="AB49" i="2"/>
  <c r="I49" i="2"/>
  <c r="X47" i="9"/>
  <c r="Y47" i="9"/>
  <c r="Y46" i="9"/>
  <c r="R47" i="9"/>
  <c r="M47" i="9"/>
  <c r="F47" i="9"/>
  <c r="B48" i="9"/>
  <c r="B53" i="18"/>
  <c r="B36" i="16"/>
  <c r="B35" i="15"/>
  <c r="D35" i="15" l="1"/>
  <c r="E36" i="16"/>
  <c r="V48" i="9"/>
  <c r="U48" i="9"/>
  <c r="M48" i="9"/>
  <c r="U51" i="2"/>
  <c r="M51" i="2"/>
  <c r="I62" i="18"/>
  <c r="R51" i="2"/>
  <c r="Q51" i="2"/>
  <c r="W51" i="2"/>
  <c r="R62" i="18"/>
  <c r="Q52" i="10"/>
  <c r="AD63" i="18"/>
  <c r="R63" i="18"/>
  <c r="V52" i="10"/>
  <c r="L63" i="18"/>
  <c r="F63" i="18"/>
  <c r="T52" i="10"/>
  <c r="V61" i="18"/>
  <c r="X61" i="18"/>
  <c r="U61" i="18"/>
  <c r="AA62" i="18"/>
  <c r="C62" i="18"/>
  <c r="O62" i="18"/>
  <c r="C47" i="16"/>
  <c r="P58" i="18"/>
  <c r="W52" i="10"/>
  <c r="Y52" i="10"/>
  <c r="S52" i="10"/>
  <c r="AB59" i="18"/>
  <c r="K48" i="9"/>
  <c r="R48" i="9"/>
  <c r="E48" i="15"/>
  <c r="X48" i="9"/>
  <c r="W48" i="9"/>
  <c r="J59" i="18"/>
  <c r="T48" i="9"/>
  <c r="D59" i="18"/>
  <c r="Z51" i="10"/>
  <c r="E51" i="10"/>
  <c r="D51" i="10"/>
  <c r="AA51" i="10"/>
  <c r="B53" i="10"/>
  <c r="R52" i="10"/>
  <c r="F52" i="10"/>
  <c r="U52" i="10"/>
  <c r="K52" i="10"/>
  <c r="X52" i="10"/>
  <c r="M52" i="10"/>
  <c r="AC51" i="10"/>
  <c r="H51" i="10"/>
  <c r="I51" i="10"/>
  <c r="AB51" i="10"/>
  <c r="AC50" i="2"/>
  <c r="H50" i="2"/>
  <c r="Z50" i="2"/>
  <c r="E50" i="2"/>
  <c r="I50" i="2"/>
  <c r="AB50" i="2"/>
  <c r="X51" i="2"/>
  <c r="G51" i="2"/>
  <c r="V51" i="2"/>
  <c r="F51" i="2"/>
  <c r="S51" i="2"/>
  <c r="K51" i="2"/>
  <c r="B52" i="2"/>
  <c r="Y51" i="2"/>
  <c r="T51" i="2"/>
  <c r="AA50" i="2"/>
  <c r="D50" i="2"/>
  <c r="S48" i="9"/>
  <c r="Q48" i="9"/>
  <c r="F48" i="9"/>
  <c r="B49" i="9"/>
  <c r="B54" i="18"/>
  <c r="B37" i="16"/>
  <c r="B36" i="15"/>
  <c r="G52" i="10" l="1"/>
  <c r="D36" i="15"/>
  <c r="E37" i="16"/>
  <c r="W49" i="9"/>
  <c r="U49" i="9"/>
  <c r="J60" i="18"/>
  <c r="T52" i="2"/>
  <c r="K52" i="2"/>
  <c r="AA63" i="18"/>
  <c r="Q52" i="2"/>
  <c r="I63" i="18"/>
  <c r="X52" i="2"/>
  <c r="U53" i="10"/>
  <c r="M53" i="10"/>
  <c r="L64" i="18"/>
  <c r="F64" i="18"/>
  <c r="AD64" i="18"/>
  <c r="K53" i="10"/>
  <c r="R53" i="10"/>
  <c r="X53" i="10"/>
  <c r="W53" i="10"/>
  <c r="F53" i="10"/>
  <c r="V62" i="18"/>
  <c r="U62" i="18"/>
  <c r="X62" i="18"/>
  <c r="C48" i="16"/>
  <c r="P59" i="18"/>
  <c r="O63" i="18"/>
  <c r="F52" i="2"/>
  <c r="C63" i="18"/>
  <c r="AB60" i="18"/>
  <c r="M49" i="9"/>
  <c r="D60" i="18"/>
  <c r="R49" i="9"/>
  <c r="E49" i="15"/>
  <c r="F49" i="9"/>
  <c r="V49" i="9"/>
  <c r="Y53" i="10"/>
  <c r="R64" i="18"/>
  <c r="S53" i="10"/>
  <c r="E52" i="10"/>
  <c r="Z52" i="10"/>
  <c r="AC52" i="10"/>
  <c r="H52" i="10"/>
  <c r="AA52" i="10"/>
  <c r="D52" i="10"/>
  <c r="T53" i="10"/>
  <c r="B54" i="10"/>
  <c r="Q53" i="10"/>
  <c r="V53" i="10"/>
  <c r="AB52" i="10"/>
  <c r="I52" i="10"/>
  <c r="Z51" i="2"/>
  <c r="E51" i="2"/>
  <c r="D51" i="2"/>
  <c r="AA51" i="2"/>
  <c r="AB51" i="2"/>
  <c r="I51" i="2"/>
  <c r="S52" i="2"/>
  <c r="B53" i="2"/>
  <c r="R52" i="2"/>
  <c r="Y52" i="2"/>
  <c r="V52" i="2"/>
  <c r="U52" i="2"/>
  <c r="M52" i="2"/>
  <c r="W52" i="2"/>
  <c r="G52" i="2"/>
  <c r="AC51" i="2"/>
  <c r="H51" i="2"/>
  <c r="X49" i="9"/>
  <c r="Y49" i="9"/>
  <c r="Y48" i="9"/>
  <c r="T49" i="9"/>
  <c r="S49" i="9"/>
  <c r="K49" i="9"/>
  <c r="Q49" i="9"/>
  <c r="B50" i="9"/>
  <c r="B55" i="18"/>
  <c r="B38" i="16"/>
  <c r="B37" i="15"/>
  <c r="D37" i="15" l="1"/>
  <c r="E38" i="16"/>
  <c r="G53" i="2"/>
  <c r="T53" i="2"/>
  <c r="X53" i="2"/>
  <c r="W53" i="2"/>
  <c r="F54" i="10"/>
  <c r="U54" i="10"/>
  <c r="T54" i="10"/>
  <c r="K54" i="10"/>
  <c r="R54" i="10"/>
  <c r="U50" i="9"/>
  <c r="T50" i="9"/>
  <c r="S50" i="9"/>
  <c r="K50" i="9"/>
  <c r="AB61" i="18"/>
  <c r="E50" i="15"/>
  <c r="W50" i="9"/>
  <c r="V50" i="9"/>
  <c r="F50" i="9"/>
  <c r="Q50" i="9"/>
  <c r="P60" i="18"/>
  <c r="C49" i="16"/>
  <c r="AD65" i="18"/>
  <c r="L65" i="18"/>
  <c r="F65" i="18"/>
  <c r="R65" i="18"/>
  <c r="J61" i="18"/>
  <c r="D61" i="18"/>
  <c r="AA64" i="18"/>
  <c r="I64" i="18"/>
  <c r="C64" i="18"/>
  <c r="R53" i="2"/>
  <c r="G53" i="10"/>
  <c r="X63" i="18"/>
  <c r="V63" i="18"/>
  <c r="U63" i="18"/>
  <c r="AC53" i="10"/>
  <c r="H53" i="10"/>
  <c r="X54" i="10"/>
  <c r="W54" i="10"/>
  <c r="G54" i="10"/>
  <c r="M54" i="10"/>
  <c r="B55" i="10"/>
  <c r="V54" i="10"/>
  <c r="Q54" i="10"/>
  <c r="Y54" i="10"/>
  <c r="S54" i="10"/>
  <c r="I53" i="10"/>
  <c r="AB53" i="10"/>
  <c r="AA53" i="10"/>
  <c r="D53" i="10"/>
  <c r="Z53" i="10"/>
  <c r="E53" i="10"/>
  <c r="Z52" i="2"/>
  <c r="E52" i="2"/>
  <c r="AA52" i="2"/>
  <c r="D52" i="2"/>
  <c r="AB52" i="2"/>
  <c r="I52" i="2"/>
  <c r="AC52" i="2"/>
  <c r="H52" i="2"/>
  <c r="V53" i="2"/>
  <c r="F53" i="2"/>
  <c r="U53" i="2"/>
  <c r="M53" i="2"/>
  <c r="Y53" i="2"/>
  <c r="Q53" i="2"/>
  <c r="S53" i="2"/>
  <c r="B54" i="2"/>
  <c r="K53" i="2"/>
  <c r="X50" i="9"/>
  <c r="R50" i="9"/>
  <c r="M50" i="9"/>
  <c r="B51" i="9"/>
  <c r="B56" i="18"/>
  <c r="B39" i="16"/>
  <c r="B38" i="15"/>
  <c r="D38" i="15" l="1"/>
  <c r="E39" i="16"/>
  <c r="AB62" i="18"/>
  <c r="U51" i="9"/>
  <c r="Q51" i="9"/>
  <c r="X51" i="9"/>
  <c r="AD66" i="18"/>
  <c r="W55" i="10"/>
  <c r="T55" i="10"/>
  <c r="O64" i="18"/>
  <c r="V54" i="2"/>
  <c r="AA65" i="18"/>
  <c r="I65" i="18"/>
  <c r="T54" i="2"/>
  <c r="K54" i="2"/>
  <c r="R54" i="2"/>
  <c r="O65" i="18"/>
  <c r="Q54" i="2"/>
  <c r="Y54" i="2"/>
  <c r="X54" i="2"/>
  <c r="C65" i="18"/>
  <c r="M54" i="2"/>
  <c r="C50" i="16"/>
  <c r="P61" i="18"/>
  <c r="M55" i="10"/>
  <c r="L66" i="18"/>
  <c r="F66" i="18"/>
  <c r="S55" i="10"/>
  <c r="R66" i="18"/>
  <c r="E51" i="15"/>
  <c r="W51" i="9"/>
  <c r="V51" i="9"/>
  <c r="M51" i="9"/>
  <c r="J62" i="18"/>
  <c r="T51" i="9"/>
  <c r="D62" i="18"/>
  <c r="R51" i="9"/>
  <c r="K51" i="9"/>
  <c r="X64" i="18"/>
  <c r="V64" i="18"/>
  <c r="U64" i="18"/>
  <c r="K55" i="10"/>
  <c r="B56" i="10"/>
  <c r="R55" i="10"/>
  <c r="X55" i="10"/>
  <c r="G55" i="10"/>
  <c r="U55" i="10"/>
  <c r="Y55" i="10"/>
  <c r="V55" i="10"/>
  <c r="F55" i="10"/>
  <c r="Q55" i="10"/>
  <c r="D54" i="10"/>
  <c r="AA54" i="10"/>
  <c r="Z54" i="10"/>
  <c r="E54" i="10"/>
  <c r="I54" i="10"/>
  <c r="AB54" i="10"/>
  <c r="H54" i="10"/>
  <c r="AC54" i="10"/>
  <c r="Z53" i="2"/>
  <c r="E53" i="2"/>
  <c r="W54" i="2"/>
  <c r="S54" i="2"/>
  <c r="B55" i="2"/>
  <c r="F54" i="2"/>
  <c r="U54" i="2"/>
  <c r="I53" i="2"/>
  <c r="AB53" i="2"/>
  <c r="AA53" i="2"/>
  <c r="D53" i="2"/>
  <c r="AC53" i="2"/>
  <c r="H53" i="2"/>
  <c r="Y51" i="9"/>
  <c r="Y50" i="9"/>
  <c r="S51" i="9"/>
  <c r="F51" i="9"/>
  <c r="B52" i="9"/>
  <c r="B57" i="18"/>
  <c r="B40" i="16"/>
  <c r="B39" i="15"/>
  <c r="D39" i="15" l="1"/>
  <c r="E40" i="16"/>
  <c r="X56" i="10"/>
  <c r="V56" i="10"/>
  <c r="F56" i="10"/>
  <c r="G54" i="2"/>
  <c r="AB63" i="18"/>
  <c r="W52" i="9"/>
  <c r="M52" i="9"/>
  <c r="K52" i="9"/>
  <c r="T52" i="9"/>
  <c r="S52" i="9"/>
  <c r="R52" i="9"/>
  <c r="AA66" i="18"/>
  <c r="O66" i="18"/>
  <c r="F55" i="2"/>
  <c r="V55" i="2"/>
  <c r="C66" i="18"/>
  <c r="U55" i="2"/>
  <c r="T55" i="2"/>
  <c r="M55" i="2"/>
  <c r="Y55" i="2"/>
  <c r="W55" i="2"/>
  <c r="U65" i="18"/>
  <c r="V65" i="18"/>
  <c r="X65" i="18"/>
  <c r="I66" i="18"/>
  <c r="Q55" i="2"/>
  <c r="AD67" i="18"/>
  <c r="R67" i="18"/>
  <c r="F67" i="18"/>
  <c r="L67" i="18"/>
  <c r="U56" i="10"/>
  <c r="Q52" i="9"/>
  <c r="E52" i="15"/>
  <c r="V52" i="9"/>
  <c r="J63" i="18"/>
  <c r="D63" i="18"/>
  <c r="U52" i="9"/>
  <c r="P62" i="18"/>
  <c r="C51" i="16"/>
  <c r="Z55" i="10"/>
  <c r="E55" i="10"/>
  <c r="AC55" i="10"/>
  <c r="H55" i="10"/>
  <c r="D55" i="10"/>
  <c r="AA55" i="10"/>
  <c r="W56" i="10"/>
  <c r="G56" i="10"/>
  <c r="M56" i="10"/>
  <c r="T56" i="10"/>
  <c r="S56" i="10"/>
  <c r="Y56" i="10"/>
  <c r="Q56" i="10"/>
  <c r="R56" i="10"/>
  <c r="AB55" i="10"/>
  <c r="I55" i="10"/>
  <c r="AC54" i="2"/>
  <c r="H54" i="2"/>
  <c r="Z54" i="2"/>
  <c r="E54" i="2"/>
  <c r="I54" i="2"/>
  <c r="AB54" i="2"/>
  <c r="AA54" i="2"/>
  <c r="D54" i="2"/>
  <c r="S55" i="2"/>
  <c r="K55" i="2"/>
  <c r="B56" i="2"/>
  <c r="R55" i="2"/>
  <c r="G55" i="2"/>
  <c r="X55" i="2"/>
  <c r="X52" i="9"/>
  <c r="F52" i="9"/>
  <c r="B53" i="9"/>
  <c r="B58" i="18"/>
  <c r="B41" i="16"/>
  <c r="B40" i="15"/>
  <c r="D40" i="15" l="1"/>
  <c r="E41" i="16"/>
  <c r="AB64" i="18"/>
  <c r="Y53" i="9"/>
  <c r="Q53" i="9"/>
  <c r="X53" i="9"/>
  <c r="V53" i="9"/>
  <c r="T53" i="9"/>
  <c r="M53" i="9"/>
  <c r="U56" i="2"/>
  <c r="I67" i="18"/>
  <c r="T56" i="2"/>
  <c r="AA67" i="18"/>
  <c r="S56" i="2"/>
  <c r="Q56" i="2"/>
  <c r="R56" i="2"/>
  <c r="X56" i="2"/>
  <c r="W56" i="2"/>
  <c r="V66" i="18"/>
  <c r="U66" i="18"/>
  <c r="X66" i="18"/>
  <c r="C52" i="16"/>
  <c r="P63" i="18"/>
  <c r="U53" i="9"/>
  <c r="J64" i="18"/>
  <c r="D64" i="18"/>
  <c r="E53" i="15"/>
  <c r="W53" i="9"/>
  <c r="C67" i="18"/>
  <c r="V56" i="2"/>
  <c r="O67" i="18"/>
  <c r="AA56" i="10"/>
  <c r="D56" i="10"/>
  <c r="I56" i="10"/>
  <c r="AB56" i="10"/>
  <c r="Z56" i="10"/>
  <c r="E56" i="10"/>
  <c r="H56" i="10"/>
  <c r="AC56" i="10"/>
  <c r="F56" i="2"/>
  <c r="M56" i="2"/>
  <c r="Y56" i="2"/>
  <c r="D55" i="2"/>
  <c r="AA55" i="2"/>
  <c r="AC55" i="2"/>
  <c r="H55" i="2"/>
  <c r="I55" i="2"/>
  <c r="AB55" i="2"/>
  <c r="Z55" i="2"/>
  <c r="E55" i="2"/>
  <c r="Y52" i="9"/>
  <c r="S53" i="9"/>
  <c r="K53" i="9"/>
  <c r="R53" i="9"/>
  <c r="F53" i="9"/>
  <c r="B54" i="9"/>
  <c r="B59" i="18"/>
  <c r="B42" i="16"/>
  <c r="B41" i="15"/>
  <c r="D41" i="15" l="1"/>
  <c r="E42" i="16"/>
  <c r="AB65" i="18"/>
  <c r="U54" i="9"/>
  <c r="J65" i="18"/>
  <c r="T54" i="9"/>
  <c r="D65" i="18"/>
  <c r="S54" i="9"/>
  <c r="K54" i="9"/>
  <c r="R54" i="9"/>
  <c r="Q54" i="9"/>
  <c r="E54" i="15"/>
  <c r="X54" i="9"/>
  <c r="W54" i="9"/>
  <c r="V54" i="9"/>
  <c r="F54" i="9"/>
  <c r="C53" i="16"/>
  <c r="P64" i="18"/>
  <c r="G56" i="2"/>
  <c r="U67" i="18"/>
  <c r="X67" i="18"/>
  <c r="V67" i="18"/>
  <c r="M54" i="9"/>
  <c r="D56" i="2"/>
  <c r="AA56" i="2"/>
  <c r="Z56" i="2"/>
  <c r="E56" i="2"/>
  <c r="AC56" i="2"/>
  <c r="H56" i="2"/>
  <c r="AB56" i="2"/>
  <c r="I56" i="2"/>
  <c r="B55" i="9"/>
  <c r="B60" i="18"/>
  <c r="B43" i="16"/>
  <c r="B42" i="15"/>
  <c r="D42" i="15" l="1"/>
  <c r="E43" i="16"/>
  <c r="X55" i="9"/>
  <c r="W55" i="9"/>
  <c r="V55" i="9"/>
  <c r="F55" i="9"/>
  <c r="U55" i="9"/>
  <c r="M55" i="9"/>
  <c r="J66" i="18"/>
  <c r="D66" i="18"/>
  <c r="AB66" i="18"/>
  <c r="K55" i="9"/>
  <c r="E55" i="15"/>
  <c r="Y55" i="9"/>
  <c r="S55" i="9"/>
  <c r="R55" i="9"/>
  <c r="Q55" i="9"/>
  <c r="C54" i="16"/>
  <c r="P65" i="18"/>
  <c r="Y54" i="9"/>
  <c r="T55" i="9"/>
  <c r="B56" i="9"/>
  <c r="B61" i="18"/>
  <c r="B44" i="16"/>
  <c r="B43" i="15"/>
  <c r="D43" i="15" l="1"/>
  <c r="E44" i="16"/>
  <c r="X56" i="9"/>
  <c r="W56" i="9"/>
  <c r="V56" i="9"/>
  <c r="F56" i="9"/>
  <c r="U56" i="9"/>
  <c r="S56" i="9"/>
  <c r="M56" i="9"/>
  <c r="AB67" i="18"/>
  <c r="C55" i="16"/>
  <c r="P66" i="18"/>
  <c r="E56" i="15"/>
  <c r="J67" i="18"/>
  <c r="D67" i="18"/>
  <c r="T56" i="9"/>
  <c r="R56" i="9"/>
  <c r="Q56" i="9"/>
  <c r="B62" i="18"/>
  <c r="B45" i="16"/>
  <c r="B44" i="15"/>
  <c r="D44" i="15" l="1"/>
  <c r="E45" i="16"/>
  <c r="P67" i="18"/>
  <c r="C56" i="16"/>
  <c r="Y56" i="9"/>
  <c r="B63" i="18"/>
  <c r="B46" i="16"/>
  <c r="B45" i="15"/>
  <c r="D45" i="15" l="1"/>
  <c r="E46" i="16"/>
  <c r="B64" i="18"/>
  <c r="B47" i="16"/>
  <c r="B46" i="15"/>
  <c r="D46" i="15" l="1"/>
  <c r="E47" i="16"/>
  <c r="B65" i="18"/>
  <c r="B48" i="16"/>
  <c r="B47" i="15"/>
  <c r="D47" i="15" l="1"/>
  <c r="E48" i="16"/>
  <c r="B66" i="18"/>
  <c r="B49" i="16"/>
  <c r="B48" i="15"/>
  <c r="D48" i="15" l="1"/>
  <c r="E49" i="16"/>
  <c r="B67" i="18"/>
  <c r="B50" i="16"/>
  <c r="B49" i="15"/>
  <c r="D49" i="15" l="1"/>
  <c r="E50" i="16"/>
  <c r="B51" i="16"/>
  <c r="B50" i="15"/>
  <c r="D50" i="15" l="1"/>
  <c r="E51" i="16"/>
  <c r="B52" i="16"/>
  <c r="B51" i="15"/>
  <c r="D51" i="15" l="1"/>
  <c r="E52" i="16"/>
  <c r="B53" i="16"/>
  <c r="B52" i="15"/>
  <c r="D52" i="15" l="1"/>
  <c r="E53" i="16"/>
  <c r="B54" i="16"/>
  <c r="B53" i="15"/>
  <c r="D53" i="15" l="1"/>
  <c r="E54" i="16"/>
  <c r="B55" i="16"/>
  <c r="B54" i="15"/>
  <c r="D54" i="15" l="1"/>
  <c r="E55" i="16"/>
  <c r="B56" i="16"/>
  <c r="B55" i="15"/>
  <c r="D55" i="15" l="1"/>
  <c r="E56" i="16"/>
  <c r="B56" i="15"/>
  <c r="D56" i="15" l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AB5" i="9" l="1"/>
  <c r="G54" i="9"/>
  <c r="G46" i="9"/>
  <c r="G38" i="9"/>
  <c r="G30" i="9"/>
  <c r="G22" i="9"/>
  <c r="G14" i="9"/>
  <c r="G6" i="9"/>
  <c r="I53" i="9"/>
  <c r="I45" i="9"/>
  <c r="I37" i="9"/>
  <c r="I29" i="9"/>
  <c r="I21" i="9"/>
  <c r="I13" i="9"/>
  <c r="G53" i="9"/>
  <c r="G45" i="9"/>
  <c r="G37" i="9"/>
  <c r="G29" i="9"/>
  <c r="G21" i="9"/>
  <c r="G13" i="9"/>
  <c r="I52" i="9"/>
  <c r="I44" i="9"/>
  <c r="I36" i="9"/>
  <c r="I28" i="9"/>
  <c r="I20" i="9"/>
  <c r="I12" i="9"/>
  <c r="G52" i="9"/>
  <c r="G44" i="9"/>
  <c r="G36" i="9"/>
  <c r="G28" i="9"/>
  <c r="G20" i="9"/>
  <c r="G12" i="9"/>
  <c r="I51" i="9"/>
  <c r="I43" i="9"/>
  <c r="I35" i="9"/>
  <c r="I27" i="9"/>
  <c r="I19" i="9"/>
  <c r="I11" i="9"/>
  <c r="G51" i="9"/>
  <c r="G43" i="9"/>
  <c r="G35" i="9"/>
  <c r="G27" i="9"/>
  <c r="G19" i="9"/>
  <c r="G11" i="9"/>
  <c r="I50" i="9"/>
  <c r="I42" i="9"/>
  <c r="I34" i="9"/>
  <c r="I26" i="9"/>
  <c r="I18" i="9"/>
  <c r="I10" i="9"/>
  <c r="AB10" i="9"/>
  <c r="G50" i="9"/>
  <c r="G42" i="9"/>
  <c r="G34" i="9"/>
  <c r="G26" i="9"/>
  <c r="G18" i="9"/>
  <c r="G10" i="9"/>
  <c r="I49" i="9"/>
  <c r="I41" i="9"/>
  <c r="I33" i="9"/>
  <c r="I25" i="9"/>
  <c r="I17" i="9"/>
  <c r="AB9" i="9"/>
  <c r="I9" i="9"/>
  <c r="G49" i="9"/>
  <c r="G41" i="9"/>
  <c r="G33" i="9"/>
  <c r="G25" i="9"/>
  <c r="G17" i="9"/>
  <c r="G9" i="9"/>
  <c r="I56" i="9"/>
  <c r="I48" i="9"/>
  <c r="I40" i="9"/>
  <c r="I32" i="9"/>
  <c r="I24" i="9"/>
  <c r="I16" i="9"/>
  <c r="I8" i="9"/>
  <c r="AB8" i="9"/>
  <c r="G56" i="9"/>
  <c r="G48" i="9"/>
  <c r="G40" i="9"/>
  <c r="G32" i="9"/>
  <c r="G24" i="9"/>
  <c r="G16" i="9"/>
  <c r="G8" i="9"/>
  <c r="I55" i="9"/>
  <c r="I47" i="9"/>
  <c r="I39" i="9"/>
  <c r="I31" i="9"/>
  <c r="I23" i="9"/>
  <c r="I15" i="9"/>
  <c r="I7" i="9"/>
  <c r="AB7" i="9"/>
  <c r="G55" i="9"/>
  <c r="G47" i="9"/>
  <c r="G39" i="9"/>
  <c r="G31" i="9"/>
  <c r="G23" i="9"/>
  <c r="G15" i="9"/>
  <c r="G7" i="9"/>
  <c r="I54" i="9"/>
  <c r="I46" i="9"/>
  <c r="I38" i="9"/>
  <c r="I30" i="9"/>
  <c r="I22" i="9"/>
  <c r="I14" i="9"/>
  <c r="I6" i="9"/>
  <c r="AB6" i="9"/>
  <c r="AC5" i="9" l="1"/>
  <c r="AC7" i="9" l="1"/>
  <c r="H7" i="9"/>
  <c r="H12" i="9"/>
  <c r="H6" i="9"/>
  <c r="AC6" i="9"/>
  <c r="AC10" i="9"/>
  <c r="H10" i="9"/>
  <c r="H11" i="9"/>
  <c r="AC8" i="9"/>
  <c r="H8" i="9"/>
  <c r="H15" i="9"/>
  <c r="H14" i="9"/>
  <c r="AC9" i="9"/>
  <c r="H9" i="9"/>
  <c r="H13" i="9"/>
  <c r="D11" i="9" l="1"/>
  <c r="AA11" i="9"/>
  <c r="AB11" i="9"/>
  <c r="AC11" i="9"/>
  <c r="AA12" i="9"/>
  <c r="D12" i="9"/>
  <c r="AB12" i="9"/>
  <c r="AC12" i="9"/>
  <c r="AA13" i="9" l="1"/>
  <c r="D13" i="9"/>
  <c r="AB13" i="9"/>
  <c r="AC13" i="9"/>
  <c r="AA14" i="9" l="1"/>
  <c r="D14" i="9"/>
  <c r="AB14" i="9"/>
  <c r="AC14" i="9"/>
  <c r="AA15" i="9" l="1"/>
  <c r="D15" i="9"/>
  <c r="AB15" i="9"/>
  <c r="AC15" i="9"/>
  <c r="AA16" i="9" l="1"/>
  <c r="D16" i="9"/>
  <c r="AB16" i="9"/>
  <c r="E6" i="16"/>
  <c r="AA17" i="9" l="1"/>
  <c r="D17" i="9"/>
  <c r="AB17" i="9"/>
  <c r="AA18" i="9" l="1"/>
  <c r="D18" i="9"/>
  <c r="AB18" i="9"/>
  <c r="AA19" i="9" l="1"/>
  <c r="D19" i="9"/>
  <c r="AB19" i="9"/>
  <c r="AA20" i="9" l="1"/>
  <c r="D20" i="9"/>
  <c r="AB20" i="9"/>
  <c r="AA21" i="9" l="1"/>
  <c r="D21" i="9"/>
  <c r="AB21" i="9"/>
  <c r="AA22" i="9" l="1"/>
  <c r="D22" i="9"/>
  <c r="AB22" i="9"/>
  <c r="AA23" i="9" l="1"/>
  <c r="D23" i="9"/>
  <c r="AB23" i="9"/>
  <c r="AA24" i="9" l="1"/>
  <c r="D24" i="9"/>
  <c r="AB24" i="9"/>
  <c r="AA25" i="9" l="1"/>
  <c r="D25" i="9"/>
  <c r="AB25" i="9"/>
  <c r="AA26" i="9" l="1"/>
  <c r="D26" i="9"/>
  <c r="AB26" i="9"/>
  <c r="AA27" i="9" l="1"/>
  <c r="D27" i="9"/>
  <c r="AB27" i="9"/>
  <c r="AA28" i="9" l="1"/>
  <c r="D28" i="9"/>
  <c r="AB28" i="9"/>
  <c r="AA29" i="9" l="1"/>
  <c r="D29" i="9"/>
  <c r="AB29" i="9"/>
  <c r="AA30" i="9" l="1"/>
  <c r="D30" i="9"/>
  <c r="AB30" i="9"/>
  <c r="AA31" i="9" l="1"/>
  <c r="D31" i="9"/>
  <c r="AB31" i="9"/>
  <c r="AA32" i="9" l="1"/>
  <c r="D32" i="9"/>
  <c r="AB32" i="9"/>
  <c r="AA33" i="9" l="1"/>
  <c r="D33" i="9"/>
  <c r="AB33" i="9"/>
  <c r="AA34" i="9" l="1"/>
  <c r="D34" i="9"/>
  <c r="AB34" i="9"/>
  <c r="AA35" i="9" l="1"/>
  <c r="D35" i="9"/>
  <c r="AB35" i="9"/>
  <c r="D36" i="9" l="1"/>
  <c r="AA36" i="9"/>
  <c r="AB36" i="9"/>
  <c r="D37" i="9" l="1"/>
  <c r="AA37" i="9"/>
  <c r="AB37" i="9"/>
  <c r="D38" i="9" l="1"/>
  <c r="AA38" i="9"/>
  <c r="AB38" i="9"/>
  <c r="D39" i="9" l="1"/>
  <c r="AA39" i="9"/>
  <c r="AB39" i="9"/>
  <c r="D40" i="9" l="1"/>
  <c r="AA40" i="9"/>
  <c r="AB40" i="9"/>
  <c r="D41" i="9" l="1"/>
  <c r="AA41" i="9"/>
  <c r="AB41" i="9"/>
  <c r="D42" i="9" l="1"/>
  <c r="AA42" i="9"/>
  <c r="AB42" i="9"/>
  <c r="AA43" i="9" l="1"/>
  <c r="D43" i="9"/>
  <c r="AB43" i="9"/>
  <c r="D44" i="9" l="1"/>
  <c r="AA44" i="9"/>
  <c r="AB44" i="9"/>
  <c r="D45" i="9" l="1"/>
  <c r="AA45" i="9"/>
  <c r="AB45" i="9"/>
  <c r="D46" i="9" l="1"/>
  <c r="AA46" i="9"/>
  <c r="AB46" i="9"/>
  <c r="AA47" i="9" l="1"/>
  <c r="D47" i="9"/>
  <c r="AB47" i="9"/>
  <c r="D48" i="9" l="1"/>
  <c r="AA48" i="9"/>
  <c r="AB48" i="9"/>
  <c r="D49" i="9" l="1"/>
  <c r="AA49" i="9"/>
  <c r="AB49" i="9"/>
  <c r="AA50" i="9" l="1"/>
  <c r="D50" i="9"/>
  <c r="AB50" i="9"/>
  <c r="D51" i="9" l="1"/>
  <c r="AA51" i="9"/>
  <c r="AB51" i="9"/>
  <c r="D52" i="9" l="1"/>
  <c r="AA52" i="9"/>
  <c r="AB52" i="9"/>
  <c r="AA53" i="9" l="1"/>
  <c r="D53" i="9"/>
  <c r="AB53" i="9"/>
  <c r="AA54" i="9" l="1"/>
  <c r="D54" i="9"/>
  <c r="AB54" i="9"/>
  <c r="AA55" i="9" l="1"/>
  <c r="D55" i="9"/>
  <c r="AB55" i="9"/>
  <c r="AA56" i="9" l="1"/>
  <c r="D56" i="9"/>
  <c r="AB56" i="9"/>
  <c r="AC16" i="9"/>
  <c r="H16" i="9"/>
  <c r="Z11" i="9" l="1"/>
  <c r="AC17" i="9" l="1"/>
  <c r="H17" i="9"/>
  <c r="H18" i="9" l="1"/>
  <c r="AC18" i="9"/>
  <c r="AC19" i="9" l="1"/>
  <c r="H19" i="9"/>
  <c r="AC20" i="9" l="1"/>
  <c r="H20" i="9"/>
  <c r="H21" i="9" l="1"/>
  <c r="AC21" i="9"/>
  <c r="AC22" i="9" l="1"/>
  <c r="H22" i="9"/>
  <c r="AC23" i="9" l="1"/>
  <c r="H23" i="9"/>
  <c r="AC24" i="9" l="1"/>
  <c r="H24" i="9"/>
  <c r="AC25" i="9" l="1"/>
  <c r="H25" i="9"/>
  <c r="AC26" i="9" l="1"/>
  <c r="H26" i="9"/>
  <c r="AC27" i="9" l="1"/>
  <c r="H27" i="9"/>
  <c r="H28" i="9" l="1"/>
  <c r="AC28" i="9"/>
  <c r="AC29" i="9" l="1"/>
  <c r="H29" i="9"/>
  <c r="AC30" i="9" l="1"/>
  <c r="H30" i="9"/>
  <c r="AC31" i="9" l="1"/>
  <c r="H31" i="9"/>
  <c r="AC32" i="9" l="1"/>
  <c r="H32" i="9"/>
  <c r="AC33" i="9" l="1"/>
  <c r="H33" i="9"/>
  <c r="H34" i="9" l="1"/>
  <c r="AC34" i="9"/>
  <c r="AC35" i="9" l="1"/>
  <c r="H35" i="9"/>
  <c r="H36" i="9" l="1"/>
  <c r="AC36" i="9"/>
  <c r="H37" i="9" l="1"/>
  <c r="AC37" i="9"/>
  <c r="H38" i="9" l="1"/>
  <c r="AC38" i="9"/>
  <c r="AC39" i="9" l="1"/>
  <c r="H39" i="9"/>
  <c r="H40" i="9" l="1"/>
  <c r="AC40" i="9"/>
  <c r="H41" i="9" l="1"/>
  <c r="AC41" i="9"/>
  <c r="AC42" i="9" l="1"/>
  <c r="H42" i="9"/>
  <c r="H43" i="9" l="1"/>
  <c r="AC43" i="9"/>
  <c r="H44" i="9" l="1"/>
  <c r="AC44" i="9"/>
  <c r="AC45" i="9" l="1"/>
  <c r="H45" i="9"/>
  <c r="AC46" i="9" l="1"/>
  <c r="H46" i="9"/>
  <c r="H47" i="9" l="1"/>
  <c r="AC47" i="9"/>
  <c r="AC48" i="9" l="1"/>
  <c r="H48" i="9"/>
  <c r="H49" i="9" l="1"/>
  <c r="AC49" i="9"/>
  <c r="AC50" i="9" l="1"/>
  <c r="H50" i="9"/>
  <c r="AC51" i="9" l="1"/>
  <c r="H51" i="9"/>
  <c r="AC52" i="9" l="1"/>
  <c r="H52" i="9"/>
  <c r="AC53" i="9" l="1"/>
  <c r="H53" i="9"/>
  <c r="AC54" i="9" l="1"/>
  <c r="H54" i="9"/>
  <c r="AC55" i="9" l="1"/>
  <c r="H55" i="9"/>
  <c r="AC56" i="9" l="1"/>
  <c r="H56" i="9"/>
  <c r="Z21" i="9" l="1"/>
  <c r="Z22" i="9" l="1"/>
  <c r="E22" i="9"/>
  <c r="Z23" i="9" l="1"/>
  <c r="E23" i="9"/>
  <c r="E24" i="9" l="1"/>
  <c r="Z24" i="9"/>
  <c r="Z25" i="9" l="1"/>
  <c r="E25" i="9"/>
  <c r="E26" i="9" l="1"/>
  <c r="Z26" i="9"/>
  <c r="Z27" i="9" l="1"/>
  <c r="E27" i="9"/>
  <c r="E28" i="9" l="1"/>
  <c r="Z28" i="9"/>
  <c r="Z29" i="9" l="1"/>
  <c r="E29" i="9"/>
  <c r="E30" i="9" l="1"/>
  <c r="Z30" i="9"/>
  <c r="Z31" i="9" l="1"/>
  <c r="E31" i="9"/>
  <c r="Z32" i="9" l="1"/>
  <c r="E32" i="9"/>
  <c r="Z33" i="9" l="1"/>
  <c r="E33" i="9"/>
  <c r="E34" i="9" l="1"/>
  <c r="Z34" i="9"/>
  <c r="Z35" i="9" l="1"/>
  <c r="E35" i="9"/>
  <c r="Z36" i="9" l="1"/>
  <c r="E36" i="9"/>
  <c r="Z37" i="9" l="1"/>
  <c r="E37" i="9"/>
  <c r="E38" i="9" l="1"/>
  <c r="Z38" i="9"/>
  <c r="E39" i="9" l="1"/>
  <c r="Z39" i="9"/>
  <c r="Z40" i="9" l="1"/>
  <c r="E40" i="9"/>
  <c r="Z41" i="9" l="1"/>
  <c r="E41" i="9"/>
  <c r="E42" i="9" l="1"/>
  <c r="Z42" i="9"/>
  <c r="E43" i="9" l="1"/>
  <c r="Z43" i="9"/>
  <c r="Z44" i="9" l="1"/>
  <c r="E44" i="9"/>
  <c r="E45" i="9" l="1"/>
  <c r="Z45" i="9"/>
  <c r="E46" i="9" l="1"/>
  <c r="Z46" i="9"/>
  <c r="Z47" i="9" l="1"/>
  <c r="E47" i="9"/>
  <c r="E48" i="9" l="1"/>
  <c r="Z48" i="9"/>
  <c r="Z49" i="9" l="1"/>
  <c r="E49" i="9"/>
  <c r="E50" i="9" l="1"/>
  <c r="Z50" i="9"/>
  <c r="Z51" i="9" l="1"/>
  <c r="E51" i="9"/>
  <c r="E52" i="9" l="1"/>
  <c r="Z52" i="9"/>
  <c r="E53" i="9" l="1"/>
  <c r="Z53" i="9"/>
  <c r="Z54" i="9" l="1"/>
  <c r="E54" i="9"/>
  <c r="E55" i="9" l="1"/>
  <c r="Z55" i="9"/>
  <c r="E56" i="9" l="1"/>
  <c r="Z56" i="9"/>
  <c r="Z10" i="9" l="1"/>
  <c r="E11" i="9"/>
  <c r="Z12" i="9"/>
  <c r="E12" i="9"/>
  <c r="E10" i="9" l="1"/>
  <c r="Z9" i="9"/>
  <c r="E13" i="9"/>
  <c r="Z13" i="9"/>
  <c r="Z8" i="9" l="1"/>
  <c r="E14" i="9"/>
  <c r="Z14" i="9"/>
  <c r="E9" i="9"/>
  <c r="Z7" i="9" l="1"/>
  <c r="E8" i="9"/>
  <c r="Z15" i="9"/>
  <c r="E15" i="9"/>
  <c r="Z16" i="9" l="1"/>
  <c r="E16" i="9"/>
  <c r="E7" i="9"/>
  <c r="Z6" i="9"/>
  <c r="C14" i="13"/>
  <c r="C15" i="13" s="1"/>
  <c r="C16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s="1"/>
  <c r="C31" i="13" s="1"/>
  <c r="C32" i="13" s="1"/>
  <c r="C33" i="13" s="1"/>
  <c r="C34" i="13" s="1"/>
  <c r="C35" i="13" s="1"/>
  <c r="C36" i="13" s="1"/>
  <c r="C37" i="13" s="1"/>
  <c r="C38" i="13" s="1"/>
  <c r="C39" i="13" s="1"/>
  <c r="C40" i="13" s="1"/>
  <c r="C41" i="13" s="1"/>
  <c r="C42" i="13" s="1"/>
  <c r="C43" i="13" s="1"/>
  <c r="C44" i="13" s="1"/>
  <c r="C45" i="13" s="1"/>
  <c r="C46" i="13" s="1"/>
  <c r="C47" i="13" s="1"/>
  <c r="C48" i="13" s="1"/>
  <c r="C49" i="13" s="1"/>
  <c r="C50" i="13" s="1"/>
  <c r="C51" i="13" s="1"/>
  <c r="C52" i="13" s="1"/>
  <c r="C53" i="13" s="1"/>
  <c r="C54" i="13" s="1"/>
  <c r="C55" i="13" s="1"/>
  <c r="C56" i="13" s="1"/>
  <c r="C57" i="13" s="1"/>
  <c r="C58" i="13" s="1"/>
  <c r="C59" i="13" s="1"/>
  <c r="C60" i="13" s="1"/>
  <c r="Z5" i="9"/>
  <c r="E6" i="9" l="1"/>
  <c r="Z17" i="9"/>
  <c r="E17" i="9"/>
  <c r="Z18" i="9" l="1"/>
  <c r="E18" i="9"/>
  <c r="E19" i="9" l="1"/>
  <c r="Z19" i="9"/>
  <c r="E20" i="9" l="1"/>
  <c r="Z20" i="9"/>
  <c r="E21" i="9"/>
  <c r="AD20" i="18" l="1"/>
  <c r="AA20" i="18" l="1"/>
  <c r="AB20" i="18" l="1"/>
</calcChain>
</file>

<file path=xl/sharedStrings.xml><?xml version="1.0" encoding="utf-8"?>
<sst xmlns="http://schemas.openxmlformats.org/spreadsheetml/2006/main" count="166" uniqueCount="74">
  <si>
    <t>Emploi total</t>
  </si>
  <si>
    <t>EMPLOI TOTAL</t>
  </si>
  <si>
    <t>PartEmploiRégimesSpéciaux</t>
  </si>
  <si>
    <t>Année</t>
  </si>
  <si>
    <t>Hypothèses de cotisants</t>
  </si>
  <si>
    <t>Part emploi salariés secteur privé</t>
  </si>
  <si>
    <t>Part emploi non-salariés</t>
  </si>
  <si>
    <t>Part emploi FP</t>
  </si>
  <si>
    <t>Hypothèses de long terme : tous scénarios</t>
  </si>
  <si>
    <t>CNAV</t>
  </si>
  <si>
    <t xml:space="preserve">MSA EXA </t>
  </si>
  <si>
    <t>CNAVPL</t>
  </si>
  <si>
    <t>Hypothèses de la part de cotisants en cumul emploi retraite</t>
  </si>
  <si>
    <t>MSA Sal</t>
  </si>
  <si>
    <t>Onglet</t>
  </si>
  <si>
    <t>Contenu</t>
  </si>
  <si>
    <t>Projection</t>
  </si>
  <si>
    <t>Méthode</t>
  </si>
  <si>
    <t>Selon scénario et variante (économique et démographique)</t>
  </si>
  <si>
    <t>CER</t>
  </si>
  <si>
    <t>Hypothèses de la part des cotisants en cumul emploi-retraite par régime (Cnav, MSA sal et MSA EXA, RSI et CNAVPL)</t>
  </si>
  <si>
    <t>Tous scénarios</t>
  </si>
  <si>
    <t>Date de mise à jour</t>
  </si>
  <si>
    <t>FSPOEIE</t>
  </si>
  <si>
    <t>CNRACL</t>
  </si>
  <si>
    <t>CANSSM</t>
  </si>
  <si>
    <t>SNCF</t>
  </si>
  <si>
    <t>RATP</t>
  </si>
  <si>
    <t>ENIM</t>
  </si>
  <si>
    <t>CNIEG</t>
  </si>
  <si>
    <t>CRPCEN</t>
  </si>
  <si>
    <t>BDF</t>
  </si>
  <si>
    <t>SSI</t>
  </si>
  <si>
    <t>Cotisants FPT et FPH à la CNRACL</t>
  </si>
  <si>
    <t>FPT</t>
  </si>
  <si>
    <t>FPH</t>
  </si>
  <si>
    <t xml:space="preserve">Ensemble </t>
  </si>
  <si>
    <t>FPE</t>
  </si>
  <si>
    <t>Effectifs FPT et FPH</t>
  </si>
  <si>
    <t>Effectifs Orange et La Poste</t>
  </si>
  <si>
    <t>La poste - Orange</t>
  </si>
  <si>
    <t>Ensemble hors la Poste Orange</t>
  </si>
  <si>
    <t xml:space="preserve">Cotisants FPE </t>
  </si>
  <si>
    <t>FPE civils et militaires</t>
  </si>
  <si>
    <t>MSA_SA</t>
  </si>
  <si>
    <t>MSA_EXA</t>
  </si>
  <si>
    <t>CNAVPL_RB</t>
  </si>
  <si>
    <t>CNBF_RB</t>
  </si>
  <si>
    <t>Régime général des non salariés</t>
  </si>
  <si>
    <t>Scénario démographique : scénario central INSEE 2021</t>
  </si>
  <si>
    <t>Dernière valeur connue</t>
  </si>
  <si>
    <t>Part estimée à partir des données PQE "Retraites" de 2022 et figée en projection</t>
  </si>
  <si>
    <t>CNAV/SSI</t>
  </si>
  <si>
    <t>IRCANTEC</t>
  </si>
  <si>
    <t>Autoentrepreneur SSI</t>
  </si>
  <si>
    <t>Autoentrepreneur PL</t>
  </si>
  <si>
    <t>CRPNPAC</t>
  </si>
  <si>
    <t>Chô_5%</t>
  </si>
  <si>
    <t>Chô_7%</t>
  </si>
  <si>
    <t>Taux de chômage BIT (champ : France entière), emploi total et emploi décliné par régime (en niveau et en évolution)</t>
  </si>
  <si>
    <t>Chô_10%</t>
  </si>
  <si>
    <t>Auto-entrepreneurs SSI</t>
  </si>
  <si>
    <t>Auto-entrepreneurs CNAVPL</t>
  </si>
  <si>
    <t>AGIRC-ARRCO</t>
  </si>
  <si>
    <t>Taux de Cotmage BIT</t>
  </si>
  <si>
    <t>Hypothèses de productivité : 0,4 %, 0,7 %, 1,0 %, 1,3 %, et 1,6 % et taux de chômage de 5%</t>
  </si>
  <si>
    <t>Hypothèses de productivité : 0,4 % et taux de chômage de 10%</t>
  </si>
  <si>
    <t>Hypothèses de productivité : 0,4 %, 0,7 %, 1,0 %, 1,3 %, et 1,6 % et taux de chômage de 7%</t>
  </si>
  <si>
    <r>
      <t xml:space="preserve">Source : DB </t>
    </r>
    <r>
      <rPr>
        <sz val="11"/>
        <color rgb="FF00B050"/>
        <rFont val="Calibri"/>
        <family val="2"/>
        <scheme val="minor"/>
      </rPr>
      <t>et hypothèses COR à partir de 2032</t>
    </r>
  </si>
  <si>
    <r>
      <t xml:space="preserve">Source : DB </t>
    </r>
    <r>
      <rPr>
        <sz val="11"/>
        <color rgb="FF00B050"/>
        <rFont val="Calibri"/>
        <family val="2"/>
        <scheme val="minor"/>
      </rPr>
      <t>et hypothèses  COR à partir de 2032</t>
    </r>
  </si>
  <si>
    <t>Taux de chômage</t>
  </si>
  <si>
    <t>7% - février 2025</t>
  </si>
  <si>
    <t>- 5 mai 2025</t>
  </si>
  <si>
    <r>
      <t xml:space="preserve">L'emploi total est calé sur la comptabilité nationale de l'INSEE (dernier point connu : </t>
    </r>
    <r>
      <rPr>
        <sz val="11"/>
        <color rgb="FF00B050"/>
        <rFont val="Calibri"/>
        <family val="2"/>
        <scheme val="minor"/>
      </rPr>
      <t>2023</t>
    </r>
    <r>
      <rPr>
        <sz val="11"/>
        <rFont val="Calibri"/>
        <family val="2"/>
        <scheme val="minor"/>
      </rPr>
      <t xml:space="preserve"> en moyenne annuelle). Tous les effectifs sont exprimés en milliers. 
Les évolutions résultent des évolutions données par les projections de population active </t>
    </r>
    <r>
      <rPr>
        <sz val="11"/>
        <color rgb="FF00B050"/>
        <rFont val="Calibri"/>
        <family val="2"/>
        <scheme val="minor"/>
      </rPr>
      <t>de la DG Trésor.</t>
    </r>
    <r>
      <rPr>
        <sz val="11"/>
        <rFont val="Calibri"/>
        <family val="2"/>
        <scheme val="minor"/>
      </rPr>
      <t xml:space="preserve">
Les effectifs cotisants de la Cnav et de la MSA salariés évoluent selon les hypothèses de la DSS de 2016 à </t>
    </r>
    <r>
      <rPr>
        <sz val="11"/>
        <color rgb="FF00B050"/>
        <rFont val="Calibri"/>
        <family val="2"/>
        <scheme val="minor"/>
      </rPr>
      <t>2029</t>
    </r>
    <r>
      <rPr>
        <sz val="11"/>
        <rFont val="Calibri"/>
        <family val="2"/>
        <scheme val="minor"/>
      </rPr>
      <t xml:space="preserve">. Ils évoluent ensuite de façon à respecter le solde entre l'emploi total et l'emploi des autres catégories. </t>
    </r>
    <r>
      <rPr>
        <sz val="11"/>
        <color rgb="FF00B050"/>
        <rFont val="Calibri"/>
        <family val="2"/>
        <scheme val="minor"/>
      </rPr>
      <t xml:space="preserve">De 2019 à 2029, le bouclage des cotisants n'est donc pas forcément </t>
    </r>
    <r>
      <rPr>
        <sz val="11"/>
        <rFont val="Calibri"/>
        <family val="2"/>
        <scheme val="minor"/>
      </rPr>
      <t>assuré.
La décomposition entre civils et militaires est effectuée par le SRE.
Les variantes économiques de taux de chômage concernent la Cnav (dont le SSI), la MSA salariés et l'Agirc-Arcco.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</si>
</sst>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6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indexed="64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0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" fontId="0" fillId="2" borderId="0" xfId="0" applyNumberFormat="1" applyFill="1"/>
    <xf numFmtId="0" fontId="3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4" fillId="2" borderId="0" xfId="0" applyFont="1" applyFill="1"/>
    <xf numFmtId="166" fontId="1" fillId="2" borderId="2" xfId="1" applyNumberFormat="1" applyFont="1" applyFill="1" applyBorder="1"/>
    <xf numFmtId="166" fontId="1" fillId="2" borderId="3" xfId="1" applyNumberFormat="1" applyFont="1" applyFill="1" applyBorder="1"/>
    <xf numFmtId="166" fontId="1" fillId="2" borderId="5" xfId="1" applyNumberFormat="1" applyFont="1" applyFill="1" applyBorder="1"/>
    <xf numFmtId="166" fontId="1" fillId="2" borderId="6" xfId="1" applyNumberFormat="1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6" fillId="2" borderId="0" xfId="0" applyFont="1" applyFill="1"/>
    <xf numFmtId="0" fontId="0" fillId="4" borderId="0" xfId="0" applyFill="1"/>
    <xf numFmtId="0" fontId="4" fillId="4" borderId="0" xfId="0" applyFont="1" applyFill="1"/>
    <xf numFmtId="0" fontId="3" fillId="4" borderId="0" xfId="0" applyFont="1" applyFill="1"/>
    <xf numFmtId="0" fontId="3" fillId="5" borderId="0" xfId="0" applyFont="1" applyFill="1"/>
    <xf numFmtId="0" fontId="7" fillId="5" borderId="0" xfId="0" applyFont="1" applyFill="1"/>
    <xf numFmtId="165" fontId="1" fillId="3" borderId="15" xfId="2" applyNumberFormat="1" applyFont="1" applyFill="1" applyBorder="1" applyAlignment="1">
      <alignment horizontal="center"/>
    </xf>
    <xf numFmtId="165" fontId="1" fillId="3" borderId="17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165" fontId="1" fillId="2" borderId="3" xfId="2" applyNumberFormat="1" applyFont="1" applyFill="1" applyBorder="1" applyAlignment="1">
      <alignment horizontal="center"/>
    </xf>
    <xf numFmtId="165" fontId="1" fillId="2" borderId="5" xfId="2" applyNumberFormat="1" applyFont="1" applyFill="1" applyBorder="1" applyAlignment="1">
      <alignment horizontal="center"/>
    </xf>
    <xf numFmtId="165" fontId="1" fillId="2" borderId="6" xfId="2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165" fontId="1" fillId="3" borderId="16" xfId="2" applyNumberFormat="1" applyFont="1" applyFill="1" applyBorder="1" applyAlignment="1">
      <alignment horizontal="center"/>
    </xf>
    <xf numFmtId="165" fontId="1" fillId="2" borderId="9" xfId="2" applyNumberFormat="1" applyFont="1" applyFill="1" applyBorder="1" applyAlignment="1">
      <alignment horizontal="center"/>
    </xf>
    <xf numFmtId="165" fontId="1" fillId="2" borderId="10" xfId="2" applyNumberFormat="1" applyFont="1" applyFill="1" applyBorder="1" applyAlignment="1">
      <alignment horizontal="center"/>
    </xf>
    <xf numFmtId="0" fontId="0" fillId="2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7" fillId="2" borderId="0" xfId="0" applyFont="1" applyFill="1"/>
    <xf numFmtId="0" fontId="10" fillId="6" borderId="25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7" fillId="2" borderId="39" xfId="0" applyFont="1" applyFill="1" applyBorder="1" applyAlignment="1">
      <alignment vertical="center" wrapText="1"/>
    </xf>
    <xf numFmtId="0" fontId="7" fillId="2" borderId="40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0" fillId="7" borderId="7" xfId="0" applyFill="1" applyBorder="1" applyAlignment="1">
      <alignment horizontal="center"/>
    </xf>
    <xf numFmtId="165" fontId="3" fillId="7" borderId="13" xfId="2" applyNumberFormat="1" applyFont="1" applyFill="1" applyBorder="1"/>
    <xf numFmtId="165" fontId="3" fillId="7" borderId="2" xfId="2" applyNumberFormat="1" applyFont="1" applyFill="1" applyBorder="1"/>
    <xf numFmtId="166" fontId="1" fillId="2" borderId="9" xfId="1" applyNumberFormat="1" applyFont="1" applyFill="1" applyBorder="1" applyAlignment="1">
      <alignment horizontal="center"/>
    </xf>
    <xf numFmtId="166" fontId="1" fillId="2" borderId="2" xfId="1" applyNumberFormat="1" applyFont="1" applyFill="1" applyBorder="1" applyAlignment="1">
      <alignment horizontal="center"/>
    </xf>
    <xf numFmtId="166" fontId="1" fillId="2" borderId="3" xfId="1" applyNumberFormat="1" applyFont="1" applyFill="1" applyBorder="1" applyAlignment="1">
      <alignment horizontal="center"/>
    </xf>
    <xf numFmtId="166" fontId="1" fillId="2" borderId="10" xfId="1" applyNumberFormat="1" applyFont="1" applyFill="1" applyBorder="1" applyAlignment="1">
      <alignment horizontal="center"/>
    </xf>
    <xf numFmtId="166" fontId="1" fillId="2" borderId="5" xfId="1" applyNumberFormat="1" applyFont="1" applyFill="1" applyBorder="1" applyAlignment="1">
      <alignment horizontal="center"/>
    </xf>
    <xf numFmtId="166" fontId="1" fillId="2" borderId="6" xfId="1" applyNumberFormat="1" applyFont="1" applyFill="1" applyBorder="1" applyAlignment="1">
      <alignment horizontal="center"/>
    </xf>
    <xf numFmtId="0" fontId="0" fillId="8" borderId="0" xfId="0" applyFill="1"/>
    <xf numFmtId="0" fontId="13" fillId="2" borderId="43" xfId="0" applyNumberFormat="1" applyFont="1" applyFill="1" applyBorder="1" applyAlignment="1">
      <alignment horizontal="center" vertical="center" wrapText="1"/>
    </xf>
    <xf numFmtId="0" fontId="13" fillId="2" borderId="0" xfId="0" quotePrefix="1" applyFont="1" applyFill="1"/>
    <xf numFmtId="0" fontId="7" fillId="2" borderId="22" xfId="0" applyFont="1" applyFill="1" applyBorder="1" applyAlignment="1">
      <alignment horizontal="center" vertical="center"/>
    </xf>
    <xf numFmtId="0" fontId="7" fillId="4" borderId="0" xfId="0" applyFont="1" applyFill="1"/>
    <xf numFmtId="165" fontId="3" fillId="7" borderId="3" xfId="2" applyNumberFormat="1" applyFont="1" applyFill="1" applyBorder="1"/>
    <xf numFmtId="9" fontId="7" fillId="2" borderId="21" xfId="0" applyNumberFormat="1" applyFont="1" applyFill="1" applyBorder="1" applyAlignment="1">
      <alignment horizontal="center" vertical="center" wrapText="1"/>
    </xf>
    <xf numFmtId="9" fontId="14" fillId="2" borderId="22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166" fontId="3" fillId="2" borderId="13" xfId="1" applyNumberFormat="1" applyFont="1" applyFill="1" applyBorder="1"/>
    <xf numFmtId="166" fontId="3" fillId="2" borderId="2" xfId="1" applyNumberFormat="1" applyFont="1" applyFill="1" applyBorder="1"/>
    <xf numFmtId="166" fontId="3" fillId="2" borderId="3" xfId="1" applyNumberFormat="1" applyFont="1" applyFill="1" applyBorder="1"/>
    <xf numFmtId="166" fontId="3" fillId="2" borderId="14" xfId="1" applyNumberFormat="1" applyFont="1" applyFill="1" applyBorder="1"/>
    <xf numFmtId="166" fontId="3" fillId="2" borderId="5" xfId="1" applyNumberFormat="1" applyFont="1" applyFill="1" applyBorder="1"/>
    <xf numFmtId="166" fontId="3" fillId="2" borderId="6" xfId="1" applyNumberFormat="1" applyFont="1" applyFill="1" applyBorder="1"/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43" xfId="0" applyFont="1" applyFill="1" applyBorder="1" applyAlignment="1">
      <alignment vertical="center" wrapText="1"/>
    </xf>
    <xf numFmtId="165" fontId="0" fillId="7" borderId="1" xfId="2" applyNumberFormat="1" applyFont="1" applyFill="1" applyBorder="1" applyAlignment="1">
      <alignment horizontal="center"/>
    </xf>
    <xf numFmtId="0" fontId="0" fillId="2" borderId="45" xfId="0" applyFill="1" applyBorder="1" applyAlignment="1">
      <alignment horizontal="center" vertical="center" wrapText="1"/>
    </xf>
    <xf numFmtId="166" fontId="1" fillId="2" borderId="46" xfId="1" applyNumberFormat="1" applyFont="1" applyFill="1" applyBorder="1"/>
    <xf numFmtId="166" fontId="1" fillId="2" borderId="47" xfId="1" applyNumberFormat="1" applyFont="1" applyFill="1" applyBorder="1"/>
    <xf numFmtId="14" fontId="7" fillId="2" borderId="31" xfId="0" applyNumberFormat="1" applyFont="1" applyFill="1" applyBorder="1" applyAlignment="1">
      <alignment horizontal="left" vertical="center" wrapText="1"/>
    </xf>
    <xf numFmtId="14" fontId="7" fillId="2" borderId="36" xfId="0" applyNumberFormat="1" applyFont="1" applyFill="1" applyBorder="1" applyAlignment="1">
      <alignment vertical="center" wrapText="1"/>
    </xf>
    <xf numFmtId="0" fontId="0" fillId="4" borderId="44" xfId="0" applyFill="1" applyBorder="1"/>
    <xf numFmtId="165" fontId="0" fillId="2" borderId="1" xfId="2" applyNumberFormat="1" applyFont="1" applyFill="1" applyBorder="1" applyAlignment="1">
      <alignment horizontal="center"/>
    </xf>
    <xf numFmtId="165" fontId="0" fillId="2" borderId="4" xfId="2" applyNumberFormat="1" applyFont="1" applyFill="1" applyBorder="1" applyAlignment="1">
      <alignment horizontal="center"/>
    </xf>
    <xf numFmtId="166" fontId="2" fillId="2" borderId="49" xfId="1" applyNumberFormat="1" applyFont="1" applyFill="1" applyBorder="1"/>
    <xf numFmtId="166" fontId="1" fillId="2" borderId="48" xfId="1" applyNumberFormat="1" applyFont="1" applyFill="1" applyBorder="1"/>
    <xf numFmtId="166" fontId="1" fillId="2" borderId="50" xfId="1" applyNumberFormat="1" applyFont="1" applyFill="1" applyBorder="1"/>
    <xf numFmtId="166" fontId="1" fillId="2" borderId="51" xfId="1" applyNumberFormat="1" applyFont="1" applyFill="1" applyBorder="1"/>
    <xf numFmtId="166" fontId="2" fillId="2" borderId="13" xfId="1" applyNumberFormat="1" applyFont="1" applyFill="1" applyBorder="1"/>
    <xf numFmtId="166" fontId="2" fillId="2" borderId="14" xfId="1" applyNumberFormat="1" applyFont="1" applyFill="1" applyBorder="1"/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65" fontId="15" fillId="7" borderId="13" xfId="2" applyNumberFormat="1" applyFont="1" applyFill="1" applyBorder="1"/>
    <xf numFmtId="165" fontId="15" fillId="7" borderId="2" xfId="2" applyNumberFormat="1" applyFont="1" applyFill="1" applyBorder="1"/>
    <xf numFmtId="165" fontId="15" fillId="7" borderId="48" xfId="2" applyNumberFormat="1" applyFont="1" applyFill="1" applyBorder="1"/>
    <xf numFmtId="165" fontId="15" fillId="7" borderId="16" xfId="2" applyNumberFormat="1" applyFont="1" applyFill="1" applyBorder="1"/>
    <xf numFmtId="165" fontId="15" fillId="7" borderId="9" xfId="2" applyNumberFormat="1" applyFont="1" applyFill="1" applyBorder="1"/>
    <xf numFmtId="165" fontId="15" fillId="7" borderId="11" xfId="2" applyNumberFormat="1" applyFont="1" applyFill="1" applyBorder="1"/>
    <xf numFmtId="165" fontId="5" fillId="2" borderId="13" xfId="2" applyNumberFormat="1" applyFont="1" applyFill="1" applyBorder="1" applyAlignment="1">
      <alignment horizontal="center"/>
    </xf>
    <xf numFmtId="165" fontId="5" fillId="2" borderId="2" xfId="2" applyNumberFormat="1" applyFont="1" applyFill="1" applyBorder="1" applyAlignment="1">
      <alignment horizontal="center"/>
    </xf>
    <xf numFmtId="165" fontId="5" fillId="2" borderId="11" xfId="2" applyNumberFormat="1" applyFont="1" applyFill="1" applyBorder="1" applyAlignment="1">
      <alignment horizontal="center"/>
    </xf>
    <xf numFmtId="165" fontId="15" fillId="2" borderId="13" xfId="2" applyNumberFormat="1" applyFont="1" applyFill="1" applyBorder="1"/>
    <xf numFmtId="165" fontId="15" fillId="2" borderId="2" xfId="2" applyNumberFormat="1" applyFont="1" applyFill="1" applyBorder="1"/>
    <xf numFmtId="165" fontId="15" fillId="2" borderId="46" xfId="2" applyNumberFormat="1" applyFont="1" applyFill="1" applyBorder="1"/>
    <xf numFmtId="165" fontId="15" fillId="2" borderId="14" xfId="2" applyNumberFormat="1" applyFont="1" applyFill="1" applyBorder="1"/>
    <xf numFmtId="165" fontId="15" fillId="2" borderId="5" xfId="2" applyNumberFormat="1" applyFont="1" applyFill="1" applyBorder="1"/>
    <xf numFmtId="165" fontId="15" fillId="2" borderId="47" xfId="2" applyNumberFormat="1" applyFont="1" applyFill="1" applyBorder="1"/>
    <xf numFmtId="165" fontId="5" fillId="2" borderId="14" xfId="2" applyNumberFormat="1" applyFont="1" applyFill="1" applyBorder="1" applyAlignment="1">
      <alignment horizontal="center"/>
    </xf>
    <xf numFmtId="165" fontId="5" fillId="2" borderId="5" xfId="2" applyNumberFormat="1" applyFont="1" applyFill="1" applyBorder="1" applyAlignment="1">
      <alignment horizontal="center"/>
    </xf>
    <xf numFmtId="165" fontId="5" fillId="2" borderId="12" xfId="2" applyNumberFormat="1" applyFont="1" applyFill="1" applyBorder="1" applyAlignment="1">
      <alignment horizontal="center"/>
    </xf>
    <xf numFmtId="0" fontId="13" fillId="2" borderId="40" xfId="0" applyNumberFormat="1" applyFont="1" applyFill="1" applyBorder="1" applyAlignment="1">
      <alignment horizontal="center" vertical="center" wrapText="1"/>
    </xf>
    <xf numFmtId="9" fontId="14" fillId="2" borderId="2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165" fontId="3" fillId="2" borderId="13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165" fontId="3" fillId="2" borderId="3" xfId="2" applyNumberFormat="1" applyFont="1" applyFill="1" applyBorder="1" applyAlignment="1">
      <alignment horizontal="center"/>
    </xf>
    <xf numFmtId="165" fontId="3" fillId="2" borderId="14" xfId="2" applyNumberFormat="1" applyFont="1" applyFill="1" applyBorder="1" applyAlignment="1">
      <alignment horizontal="center"/>
    </xf>
    <xf numFmtId="165" fontId="3" fillId="2" borderId="5" xfId="2" applyNumberFormat="1" applyFont="1" applyFill="1" applyBorder="1" applyAlignment="1">
      <alignment horizontal="center"/>
    </xf>
    <xf numFmtId="165" fontId="3" fillId="2" borderId="6" xfId="2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9" fontId="14" fillId="2" borderId="45" xfId="0" applyNumberFormat="1" applyFont="1" applyFill="1" applyBorder="1" applyAlignment="1">
      <alignment horizontal="center" vertical="center" wrapText="1"/>
    </xf>
    <xf numFmtId="165" fontId="3" fillId="7" borderId="46" xfId="2" applyNumberFormat="1" applyFont="1" applyFill="1" applyBorder="1"/>
    <xf numFmtId="166" fontId="3" fillId="2" borderId="46" xfId="1" applyNumberFormat="1" applyFont="1" applyFill="1" applyBorder="1"/>
    <xf numFmtId="166" fontId="3" fillId="2" borderId="47" xfId="1" applyNumberFormat="1" applyFont="1" applyFill="1" applyBorder="1"/>
    <xf numFmtId="165" fontId="3" fillId="2" borderId="46" xfId="2" applyNumberFormat="1" applyFont="1" applyFill="1" applyBorder="1" applyAlignment="1">
      <alignment horizontal="center"/>
    </xf>
    <xf numFmtId="165" fontId="3" fillId="2" borderId="47" xfId="2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vertical="top" wrapText="1"/>
    </xf>
    <xf numFmtId="0" fontId="13" fillId="2" borderId="33" xfId="0" applyNumberFormat="1" applyFont="1" applyFill="1" applyBorder="1" applyAlignment="1">
      <alignment horizontal="center" vertical="center" wrapText="1"/>
    </xf>
    <xf numFmtId="0" fontId="13" fillId="2" borderId="32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</cellXfs>
  <cellStyles count="5">
    <cellStyle name="Lien hypertexte" xfId="3" builtinId="8" hidden="1"/>
    <cellStyle name="Lien hypertexte visité" xfId="4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Graph!$C$18</c:f>
              <c:strCache>
                <c:ptCount val="1"/>
                <c:pt idx="0">
                  <c:v>7%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Graph!$C$19:$C$67</c:f>
              <c:numCache>
                <c:formatCode>_-* #\ ##0\ _€_-;\-* #\ ##0\ _€_-;_-* "-"??\ _€_-;_-@_-</c:formatCode>
                <c:ptCount val="49"/>
                <c:pt idx="1">
                  <c:v>30423.599999999999</c:v>
                </c:pt>
                <c:pt idx="2">
                  <c:v>30597.014520000001</c:v>
                </c:pt>
                <c:pt idx="3">
                  <c:v>30578.656311287999</c:v>
                </c:pt>
                <c:pt idx="4">
                  <c:v>30725.43386158218</c:v>
                </c:pt>
                <c:pt idx="5">
                  <c:v>30934.366811840937</c:v>
                </c:pt>
                <c:pt idx="6">
                  <c:v>31166.374562929745</c:v>
                </c:pt>
                <c:pt idx="7">
                  <c:v>31337.789623025859</c:v>
                </c:pt>
                <c:pt idx="8">
                  <c:v>31409.866539158818</c:v>
                </c:pt>
                <c:pt idx="9">
                  <c:v>31491.53219216063</c:v>
                </c:pt>
                <c:pt idx="10">
                  <c:v>31573.410175860245</c:v>
                </c:pt>
                <c:pt idx="11">
                  <c:v>31592.354221965761</c:v>
                </c:pt>
                <c:pt idx="12">
                  <c:v>31620.787340765524</c:v>
                </c:pt>
                <c:pt idx="13">
                  <c:v>31652.408128106286</c:v>
                </c:pt>
                <c:pt idx="14">
                  <c:v>31661.903850544717</c:v>
                </c:pt>
                <c:pt idx="15">
                  <c:v>31652.405279389557</c:v>
                </c:pt>
                <c:pt idx="16">
                  <c:v>31655.570519917495</c:v>
                </c:pt>
                <c:pt idx="17">
                  <c:v>31665.067191073471</c:v>
                </c:pt>
                <c:pt idx="18">
                  <c:v>31655.567670916149</c:v>
                </c:pt>
                <c:pt idx="19">
                  <c:v>31627.077660012324</c:v>
                </c:pt>
                <c:pt idx="20">
                  <c:v>31592.287874586309</c:v>
                </c:pt>
                <c:pt idx="21">
                  <c:v>31548.058671561888</c:v>
                </c:pt>
                <c:pt idx="22">
                  <c:v>31503.891389421704</c:v>
                </c:pt>
                <c:pt idx="23">
                  <c:v>31456.635552337575</c:v>
                </c:pt>
                <c:pt idx="24">
                  <c:v>31381.139627011966</c:v>
                </c:pt>
                <c:pt idx="25">
                  <c:v>31308.963005869839</c:v>
                </c:pt>
                <c:pt idx="26">
                  <c:v>31243.214183557513</c:v>
                </c:pt>
                <c:pt idx="27">
                  <c:v>31193.225040863821</c:v>
                </c:pt>
                <c:pt idx="28">
                  <c:v>31130.838590782092</c:v>
                </c:pt>
                <c:pt idx="29">
                  <c:v>31068.576913600526</c:v>
                </c:pt>
                <c:pt idx="30">
                  <c:v>31015.760332847407</c:v>
                </c:pt>
                <c:pt idx="31">
                  <c:v>30969.236692348139</c:v>
                </c:pt>
                <c:pt idx="32">
                  <c:v>30932.073608317318</c:v>
                </c:pt>
                <c:pt idx="33">
                  <c:v>30907.327949430663</c:v>
                </c:pt>
                <c:pt idx="34">
                  <c:v>30873.329888686287</c:v>
                </c:pt>
                <c:pt idx="35">
                  <c:v>30848.631224775338</c:v>
                </c:pt>
                <c:pt idx="36">
                  <c:v>30830.122046040473</c:v>
                </c:pt>
                <c:pt idx="37">
                  <c:v>30817.789997222058</c:v>
                </c:pt>
                <c:pt idx="38">
                  <c:v>30802.381102223448</c:v>
                </c:pt>
                <c:pt idx="39">
                  <c:v>30783.899673562115</c:v>
                </c:pt>
                <c:pt idx="40">
                  <c:v>30765.429333757973</c:v>
                </c:pt>
                <c:pt idx="41">
                  <c:v>30750.046619091096</c:v>
                </c:pt>
                <c:pt idx="42">
                  <c:v>30728.521586457733</c:v>
                </c:pt>
                <c:pt idx="43">
                  <c:v>30691.647360553983</c:v>
                </c:pt>
                <c:pt idx="44">
                  <c:v>30642.540724777096</c:v>
                </c:pt>
                <c:pt idx="45">
                  <c:v>30596.576913689929</c:v>
                </c:pt>
                <c:pt idx="46">
                  <c:v>30550.682048319395</c:v>
                </c:pt>
                <c:pt idx="47">
                  <c:v>30501.800957042084</c:v>
                </c:pt>
                <c:pt idx="48">
                  <c:v>30440.797355127997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C-49F1-B5CC-3043E731B87A}"/>
            </c:ext>
          </c:extLst>
        </c:ser>
        <c:ser>
          <c:idx val="1"/>
          <c:order val="1"/>
          <c:tx>
            <c:strRef>
              <c:f>Graph!$D$18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Graph!$D$19:$D$67</c:f>
              <c:numCache>
                <c:formatCode>_-* #\ ##0\ _€_-;\-* #\ ##0\ _€_-;_-* "-"??\ _€_-;_-@_-</c:formatCode>
                <c:ptCount val="49"/>
                <c:pt idx="1">
                  <c:v>30423.599999999999</c:v>
                </c:pt>
                <c:pt idx="2">
                  <c:v>30597.014520000001</c:v>
                </c:pt>
                <c:pt idx="3">
                  <c:v>30578.656311287999</c:v>
                </c:pt>
                <c:pt idx="4">
                  <c:v>30725.43386158218</c:v>
                </c:pt>
                <c:pt idx="5">
                  <c:v>30934.366811840937</c:v>
                </c:pt>
                <c:pt idx="6">
                  <c:v>31166.374562929745</c:v>
                </c:pt>
                <c:pt idx="7">
                  <c:v>31337.789623025859</c:v>
                </c:pt>
                <c:pt idx="8">
                  <c:v>31469.408339442569</c:v>
                </c:pt>
                <c:pt idx="9">
                  <c:v>31614.167617804003</c:v>
                </c:pt>
                <c:pt idx="10">
                  <c:v>31756.43137208412</c:v>
                </c:pt>
                <c:pt idx="11">
                  <c:v>31838.998093651539</c:v>
                </c:pt>
                <c:pt idx="12">
                  <c:v>31928.147288313758</c:v>
                </c:pt>
                <c:pt idx="13">
                  <c:v>32020.738915449867</c:v>
                </c:pt>
                <c:pt idx="14">
                  <c:v>32091.184541063853</c:v>
                </c:pt>
                <c:pt idx="15">
                  <c:v>32145.73955478366</c:v>
                </c:pt>
                <c:pt idx="16">
                  <c:v>32210.031033893229</c:v>
                </c:pt>
                <c:pt idx="17">
                  <c:v>32280.893102167793</c:v>
                </c:pt>
                <c:pt idx="18">
                  <c:v>32332.542531131265</c:v>
                </c:pt>
                <c:pt idx="19">
                  <c:v>32303.443242853245</c:v>
                </c:pt>
                <c:pt idx="20">
                  <c:v>32267.90945528611</c:v>
                </c:pt>
                <c:pt idx="21">
                  <c:v>32222.734382048708</c:v>
                </c:pt>
                <c:pt idx="22">
                  <c:v>32177.62255391384</c:v>
                </c:pt>
                <c:pt idx="23">
                  <c:v>32129.356120082972</c:v>
                </c:pt>
                <c:pt idx="24">
                  <c:v>32052.24566539477</c:v>
                </c:pt>
                <c:pt idx="25">
                  <c:v>31978.525500364362</c:v>
                </c:pt>
                <c:pt idx="26">
                  <c:v>31911.370596813598</c:v>
                </c:pt>
                <c:pt idx="27">
                  <c:v>31860.312403858694</c:v>
                </c:pt>
                <c:pt idx="28">
                  <c:v>31796.591779050977</c:v>
                </c:pt>
                <c:pt idx="29">
                  <c:v>31732.998595492874</c:v>
                </c:pt>
                <c:pt idx="30">
                  <c:v>31679.052497880533</c:v>
                </c:pt>
                <c:pt idx="31">
                  <c:v>31631.533919133715</c:v>
                </c:pt>
                <c:pt idx="32">
                  <c:v>31593.576078430757</c:v>
                </c:pt>
                <c:pt idx="33">
                  <c:v>31568.301217568009</c:v>
                </c:pt>
                <c:pt idx="34">
                  <c:v>31533.576086228688</c:v>
                </c:pt>
                <c:pt idx="35">
                  <c:v>31508.349225359703</c:v>
                </c:pt>
                <c:pt idx="36">
                  <c:v>31489.444215824489</c:v>
                </c:pt>
                <c:pt idx="37">
                  <c:v>31476.84843813816</c:v>
                </c:pt>
                <c:pt idx="38">
                  <c:v>31461.110013919093</c:v>
                </c:pt>
                <c:pt idx="39">
                  <c:v>31442.23334791074</c:v>
                </c:pt>
                <c:pt idx="40">
                  <c:v>31423.368007901994</c:v>
                </c:pt>
                <c:pt idx="41">
                  <c:v>31407.656323898045</c:v>
                </c:pt>
                <c:pt idx="42">
                  <c:v>31385.670964471316</c:v>
                </c:pt>
                <c:pt idx="43">
                  <c:v>31348.008159313951</c:v>
                </c:pt>
                <c:pt idx="44">
                  <c:v>31297.851346259045</c:v>
                </c:pt>
                <c:pt idx="45">
                  <c:v>31250.904569239661</c:v>
                </c:pt>
                <c:pt idx="46">
                  <c:v>31204.028212385805</c:v>
                </c:pt>
                <c:pt idx="47">
                  <c:v>31154.101767245986</c:v>
                </c:pt>
                <c:pt idx="48">
                  <c:v>31091.793563711493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C-49F1-B5CC-3043E731B87A}"/>
            </c:ext>
          </c:extLst>
        </c:ser>
        <c:ser>
          <c:idx val="3"/>
          <c:order val="2"/>
          <c:tx>
            <c:strRef>
              <c:f>Graph!$E$18</c:f>
              <c:strCache>
                <c:ptCount val="1"/>
                <c:pt idx="0">
                  <c:v>7% - février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Graph!$E$19:$E$67</c:f>
              <c:numCache>
                <c:formatCode>_-* #\ ##0\ _€_-;\-* #\ ##0\ _€_-;_-* "-"??\ _€_-;_-@_-</c:formatCode>
                <c:ptCount val="49"/>
                <c:pt idx="1">
                  <c:v>30423.599999999999</c:v>
                </c:pt>
                <c:pt idx="2">
                  <c:v>30557.46384</c:v>
                </c:pt>
                <c:pt idx="3">
                  <c:v>30551.352347231998</c:v>
                </c:pt>
                <c:pt idx="4">
                  <c:v>30691.888568029266</c:v>
                </c:pt>
                <c:pt idx="5">
                  <c:v>30866.832332867034</c:v>
                </c:pt>
                <c:pt idx="6">
                  <c:v>31036.599910697802</c:v>
                </c:pt>
                <c:pt idx="7">
                  <c:v>31145.22801038525</c:v>
                </c:pt>
                <c:pt idx="8">
                  <c:v>31170.144192793556</c:v>
                </c:pt>
                <c:pt idx="9">
                  <c:v>31260.537610952651</c:v>
                </c:pt>
                <c:pt idx="10">
                  <c:v>31351.193170024413</c:v>
                </c:pt>
                <c:pt idx="11">
                  <c:v>31376.27412456043</c:v>
                </c:pt>
                <c:pt idx="12">
                  <c:v>31410.788026097449</c:v>
                </c:pt>
                <c:pt idx="13">
                  <c:v>31448.480971728772</c:v>
                </c:pt>
                <c:pt idx="14">
                  <c:v>31464.205212214634</c:v>
                </c:pt>
                <c:pt idx="15">
                  <c:v>31461.058791693413</c:v>
                </c:pt>
                <c:pt idx="16">
                  <c:v>31470.497109330918</c:v>
                </c:pt>
                <c:pt idx="17">
                  <c:v>31486.232357885579</c:v>
                </c:pt>
                <c:pt idx="18">
                  <c:v>31483.083734649794</c:v>
                </c:pt>
                <c:pt idx="19">
                  <c:v>31454.748959288609</c:v>
                </c:pt>
                <c:pt idx="20">
                  <c:v>31420.148735433391</c:v>
                </c:pt>
                <c:pt idx="21">
                  <c:v>31376.160527203789</c:v>
                </c:pt>
                <c:pt idx="22">
                  <c:v>31332.233902465705</c:v>
                </c:pt>
                <c:pt idx="23">
                  <c:v>31285.235551612008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BC-46C0-9F9F-59DB2485CD70}"/>
            </c:ext>
          </c:extLst>
        </c:ser>
        <c:ser>
          <c:idx val="2"/>
          <c:order val="3"/>
          <c:tx>
            <c:strRef>
              <c:f>Graph!$F$18</c:f>
              <c:strCache>
                <c:ptCount val="1"/>
                <c:pt idx="0">
                  <c:v>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Graph!$B$19:$B$67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Graph!$F$19:$F$67</c:f>
              <c:numCache>
                <c:formatCode>_-* #\ ##0\ _€_-;\-* #\ ##0\ _€_-;_-* "-"??\ _€_-;_-@_-</c:formatCode>
                <c:ptCount val="49"/>
                <c:pt idx="1">
                  <c:v>30423.599999999999</c:v>
                </c:pt>
                <c:pt idx="2">
                  <c:v>30597.014520000001</c:v>
                </c:pt>
                <c:pt idx="3">
                  <c:v>30578.656311287999</c:v>
                </c:pt>
                <c:pt idx="4">
                  <c:v>30725.43386158218</c:v>
                </c:pt>
                <c:pt idx="5">
                  <c:v>30934.366811840937</c:v>
                </c:pt>
                <c:pt idx="6">
                  <c:v>31166.374562929745</c:v>
                </c:pt>
                <c:pt idx="7">
                  <c:v>31337.789623025859</c:v>
                </c:pt>
                <c:pt idx="8">
                  <c:v>31315.853170289742</c:v>
                </c:pt>
                <c:pt idx="9">
                  <c:v>31306.458414338656</c:v>
                </c:pt>
                <c:pt idx="10">
                  <c:v>31293.935830972921</c:v>
                </c:pt>
                <c:pt idx="11">
                  <c:v>31221.959778561686</c:v>
                </c:pt>
                <c:pt idx="12">
                  <c:v>31156.393663026705</c:v>
                </c:pt>
                <c:pt idx="13">
                  <c:v>31094.080875700653</c:v>
                </c:pt>
                <c:pt idx="14">
                  <c:v>31010.126857336261</c:v>
                </c:pt>
                <c:pt idx="15">
                  <c:v>30907.793438707049</c:v>
                </c:pt>
                <c:pt idx="16">
                  <c:v>30818.160837734798</c:v>
                </c:pt>
                <c:pt idx="17">
                  <c:v>30734.951803472915</c:v>
                </c:pt>
                <c:pt idx="18">
                  <c:v>30633.526462521451</c:v>
                </c:pt>
                <c:pt idx="19">
                  <c:v>30605.95628870518</c:v>
                </c:pt>
                <c:pt idx="20">
                  <c:v>30572.289736787607</c:v>
                </c:pt>
                <c:pt idx="21">
                  <c:v>30529.488531156105</c:v>
                </c:pt>
                <c:pt idx="22">
                  <c:v>30486.747247212486</c:v>
                </c:pt>
                <c:pt idx="23">
                  <c:v>30441.017126341671</c:v>
                </c:pt>
                <c:pt idx="24">
                  <c:v>30367.958685238449</c:v>
                </c:pt>
                <c:pt idx="25">
                  <c:v>30298.112380262406</c:v>
                </c:pt>
                <c:pt idx="26">
                  <c:v>30234.486344263856</c:v>
                </c:pt>
                <c:pt idx="27">
                  <c:v>30186.111166113031</c:v>
                </c:pt>
                <c:pt idx="28">
                  <c:v>30125.738943780801</c:v>
                </c:pt>
                <c:pt idx="29">
                  <c:v>30065.487465893239</c:v>
                </c:pt>
                <c:pt idx="30">
                  <c:v>30014.37613720122</c:v>
                </c:pt>
                <c:pt idx="31">
                  <c:v>29969.35457299542</c:v>
                </c:pt>
                <c:pt idx="32">
                  <c:v>29933.391347507826</c:v>
                </c:pt>
                <c:pt idx="33">
                  <c:v>29909.444634429819</c:v>
                </c:pt>
                <c:pt idx="34">
                  <c:v>29876.544245331948</c:v>
                </c:pt>
                <c:pt idx="35">
                  <c:v>29852.64300993568</c:v>
                </c:pt>
                <c:pt idx="36">
                  <c:v>29834.731424129717</c:v>
                </c:pt>
                <c:pt idx="37">
                  <c:v>29822.797531560067</c:v>
                </c:pt>
                <c:pt idx="38">
                  <c:v>29807.886132794287</c:v>
                </c:pt>
                <c:pt idx="39">
                  <c:v>29790.001401114609</c:v>
                </c:pt>
                <c:pt idx="40">
                  <c:v>29772.127400273937</c:v>
                </c:pt>
                <c:pt idx="41">
                  <c:v>29757.241336573803</c:v>
                </c:pt>
                <c:pt idx="42">
                  <c:v>29736.411267638199</c:v>
                </c:pt>
                <c:pt idx="43">
                  <c:v>29700.727574117034</c:v>
                </c:pt>
                <c:pt idx="44">
                  <c:v>29653.206409998445</c:v>
                </c:pt>
                <c:pt idx="45">
                  <c:v>29608.726600383448</c:v>
                </c:pt>
                <c:pt idx="46">
                  <c:v>29564.313510482876</c:v>
                </c:pt>
                <c:pt idx="47">
                  <c:v>29517.010608866101</c:v>
                </c:pt>
                <c:pt idx="48">
                  <c:v>29457.976587648369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C-49F1-B5CC-3043E731B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autoZero"/>
        <c:auto val="1"/>
        <c:lblAlgn val="ctr"/>
        <c:lblOffset val="100"/>
        <c:noMultiLvlLbl val="0"/>
      </c:catAx>
      <c:valAx>
        <c:axId val="1605172895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Graph!$I$18</c:f>
              <c:strCache>
                <c:ptCount val="1"/>
                <c:pt idx="0">
                  <c:v>7%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Graph!$I$19:$I$67</c:f>
              <c:numCache>
                <c:formatCode>_-* #\ ##0\ _€_-;\-* #\ ##0\ _€_-;_-* "-"??\ _€_-;_-@_-</c:formatCode>
                <c:ptCount val="49"/>
                <c:pt idx="1">
                  <c:v>21281.931968924935</c:v>
                </c:pt>
                <c:pt idx="2">
                  <c:v>21367.059696800636</c:v>
                </c:pt>
                <c:pt idx="3">
                  <c:v>21271.864728358647</c:v>
                </c:pt>
                <c:pt idx="4">
                  <c:v>21334.825110941551</c:v>
                </c:pt>
                <c:pt idx="5">
                  <c:v>21475.581111380059</c:v>
                </c:pt>
                <c:pt idx="6">
                  <c:v>21646.946292385623</c:v>
                </c:pt>
                <c:pt idx="7">
                  <c:v>21768.069887626716</c:v>
                </c:pt>
                <c:pt idx="8">
                  <c:v>21923.95915927137</c:v>
                </c:pt>
                <c:pt idx="9">
                  <c:v>22079.84843091603</c:v>
                </c:pt>
                <c:pt idx="10">
                  <c:v>22235.737702560691</c:v>
                </c:pt>
                <c:pt idx="11">
                  <c:v>22275.664386921377</c:v>
                </c:pt>
                <c:pt idx="12">
                  <c:v>22321.980131155473</c:v>
                </c:pt>
                <c:pt idx="13">
                  <c:v>22370.573157214119</c:v>
                </c:pt>
                <c:pt idx="14">
                  <c:v>22398.398447218031</c:v>
                </c:pt>
                <c:pt idx="15">
                  <c:v>22408.09102257093</c:v>
                </c:pt>
                <c:pt idx="16">
                  <c:v>22426.957960946675</c:v>
                </c:pt>
                <c:pt idx="17">
                  <c:v>22449.928424811158</c:v>
                </c:pt>
                <c:pt idx="18">
                  <c:v>22455.690978243969</c:v>
                </c:pt>
                <c:pt idx="19">
                  <c:v>22447.702161390345</c:v>
                </c:pt>
                <c:pt idx="20">
                  <c:v>22434.651957343736</c:v>
                </c:pt>
                <c:pt idx="21">
                  <c:v>22414.043619143464</c:v>
                </c:pt>
                <c:pt idx="22">
                  <c:v>22391.371318984457</c:v>
                </c:pt>
                <c:pt idx="23">
                  <c:v>22365.169122701831</c:v>
                </c:pt>
                <c:pt idx="24">
                  <c:v>22318.078848812664</c:v>
                </c:pt>
                <c:pt idx="25">
                  <c:v>22273.854752204003</c:v>
                </c:pt>
                <c:pt idx="26">
                  <c:v>22234.865065971462</c:v>
                </c:pt>
                <c:pt idx="27">
                  <c:v>22208.074057041493</c:v>
                </c:pt>
                <c:pt idx="28">
                  <c:v>22172.076394966112</c:v>
                </c:pt>
                <c:pt idx="29">
                  <c:v>22136.243626820258</c:v>
                </c:pt>
                <c:pt idx="30">
                  <c:v>22107.528329702774</c:v>
                </c:pt>
                <c:pt idx="31">
                  <c:v>22083.37162356027</c:v>
                </c:pt>
                <c:pt idx="32">
                  <c:v>22065.897178223913</c:v>
                </c:pt>
                <c:pt idx="33">
                  <c:v>22057.193386192997</c:v>
                </c:pt>
                <c:pt idx="34">
                  <c:v>22041.132331853281</c:v>
                </c:pt>
                <c:pt idx="35">
                  <c:v>22030.765858159164</c:v>
                </c:pt>
                <c:pt idx="36">
                  <c:v>22024.466500941908</c:v>
                </c:pt>
                <c:pt idx="37">
                  <c:v>22022.290607647687</c:v>
                </c:pt>
                <c:pt idx="38">
                  <c:v>22017.379809724684</c:v>
                </c:pt>
                <c:pt idx="39">
                  <c:v>22009.81258658451</c:v>
                </c:pt>
                <c:pt idx="40">
                  <c:v>22001.901651990167</c:v>
                </c:pt>
                <c:pt idx="41">
                  <c:v>21995.989912850026</c:v>
                </c:pt>
                <c:pt idx="42">
                  <c:v>21985.260066393083</c:v>
                </c:pt>
                <c:pt idx="43">
                  <c:v>21962.709469210178</c:v>
                </c:pt>
                <c:pt idx="44">
                  <c:v>21930.586333085277</c:v>
                </c:pt>
                <c:pt idx="45">
                  <c:v>21900.688154890868</c:v>
                </c:pt>
                <c:pt idx="46">
                  <c:v>21870.61548271096</c:v>
                </c:pt>
                <c:pt idx="47">
                  <c:v>21838.246170042919</c:v>
                </c:pt>
                <c:pt idx="48">
                  <c:v>21796.742017937075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2-4155-92AD-18ED9BBDF788}"/>
            </c:ext>
          </c:extLst>
        </c:ser>
        <c:ser>
          <c:idx val="1"/>
          <c:order val="1"/>
          <c:tx>
            <c:strRef>
              <c:f>Graph!$J$18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Graph!$J$19:$J$67</c:f>
              <c:numCache>
                <c:formatCode>_-* #\ ##0\ _€_-;\-* #\ ##0\ _€_-;_-* "-"??\ _€_-;_-@_-</c:formatCode>
                <c:ptCount val="49"/>
                <c:pt idx="1">
                  <c:v>21281.931968924935</c:v>
                </c:pt>
                <c:pt idx="2">
                  <c:v>21367.059696800636</c:v>
                </c:pt>
                <c:pt idx="3">
                  <c:v>21271.864728358647</c:v>
                </c:pt>
                <c:pt idx="4">
                  <c:v>21334.825110941551</c:v>
                </c:pt>
                <c:pt idx="5">
                  <c:v>21475.581111380059</c:v>
                </c:pt>
                <c:pt idx="6">
                  <c:v>21646.946292385623</c:v>
                </c:pt>
                <c:pt idx="7">
                  <c:v>21768.069887626716</c:v>
                </c:pt>
                <c:pt idx="8">
                  <c:v>21976.455162633614</c:v>
                </c:pt>
                <c:pt idx="9">
                  <c:v>22184.840437640509</c:v>
                </c:pt>
                <c:pt idx="10">
                  <c:v>22393.225712647411</c:v>
                </c:pt>
                <c:pt idx="11">
                  <c:v>22487.899108108333</c:v>
                </c:pt>
                <c:pt idx="12">
                  <c:v>22586.460461950159</c:v>
                </c:pt>
                <c:pt idx="13">
                  <c:v>22687.518319573679</c:v>
                </c:pt>
                <c:pt idx="14">
                  <c:v>22767.790425378942</c:v>
                </c:pt>
                <c:pt idx="15">
                  <c:v>22832.600505310602</c:v>
                </c:pt>
                <c:pt idx="16">
                  <c:v>22904.065994438533</c:v>
                </c:pt>
                <c:pt idx="17">
                  <c:v>22979.840802716582</c:v>
                </c:pt>
                <c:pt idx="18">
                  <c:v>23038.221449105949</c:v>
                </c:pt>
                <c:pt idx="19">
                  <c:v>23029.708354828548</c:v>
                </c:pt>
                <c:pt idx="20">
                  <c:v>23016.017943969149</c:v>
                </c:pt>
                <c:pt idx="21">
                  <c:v>22994.5956933876</c:v>
                </c:pt>
                <c:pt idx="22">
                  <c:v>22971.110620324656</c:v>
                </c:pt>
                <c:pt idx="23">
                  <c:v>22944.038815090018</c:v>
                </c:pt>
                <c:pt idx="24">
                  <c:v>22895.559253939118</c:v>
                </c:pt>
                <c:pt idx="25">
                  <c:v>22850.00695239866</c:v>
                </c:pt>
                <c:pt idx="26">
                  <c:v>22809.807346545716</c:v>
                </c:pt>
                <c:pt idx="27">
                  <c:v>22782.096429966827</c:v>
                </c:pt>
                <c:pt idx="28">
                  <c:v>22744.950723145594</c:v>
                </c:pt>
                <c:pt idx="29">
                  <c:v>22707.972206343384</c:v>
                </c:pt>
                <c:pt idx="30">
                  <c:v>22678.284970640707</c:v>
                </c:pt>
                <c:pt idx="31">
                  <c:v>22653.272129536796</c:v>
                </c:pt>
                <c:pt idx="32">
                  <c:v>22635.113803593274</c:v>
                </c:pt>
                <c:pt idx="33">
                  <c:v>22625.954638262065</c:v>
                </c:pt>
                <c:pt idx="34">
                  <c:v>22609.267946545075</c:v>
                </c:pt>
                <c:pt idx="35">
                  <c:v>22598.446964359213</c:v>
                </c:pt>
                <c:pt idx="36">
                  <c:v>22591.806998478231</c:v>
                </c:pt>
                <c:pt idx="37">
                  <c:v>22589.404168984995</c:v>
                </c:pt>
                <c:pt idx="38">
                  <c:v>22584.20981428133</c:v>
                </c:pt>
                <c:pt idx="39">
                  <c:v>22576.302493138417</c:v>
                </c:pt>
                <c:pt idx="40">
                  <c:v>22568.051664600145</c:v>
                </c:pt>
                <c:pt idx="41">
                  <c:v>22561.8568504537</c:v>
                </c:pt>
                <c:pt idx="42">
                  <c:v>22550.730897140435</c:v>
                </c:pt>
                <c:pt idx="43">
                  <c:v>22527.501734960639</c:v>
                </c:pt>
                <c:pt idx="44">
                  <c:v>22494.474931210541</c:v>
                </c:pt>
                <c:pt idx="45">
                  <c:v>22463.730920118946</c:v>
                </c:pt>
                <c:pt idx="46">
                  <c:v>22432.813683791195</c:v>
                </c:pt>
                <c:pt idx="47">
                  <c:v>22399.544854001429</c:v>
                </c:pt>
                <c:pt idx="48">
                  <c:v>22356.918104527667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2-4155-92AD-18ED9BBDF788}"/>
            </c:ext>
          </c:extLst>
        </c:ser>
        <c:ser>
          <c:idx val="3"/>
          <c:order val="2"/>
          <c:tx>
            <c:strRef>
              <c:f>Graph!$K$18</c:f>
              <c:strCache>
                <c:ptCount val="1"/>
                <c:pt idx="0">
                  <c:v>7% - février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Graph!$K$19:$K$67</c:f>
              <c:numCache>
                <c:formatCode>_-* #\ ##0\ _€_-;\-* #\ ##0\ _€_-;_-* "-"??\ _€_-;_-@_-</c:formatCode>
                <c:ptCount val="49"/>
                <c:pt idx="1">
                  <c:v>21238.290530524278</c:v>
                </c:pt>
                <c:pt idx="2">
                  <c:v>21238.290530524278</c:v>
                </c:pt>
                <c:pt idx="3">
                  <c:v>21217.052239993754</c:v>
                </c:pt>
                <c:pt idx="4">
                  <c:v>21323.13750119372</c:v>
                </c:pt>
                <c:pt idx="5">
                  <c:v>21472.399463702077</c:v>
                </c:pt>
                <c:pt idx="6">
                  <c:v>21601.233860484288</c:v>
                </c:pt>
                <c:pt idx="7">
                  <c:v>21771.517163584587</c:v>
                </c:pt>
                <c:pt idx="8">
                  <c:v>21941.800466684886</c:v>
                </c:pt>
                <c:pt idx="9">
                  <c:v>22112.083769785186</c:v>
                </c:pt>
                <c:pt idx="10">
                  <c:v>22282.367072885489</c:v>
                </c:pt>
                <c:pt idx="11">
                  <c:v>22327.314889946952</c:v>
                </c:pt>
                <c:pt idx="12">
                  <c:v>22378.573771628438</c:v>
                </c:pt>
                <c:pt idx="13">
                  <c:v>22431.714633949898</c:v>
                </c:pt>
                <c:pt idx="14">
                  <c:v>22464.390483635987</c:v>
                </c:pt>
                <c:pt idx="15">
                  <c:v>22478.846312576388</c:v>
                </c:pt>
                <c:pt idx="16">
                  <c:v>22502.905428987986</c:v>
                </c:pt>
                <c:pt idx="17">
                  <c:v>22531.170385141417</c:v>
                </c:pt>
                <c:pt idx="18">
                  <c:v>22542.326846158037</c:v>
                </c:pt>
                <c:pt idx="19">
                  <c:v>22534.237309735952</c:v>
                </c:pt>
                <c:pt idx="20">
                  <c:v>22521.272775949357</c:v>
                </c:pt>
                <c:pt idx="21">
                  <c:v>22500.696031413125</c:v>
                </c:pt>
                <c:pt idx="22">
                  <c:v>22477.973077637129</c:v>
                </c:pt>
                <c:pt idx="23">
                  <c:v>22451.824960197693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E6-4AF4-8EA1-DDCB12B45544}"/>
            </c:ext>
          </c:extLst>
        </c:ser>
        <c:ser>
          <c:idx val="2"/>
          <c:order val="3"/>
          <c:tx>
            <c:strRef>
              <c:f>Graph!$L$18</c:f>
              <c:strCache>
                <c:ptCount val="1"/>
                <c:pt idx="0">
                  <c:v>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Graph!$L$19:$L$67</c:f>
              <c:numCache>
                <c:formatCode>_-* #\ ##0\ _€_-;\-* #\ ##0\ _€_-;_-* "-"??\ _€_-;_-@_-</c:formatCode>
                <c:ptCount val="49"/>
                <c:pt idx="1">
                  <c:v>21281.931968924935</c:v>
                </c:pt>
                <c:pt idx="2">
                  <c:v>21367.059696800636</c:v>
                </c:pt>
                <c:pt idx="3">
                  <c:v>21271.864728358647</c:v>
                </c:pt>
                <c:pt idx="4">
                  <c:v>21334.825110941551</c:v>
                </c:pt>
                <c:pt idx="5">
                  <c:v>21475.581111380059</c:v>
                </c:pt>
                <c:pt idx="6">
                  <c:v>21646.946292385623</c:v>
                </c:pt>
                <c:pt idx="7">
                  <c:v>21768.069887626716</c:v>
                </c:pt>
                <c:pt idx="8">
                  <c:v>21843.797481544607</c:v>
                </c:pt>
                <c:pt idx="9">
                  <c:v>21919.525075462501</c:v>
                </c:pt>
                <c:pt idx="10">
                  <c:v>21995.252669380392</c:v>
                </c:pt>
                <c:pt idx="11">
                  <c:v>21956.943468020076</c:v>
                </c:pt>
                <c:pt idx="12">
                  <c:v>21922.373759254799</c:v>
                </c:pt>
                <c:pt idx="13">
                  <c:v>21890.137831837954</c:v>
                </c:pt>
                <c:pt idx="14">
                  <c:v>21837.550502834853</c:v>
                </c:pt>
                <c:pt idx="15">
                  <c:v>21767.359569080378</c:v>
                </c:pt>
                <c:pt idx="16">
                  <c:v>21706.374841639605</c:v>
                </c:pt>
                <c:pt idx="17">
                  <c:v>21649.572921915878</c:v>
                </c:pt>
                <c:pt idx="18">
                  <c:v>21576.234175110494</c:v>
                </c:pt>
                <c:pt idx="19">
                  <c:v>21569.036869379688</c:v>
                </c:pt>
                <c:pt idx="20">
                  <c:v>21556.953197154289</c:v>
                </c:pt>
                <c:pt idx="21">
                  <c:v>21537.573637218284</c:v>
                </c:pt>
                <c:pt idx="22">
                  <c:v>21516.128395033978</c:v>
                </c:pt>
                <c:pt idx="23">
                  <c:v>21491.239063137273</c:v>
                </c:pt>
                <c:pt idx="24">
                  <c:v>21446.246221391058</c:v>
                </c:pt>
                <c:pt idx="25">
                  <c:v>21404.027339825465</c:v>
                </c:pt>
                <c:pt idx="26">
                  <c:v>21366.864291158923</c:v>
                </c:pt>
                <c:pt idx="27">
                  <c:v>21341.46208346865</c:v>
                </c:pt>
                <c:pt idx="28">
                  <c:v>21307.197645340413</c:v>
                </c:pt>
                <c:pt idx="29">
                  <c:v>21273.094634693807</c:v>
                </c:pt>
                <c:pt idx="30">
                  <c:v>21245.846690862942</c:v>
                </c:pt>
                <c:pt idx="31">
                  <c:v>21222.982507178698</c:v>
                </c:pt>
                <c:pt idx="32">
                  <c:v>21206.540528782003</c:v>
                </c:pt>
                <c:pt idx="33">
                  <c:v>21198.524222070642</c:v>
                </c:pt>
                <c:pt idx="34">
                  <c:v>21183.407703811463</c:v>
                </c:pt>
                <c:pt idx="35">
                  <c:v>21173.727409819785</c:v>
                </c:pt>
                <c:pt idx="36">
                  <c:v>21167.942275671528</c:v>
                </c:pt>
                <c:pt idx="37">
                  <c:v>21166.108992067417</c:v>
                </c:pt>
                <c:pt idx="38">
                  <c:v>21161.62628495221</c:v>
                </c:pt>
                <c:pt idx="39">
                  <c:v>21154.572513926894</c:v>
                </c:pt>
                <c:pt idx="40">
                  <c:v>21147.174723376149</c:v>
                </c:pt>
                <c:pt idx="41">
                  <c:v>21141.690347700314</c:v>
                </c:pt>
                <c:pt idx="42">
                  <c:v>21131.558510938972</c:v>
                </c:pt>
                <c:pt idx="43">
                  <c:v>21110.032355622614</c:v>
                </c:pt>
                <c:pt idx="44">
                  <c:v>21079.273502879456</c:v>
                </c:pt>
                <c:pt idx="45">
                  <c:v>21050.652293930358</c:v>
                </c:pt>
                <c:pt idx="46">
                  <c:v>21021.854675541894</c:v>
                </c:pt>
                <c:pt idx="47">
                  <c:v>20990.843380165323</c:v>
                </c:pt>
                <c:pt idx="48">
                  <c:v>20951.034033639233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2-4155-92AD-18ED9BBD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Graph!$O$18</c:f>
              <c:strCache>
                <c:ptCount val="1"/>
                <c:pt idx="0">
                  <c:v>7%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Graph!$N$19:$N$67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Graph!$O$19:$O$67</c:f>
              <c:numCache>
                <c:formatCode>_-* #\ ##0\ _€_-;\-* #\ ##0\ _€_-;_-* "-"??\ _€_-;_-@_-</c:formatCode>
                <c:ptCount val="49"/>
                <c:pt idx="1">
                  <c:v>2011.84</c:v>
                </c:pt>
                <c:pt idx="2">
                  <c:v>2005.56</c:v>
                </c:pt>
                <c:pt idx="3">
                  <c:v>1996.8200000000002</c:v>
                </c:pt>
                <c:pt idx="4">
                  <c:v>1989.78</c:v>
                </c:pt>
                <c:pt idx="5">
                  <c:v>1983.3600000000001</c:v>
                </c:pt>
                <c:pt idx="6">
                  <c:v>1978.5800000000002</c:v>
                </c:pt>
                <c:pt idx="7">
                  <c:v>1973.98</c:v>
                </c:pt>
                <c:pt idx="8">
                  <c:v>1970.1200000000003</c:v>
                </c:pt>
                <c:pt idx="9">
                  <c:v>1966.44</c:v>
                </c:pt>
                <c:pt idx="10">
                  <c:v>1963.22</c:v>
                </c:pt>
                <c:pt idx="11">
                  <c:v>1960.16</c:v>
                </c:pt>
                <c:pt idx="12">
                  <c:v>1957.6000000000001</c:v>
                </c:pt>
                <c:pt idx="13">
                  <c:v>1954.7</c:v>
                </c:pt>
                <c:pt idx="14">
                  <c:v>1952.54</c:v>
                </c:pt>
                <c:pt idx="15">
                  <c:v>1950.76</c:v>
                </c:pt>
                <c:pt idx="16">
                  <c:v>1949.48</c:v>
                </c:pt>
                <c:pt idx="17">
                  <c:v>1948.64</c:v>
                </c:pt>
                <c:pt idx="18">
                  <c:v>1948</c:v>
                </c:pt>
                <c:pt idx="19">
                  <c:v>1945.748204</c:v>
                </c:pt>
                <c:pt idx="20">
                  <c:v>1943.2690469755998</c:v>
                </c:pt>
                <c:pt idx="21">
                  <c:v>1940.2494783098339</c:v>
                </c:pt>
                <c:pt idx="22">
                  <c:v>1937.2737170402002</c:v>
                </c:pt>
                <c:pt idx="23">
                  <c:v>1934.3280464646402</c:v>
                </c:pt>
                <c:pt idx="24">
                  <c:v>1929.645947153125</c:v>
                </c:pt>
                <c:pt idx="25">
                  <c:v>1925.1879454746731</c:v>
                </c:pt>
                <c:pt idx="26">
                  <c:v>1921.1451767891763</c:v>
                </c:pt>
                <c:pt idx="27">
                  <c:v>1918.0714405063134</c:v>
                </c:pt>
                <c:pt idx="28">
                  <c:v>1914.2354176253009</c:v>
                </c:pt>
                <c:pt idx="29">
                  <c:v>1910.3870667900503</c:v>
                </c:pt>
                <c:pt idx="30">
                  <c:v>1907.1394767765071</c:v>
                </c:pt>
                <c:pt idx="31">
                  <c:v>1904.2788275613427</c:v>
                </c:pt>
                <c:pt idx="32">
                  <c:v>1901.9937409682689</c:v>
                </c:pt>
                <c:pt idx="33">
                  <c:v>1900.4721779754941</c:v>
                </c:pt>
                <c:pt idx="34">
                  <c:v>1898.3817025797211</c:v>
                </c:pt>
                <c:pt idx="35">
                  <c:v>1896.8630292176572</c:v>
                </c:pt>
                <c:pt idx="36">
                  <c:v>1895.7249354001265</c:v>
                </c:pt>
                <c:pt idx="37">
                  <c:v>1894.9466614259666</c:v>
                </c:pt>
                <c:pt idx="38">
                  <c:v>1893.9991980952536</c:v>
                </c:pt>
                <c:pt idx="39">
                  <c:v>1892.8628105763964</c:v>
                </c:pt>
                <c:pt idx="40">
                  <c:v>1891.7271048900507</c:v>
                </c:pt>
                <c:pt idx="41">
                  <c:v>1890.7812513376055</c:v>
                </c:pt>
                <c:pt idx="42">
                  <c:v>1889.437718461669</c:v>
                </c:pt>
                <c:pt idx="43">
                  <c:v>1887.170393199515</c:v>
                </c:pt>
                <c:pt idx="44">
                  <c:v>1884.1509205703956</c:v>
                </c:pt>
                <c:pt idx="45">
                  <c:v>1881.3246941895402</c:v>
                </c:pt>
                <c:pt idx="46">
                  <c:v>1878.5027071482557</c:v>
                </c:pt>
                <c:pt idx="47">
                  <c:v>1875.4971028168186</c:v>
                </c:pt>
                <c:pt idx="48">
                  <c:v>1871.7461086111846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1-4A8B-9FD4-CBC2D48E9A0F}"/>
            </c:ext>
          </c:extLst>
        </c:ser>
        <c:ser>
          <c:idx val="1"/>
          <c:order val="1"/>
          <c:tx>
            <c:strRef>
              <c:f>Graph!$P$18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Graph!$N$19:$N$67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Graph!$P$19:$P$67</c:f>
              <c:numCache>
                <c:formatCode>_-* #\ ##0\ _€_-;\-* #\ ##0\ _€_-;_-* "-"??\ _€_-;_-@_-</c:formatCode>
                <c:ptCount val="49"/>
                <c:pt idx="1">
                  <c:v>2011.84</c:v>
                </c:pt>
                <c:pt idx="2">
                  <c:v>2005.56</c:v>
                </c:pt>
                <c:pt idx="3">
                  <c:v>1996.8200000000002</c:v>
                </c:pt>
                <c:pt idx="4">
                  <c:v>1989.78</c:v>
                </c:pt>
                <c:pt idx="5">
                  <c:v>1983.3600000000001</c:v>
                </c:pt>
                <c:pt idx="6">
                  <c:v>1978.5800000000002</c:v>
                </c:pt>
                <c:pt idx="7">
                  <c:v>1973.98</c:v>
                </c:pt>
                <c:pt idx="8">
                  <c:v>1970.1200000000003</c:v>
                </c:pt>
                <c:pt idx="9">
                  <c:v>1966.44</c:v>
                </c:pt>
                <c:pt idx="10">
                  <c:v>1963.22</c:v>
                </c:pt>
                <c:pt idx="11">
                  <c:v>1960.16</c:v>
                </c:pt>
                <c:pt idx="12">
                  <c:v>1957.6000000000001</c:v>
                </c:pt>
                <c:pt idx="13">
                  <c:v>1954.7</c:v>
                </c:pt>
                <c:pt idx="14">
                  <c:v>1952.54</c:v>
                </c:pt>
                <c:pt idx="15">
                  <c:v>1950.76</c:v>
                </c:pt>
                <c:pt idx="16">
                  <c:v>1949.48</c:v>
                </c:pt>
                <c:pt idx="17">
                  <c:v>1948.64</c:v>
                </c:pt>
                <c:pt idx="18">
                  <c:v>1948</c:v>
                </c:pt>
                <c:pt idx="19">
                  <c:v>1945.748204</c:v>
                </c:pt>
                <c:pt idx="20">
                  <c:v>1943.2690469755998</c:v>
                </c:pt>
                <c:pt idx="21">
                  <c:v>1940.2494783098339</c:v>
                </c:pt>
                <c:pt idx="22">
                  <c:v>1937.2737170402002</c:v>
                </c:pt>
                <c:pt idx="23">
                  <c:v>1934.3280464646402</c:v>
                </c:pt>
                <c:pt idx="24">
                  <c:v>1929.645947153125</c:v>
                </c:pt>
                <c:pt idx="25">
                  <c:v>1925.1879454746731</c:v>
                </c:pt>
                <c:pt idx="26">
                  <c:v>1921.1451767891763</c:v>
                </c:pt>
                <c:pt idx="27">
                  <c:v>1918.0714405063134</c:v>
                </c:pt>
                <c:pt idx="28">
                  <c:v>1914.2354176253009</c:v>
                </c:pt>
                <c:pt idx="29">
                  <c:v>1910.3870667900503</c:v>
                </c:pt>
                <c:pt idx="30">
                  <c:v>1907.1394767765071</c:v>
                </c:pt>
                <c:pt idx="31">
                  <c:v>1904.2788275613427</c:v>
                </c:pt>
                <c:pt idx="32">
                  <c:v>1901.9937409682689</c:v>
                </c:pt>
                <c:pt idx="33">
                  <c:v>1900.4721779754941</c:v>
                </c:pt>
                <c:pt idx="34">
                  <c:v>1898.3817025797211</c:v>
                </c:pt>
                <c:pt idx="35">
                  <c:v>1896.8630292176572</c:v>
                </c:pt>
                <c:pt idx="36">
                  <c:v>1895.7249354001265</c:v>
                </c:pt>
                <c:pt idx="37">
                  <c:v>1894.9466614259666</c:v>
                </c:pt>
                <c:pt idx="38">
                  <c:v>1893.9991980952536</c:v>
                </c:pt>
                <c:pt idx="39">
                  <c:v>1892.8628105763964</c:v>
                </c:pt>
                <c:pt idx="40">
                  <c:v>1891.7271048900507</c:v>
                </c:pt>
                <c:pt idx="41">
                  <c:v>1890.7812513376055</c:v>
                </c:pt>
                <c:pt idx="42">
                  <c:v>1889.437718461669</c:v>
                </c:pt>
                <c:pt idx="43">
                  <c:v>1887.170393199515</c:v>
                </c:pt>
                <c:pt idx="44">
                  <c:v>1884.1509205703956</c:v>
                </c:pt>
                <c:pt idx="45">
                  <c:v>1881.3246941895402</c:v>
                </c:pt>
                <c:pt idx="46">
                  <c:v>1878.5027071482557</c:v>
                </c:pt>
                <c:pt idx="47">
                  <c:v>1875.4971028168186</c:v>
                </c:pt>
                <c:pt idx="48">
                  <c:v>1871.7461086111846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1-4A8B-9FD4-CBC2D48E9A0F}"/>
            </c:ext>
          </c:extLst>
        </c:ser>
        <c:ser>
          <c:idx val="2"/>
          <c:order val="2"/>
          <c:tx>
            <c:strRef>
              <c:f>Graph!$R$18</c:f>
              <c:strCache>
                <c:ptCount val="1"/>
                <c:pt idx="0">
                  <c:v>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Graph!$N$19:$N$67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Graph!$R$19:$R$67</c:f>
              <c:numCache>
                <c:formatCode>_-* #\ ##0\ _€_-;\-* #\ ##0\ _€_-;_-* "-"??\ _€_-;_-@_-</c:formatCode>
                <c:ptCount val="49"/>
                <c:pt idx="1">
                  <c:v>2011.84</c:v>
                </c:pt>
                <c:pt idx="2">
                  <c:v>2005.56</c:v>
                </c:pt>
                <c:pt idx="3">
                  <c:v>1996.8200000000002</c:v>
                </c:pt>
                <c:pt idx="4">
                  <c:v>1989.78</c:v>
                </c:pt>
                <c:pt idx="5">
                  <c:v>1983.3600000000001</c:v>
                </c:pt>
                <c:pt idx="6">
                  <c:v>1978.5800000000002</c:v>
                </c:pt>
                <c:pt idx="7">
                  <c:v>1973.98</c:v>
                </c:pt>
                <c:pt idx="8">
                  <c:v>1970.1200000000003</c:v>
                </c:pt>
                <c:pt idx="9">
                  <c:v>1966.44</c:v>
                </c:pt>
                <c:pt idx="10">
                  <c:v>1963.22</c:v>
                </c:pt>
                <c:pt idx="11">
                  <c:v>1960.16</c:v>
                </c:pt>
                <c:pt idx="12">
                  <c:v>1957.6000000000001</c:v>
                </c:pt>
                <c:pt idx="13">
                  <c:v>1954.7</c:v>
                </c:pt>
                <c:pt idx="14">
                  <c:v>1952.54</c:v>
                </c:pt>
                <c:pt idx="15">
                  <c:v>1950.76</c:v>
                </c:pt>
                <c:pt idx="16">
                  <c:v>1949.48</c:v>
                </c:pt>
                <c:pt idx="17">
                  <c:v>1948.64</c:v>
                </c:pt>
                <c:pt idx="18">
                  <c:v>1948</c:v>
                </c:pt>
                <c:pt idx="19">
                  <c:v>1945.748204</c:v>
                </c:pt>
                <c:pt idx="20">
                  <c:v>1943.2690469755998</c:v>
                </c:pt>
                <c:pt idx="21">
                  <c:v>1940.2494783098339</c:v>
                </c:pt>
                <c:pt idx="22">
                  <c:v>1937.2737170402002</c:v>
                </c:pt>
                <c:pt idx="23">
                  <c:v>1934.3280464646402</c:v>
                </c:pt>
                <c:pt idx="24">
                  <c:v>1929.645947153125</c:v>
                </c:pt>
                <c:pt idx="25">
                  <c:v>1925.1879454746731</c:v>
                </c:pt>
                <c:pt idx="26">
                  <c:v>1921.1451767891763</c:v>
                </c:pt>
                <c:pt idx="27">
                  <c:v>1918.0714405063134</c:v>
                </c:pt>
                <c:pt idx="28">
                  <c:v>1914.2354176253009</c:v>
                </c:pt>
                <c:pt idx="29">
                  <c:v>1910.3870667900503</c:v>
                </c:pt>
                <c:pt idx="30">
                  <c:v>1907.1394767765071</c:v>
                </c:pt>
                <c:pt idx="31">
                  <c:v>1904.2788275613427</c:v>
                </c:pt>
                <c:pt idx="32">
                  <c:v>1901.9937409682689</c:v>
                </c:pt>
                <c:pt idx="33">
                  <c:v>1900.4721779754941</c:v>
                </c:pt>
                <c:pt idx="34">
                  <c:v>1898.3817025797211</c:v>
                </c:pt>
                <c:pt idx="35">
                  <c:v>1896.8630292176572</c:v>
                </c:pt>
                <c:pt idx="36">
                  <c:v>1895.7249354001265</c:v>
                </c:pt>
                <c:pt idx="37">
                  <c:v>1894.9466614259666</c:v>
                </c:pt>
                <c:pt idx="38">
                  <c:v>1893.9991980952536</c:v>
                </c:pt>
                <c:pt idx="39">
                  <c:v>1892.8628105763964</c:v>
                </c:pt>
                <c:pt idx="40">
                  <c:v>1891.7271048900507</c:v>
                </c:pt>
                <c:pt idx="41">
                  <c:v>1890.7812513376055</c:v>
                </c:pt>
                <c:pt idx="42">
                  <c:v>1889.437718461669</c:v>
                </c:pt>
                <c:pt idx="43">
                  <c:v>1887.170393199515</c:v>
                </c:pt>
                <c:pt idx="44">
                  <c:v>1884.1509205703956</c:v>
                </c:pt>
                <c:pt idx="45">
                  <c:v>1881.3246941895402</c:v>
                </c:pt>
                <c:pt idx="46">
                  <c:v>1878.5027071482557</c:v>
                </c:pt>
                <c:pt idx="47">
                  <c:v>1875.4971028168186</c:v>
                </c:pt>
                <c:pt idx="48">
                  <c:v>1871.7461086111846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1-4A8B-9FD4-CBC2D48E9A0F}"/>
            </c:ext>
          </c:extLst>
        </c:ser>
        <c:ser>
          <c:idx val="3"/>
          <c:order val="3"/>
          <c:tx>
            <c:strRef>
              <c:f>Graph!$Q$18</c:f>
              <c:strCache>
                <c:ptCount val="1"/>
                <c:pt idx="0">
                  <c:v>7% - février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Graph!$Q$19:$Q$67</c:f>
              <c:numCache>
                <c:formatCode>_-* #\ ##0\ _€_-;\-* #\ ##0\ _€_-;_-* "-"??\ _€_-;_-@_-</c:formatCode>
                <c:ptCount val="49"/>
                <c:pt idx="1">
                  <c:v>2038.69</c:v>
                </c:pt>
                <c:pt idx="2">
                  <c:v>2030.0500000000002</c:v>
                </c:pt>
                <c:pt idx="3">
                  <c:v>2022.0300000000002</c:v>
                </c:pt>
                <c:pt idx="4">
                  <c:v>2015.5700000000002</c:v>
                </c:pt>
                <c:pt idx="5">
                  <c:v>2009.73</c:v>
                </c:pt>
                <c:pt idx="6">
                  <c:v>2004.65</c:v>
                </c:pt>
                <c:pt idx="7">
                  <c:v>2000.5300000000002</c:v>
                </c:pt>
                <c:pt idx="8">
                  <c:v>1996.65</c:v>
                </c:pt>
                <c:pt idx="9">
                  <c:v>1993.0500000000002</c:v>
                </c:pt>
                <c:pt idx="10">
                  <c:v>1989.8899999999999</c:v>
                </c:pt>
                <c:pt idx="11">
                  <c:v>1986.29</c:v>
                </c:pt>
                <c:pt idx="12">
                  <c:v>1983.5100000000002</c:v>
                </c:pt>
                <c:pt idx="13">
                  <c:v>1981.0700000000002</c:v>
                </c:pt>
                <c:pt idx="14">
                  <c:v>1979.0700000000002</c:v>
                </c:pt>
                <c:pt idx="15">
                  <c:v>1977.65</c:v>
                </c:pt>
                <c:pt idx="16">
                  <c:v>1976.37</c:v>
                </c:pt>
                <c:pt idx="17">
                  <c:v>1975.5300000000002</c:v>
                </c:pt>
                <c:pt idx="18">
                  <c:v>1974.81</c:v>
                </c:pt>
                <c:pt idx="19">
                  <c:v>1972.5942010000001</c:v>
                </c:pt>
                <c:pt idx="20">
                  <c:v>1969.9457333789003</c:v>
                </c:pt>
                <c:pt idx="21">
                  <c:v>1966.8289013521696</c:v>
                </c:pt>
                <c:pt idx="22">
                  <c:v>1963.8359288902766</c:v>
                </c:pt>
                <c:pt idx="23">
                  <c:v>1960.7304449969413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5-4693-8AB5-64FAE2CB0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Graph!$U$18</c:f>
              <c:strCache>
                <c:ptCount val="1"/>
                <c:pt idx="0">
                  <c:v>7%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Graph!$T$19:$T$67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Graph!$U$19:$U$67</c:f>
              <c:numCache>
                <c:formatCode>_-* #\ ##0\ _€_-;\-* #\ ##0\ _€_-;_-* "-"??\ _€_-;_-@_-</c:formatCode>
                <c:ptCount val="49"/>
                <c:pt idx="1">
                  <c:v>2144.4917603399999</c:v>
                </c:pt>
                <c:pt idx="2">
                  <c:v>2151.68851688</c:v>
                </c:pt>
                <c:pt idx="3">
                  <c:v>2154.68851688</c:v>
                </c:pt>
                <c:pt idx="4">
                  <c:v>2155.18851688</c:v>
                </c:pt>
                <c:pt idx="5">
                  <c:v>2155.68851688</c:v>
                </c:pt>
                <c:pt idx="6">
                  <c:v>2155.68851688</c:v>
                </c:pt>
                <c:pt idx="7">
                  <c:v>2155.68851688</c:v>
                </c:pt>
                <c:pt idx="8">
                  <c:v>2155.68851688</c:v>
                </c:pt>
                <c:pt idx="9">
                  <c:v>2155.68851688</c:v>
                </c:pt>
                <c:pt idx="10">
                  <c:v>2155.68851688</c:v>
                </c:pt>
                <c:pt idx="11">
                  <c:v>2155.68851688</c:v>
                </c:pt>
                <c:pt idx="12">
                  <c:v>2155.68851688</c:v>
                </c:pt>
                <c:pt idx="13">
                  <c:v>2155.68851688</c:v>
                </c:pt>
                <c:pt idx="14">
                  <c:v>2155.68851688</c:v>
                </c:pt>
                <c:pt idx="15">
                  <c:v>2155.68851688</c:v>
                </c:pt>
                <c:pt idx="16">
                  <c:v>2155.68851688</c:v>
                </c:pt>
                <c:pt idx="17">
                  <c:v>2155.68851688</c:v>
                </c:pt>
                <c:pt idx="18">
                  <c:v>2155.68851688</c:v>
                </c:pt>
                <c:pt idx="19">
                  <c:v>2153.7483972148079</c:v>
                </c:pt>
                <c:pt idx="20">
                  <c:v>2151.3792739778714</c:v>
                </c:pt>
                <c:pt idx="21">
                  <c:v>2148.3673429943024</c:v>
                </c:pt>
                <c:pt idx="22">
                  <c:v>2145.3596287141108</c:v>
                </c:pt>
                <c:pt idx="23">
                  <c:v>2142.1415892710397</c:v>
                </c:pt>
                <c:pt idx="24">
                  <c:v>2137.0004494567897</c:v>
                </c:pt>
                <c:pt idx="25">
                  <c:v>2132.0853484230392</c:v>
                </c:pt>
                <c:pt idx="26">
                  <c:v>2127.6079691913505</c:v>
                </c:pt>
                <c:pt idx="27">
                  <c:v>2124.2037964406441</c:v>
                </c:pt>
                <c:pt idx="28">
                  <c:v>2119.9553888477626</c:v>
                </c:pt>
                <c:pt idx="29">
                  <c:v>2115.7154780700671</c:v>
                </c:pt>
                <c:pt idx="30">
                  <c:v>2112.1187617573482</c:v>
                </c:pt>
                <c:pt idx="31">
                  <c:v>2108.9505836147127</c:v>
                </c:pt>
                <c:pt idx="32">
                  <c:v>2106.4198429143748</c:v>
                </c:pt>
                <c:pt idx="33">
                  <c:v>2104.7347070400433</c:v>
                </c:pt>
                <c:pt idx="34">
                  <c:v>2102.4194988622985</c:v>
                </c:pt>
                <c:pt idx="35">
                  <c:v>2100.7375632632088</c:v>
                </c:pt>
                <c:pt idx="36">
                  <c:v>2099.4771207252506</c:v>
                </c:pt>
                <c:pt idx="37">
                  <c:v>2098.6373298769608</c:v>
                </c:pt>
                <c:pt idx="38">
                  <c:v>2097.5880112120226</c:v>
                </c:pt>
                <c:pt idx="39">
                  <c:v>2096.3294584052956</c:v>
                </c:pt>
                <c:pt idx="40">
                  <c:v>2095.071660730252</c:v>
                </c:pt>
                <c:pt idx="41">
                  <c:v>2094.0241248998868</c:v>
                </c:pt>
                <c:pt idx="42">
                  <c:v>2092.558308012457</c:v>
                </c:pt>
                <c:pt idx="43">
                  <c:v>2090.0472380428423</c:v>
                </c:pt>
                <c:pt idx="44">
                  <c:v>2086.7031624619735</c:v>
                </c:pt>
                <c:pt idx="45">
                  <c:v>2083.5731077182804</c:v>
                </c:pt>
                <c:pt idx="46">
                  <c:v>2080.4477480567029</c:v>
                </c:pt>
                <c:pt idx="47">
                  <c:v>2077.1190316598122</c:v>
                </c:pt>
                <c:pt idx="48">
                  <c:v>2072.9647935964927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9-472F-A61C-DF17751DCA73}"/>
            </c:ext>
          </c:extLst>
        </c:ser>
        <c:ser>
          <c:idx val="1"/>
          <c:order val="1"/>
          <c:tx>
            <c:strRef>
              <c:f>Graph!$V$18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Graph!$T$19:$T$67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Graph!$V$19:$V$67</c:f>
              <c:numCache>
                <c:formatCode>_-* #\ ##0\ _€_-;\-* #\ ##0\ _€_-;_-* "-"??\ _€_-;_-@_-</c:formatCode>
                <c:ptCount val="49"/>
                <c:pt idx="1">
                  <c:v>2144.4917603399999</c:v>
                </c:pt>
                <c:pt idx="2">
                  <c:v>2151.68851688</c:v>
                </c:pt>
                <c:pt idx="3">
                  <c:v>2154.68851688</c:v>
                </c:pt>
                <c:pt idx="4">
                  <c:v>2155.18851688</c:v>
                </c:pt>
                <c:pt idx="5">
                  <c:v>2155.68851688</c:v>
                </c:pt>
                <c:pt idx="6">
                  <c:v>2155.68851688</c:v>
                </c:pt>
                <c:pt idx="7">
                  <c:v>2155.68851688</c:v>
                </c:pt>
                <c:pt idx="8">
                  <c:v>2155.68851688</c:v>
                </c:pt>
                <c:pt idx="9">
                  <c:v>2155.68851688</c:v>
                </c:pt>
                <c:pt idx="10">
                  <c:v>2155.68851688</c:v>
                </c:pt>
                <c:pt idx="11">
                  <c:v>2155.68851688</c:v>
                </c:pt>
                <c:pt idx="12">
                  <c:v>2155.68851688</c:v>
                </c:pt>
                <c:pt idx="13">
                  <c:v>2155.68851688</c:v>
                </c:pt>
                <c:pt idx="14">
                  <c:v>2155.68851688</c:v>
                </c:pt>
                <c:pt idx="15">
                  <c:v>2155.68851688</c:v>
                </c:pt>
                <c:pt idx="16">
                  <c:v>2155.68851688</c:v>
                </c:pt>
                <c:pt idx="17">
                  <c:v>2155.68851688</c:v>
                </c:pt>
                <c:pt idx="18">
                  <c:v>2155.68851688</c:v>
                </c:pt>
                <c:pt idx="19">
                  <c:v>2153.7483972148079</c:v>
                </c:pt>
                <c:pt idx="20">
                  <c:v>2151.3792739778714</c:v>
                </c:pt>
                <c:pt idx="21">
                  <c:v>2148.3673429943024</c:v>
                </c:pt>
                <c:pt idx="22">
                  <c:v>2145.3596287141108</c:v>
                </c:pt>
                <c:pt idx="23">
                  <c:v>2142.1415892710397</c:v>
                </c:pt>
                <c:pt idx="24">
                  <c:v>2137.0004494567897</c:v>
                </c:pt>
                <c:pt idx="25">
                  <c:v>2132.0853484230392</c:v>
                </c:pt>
                <c:pt idx="26">
                  <c:v>2127.6079691913505</c:v>
                </c:pt>
                <c:pt idx="27">
                  <c:v>2124.2037964406441</c:v>
                </c:pt>
                <c:pt idx="28">
                  <c:v>2119.9553888477626</c:v>
                </c:pt>
                <c:pt idx="29">
                  <c:v>2115.7154780700671</c:v>
                </c:pt>
                <c:pt idx="30">
                  <c:v>2112.1187617573482</c:v>
                </c:pt>
                <c:pt idx="31">
                  <c:v>2108.9505836147127</c:v>
                </c:pt>
                <c:pt idx="32">
                  <c:v>2106.4198429143748</c:v>
                </c:pt>
                <c:pt idx="33">
                  <c:v>2104.7347070400433</c:v>
                </c:pt>
                <c:pt idx="34">
                  <c:v>2102.4194988622985</c:v>
                </c:pt>
                <c:pt idx="35">
                  <c:v>2100.7375632632088</c:v>
                </c:pt>
                <c:pt idx="36">
                  <c:v>2099.4771207252506</c:v>
                </c:pt>
                <c:pt idx="37">
                  <c:v>2098.6373298769608</c:v>
                </c:pt>
                <c:pt idx="38">
                  <c:v>2097.5880112120226</c:v>
                </c:pt>
                <c:pt idx="39">
                  <c:v>2096.3294584052956</c:v>
                </c:pt>
                <c:pt idx="40">
                  <c:v>2095.071660730252</c:v>
                </c:pt>
                <c:pt idx="41">
                  <c:v>2094.0241248998868</c:v>
                </c:pt>
                <c:pt idx="42">
                  <c:v>2092.558308012457</c:v>
                </c:pt>
                <c:pt idx="43">
                  <c:v>2090.0472380428423</c:v>
                </c:pt>
                <c:pt idx="44">
                  <c:v>2086.7031624619735</c:v>
                </c:pt>
                <c:pt idx="45">
                  <c:v>2083.5731077182804</c:v>
                </c:pt>
                <c:pt idx="46">
                  <c:v>2080.4477480567029</c:v>
                </c:pt>
                <c:pt idx="47">
                  <c:v>2077.1190316598122</c:v>
                </c:pt>
                <c:pt idx="48">
                  <c:v>2072.9647935964927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9-472F-A61C-DF17751DCA73}"/>
            </c:ext>
          </c:extLst>
        </c:ser>
        <c:ser>
          <c:idx val="3"/>
          <c:order val="2"/>
          <c:tx>
            <c:strRef>
              <c:f>Graph!$W$18</c:f>
              <c:strCache>
                <c:ptCount val="1"/>
                <c:pt idx="0">
                  <c:v>7% - février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Graph!$W$20:$W$67</c:f>
              <c:numCache>
                <c:formatCode>_-* #\ ##0\ _€_-;\-* #\ ##0\ _€_-;_-* "-"??\ _€_-;_-@_-</c:formatCode>
                <c:ptCount val="48"/>
                <c:pt idx="0">
                  <c:v>2191.4899049075148</c:v>
                </c:pt>
                <c:pt idx="1">
                  <c:v>2192.9899049075148</c:v>
                </c:pt>
                <c:pt idx="2">
                  <c:v>2195.9899049075148</c:v>
                </c:pt>
                <c:pt idx="3">
                  <c:v>2196.4899049075148</c:v>
                </c:pt>
                <c:pt idx="4">
                  <c:v>2196.9899049075148</c:v>
                </c:pt>
                <c:pt idx="5">
                  <c:v>2196.9899049075148</c:v>
                </c:pt>
                <c:pt idx="6">
                  <c:v>2196.9899049075148</c:v>
                </c:pt>
                <c:pt idx="7">
                  <c:v>2196.9899049075148</c:v>
                </c:pt>
                <c:pt idx="8">
                  <c:v>2196.9899049075148</c:v>
                </c:pt>
                <c:pt idx="9">
                  <c:v>2196.9899049075148</c:v>
                </c:pt>
                <c:pt idx="10">
                  <c:v>2196.9899049075148</c:v>
                </c:pt>
                <c:pt idx="11">
                  <c:v>2196.9899049075148</c:v>
                </c:pt>
                <c:pt idx="12">
                  <c:v>2196.9899049075148</c:v>
                </c:pt>
                <c:pt idx="13">
                  <c:v>2196.9899049075148</c:v>
                </c:pt>
                <c:pt idx="14">
                  <c:v>2196.9899049075148</c:v>
                </c:pt>
                <c:pt idx="15">
                  <c:v>2196.9899049075148</c:v>
                </c:pt>
                <c:pt idx="16">
                  <c:v>2196.9899049075148</c:v>
                </c:pt>
                <c:pt idx="17">
                  <c:v>2196.9899049075148</c:v>
                </c:pt>
                <c:pt idx="18">
                  <c:v>2195.0126139930981</c:v>
                </c:pt>
                <c:pt idx="19">
                  <c:v>2192.5981001177056</c:v>
                </c:pt>
                <c:pt idx="20">
                  <c:v>2189.5284627775409</c:v>
                </c:pt>
                <c:pt idx="21">
                  <c:v>2186.4631229296529</c:v>
                </c:pt>
                <c:pt idx="22">
                  <c:v>2183.1834282452583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3-4290-957A-6481E24DF0B3}"/>
            </c:ext>
          </c:extLst>
        </c:ser>
        <c:ser>
          <c:idx val="2"/>
          <c:order val="3"/>
          <c:tx>
            <c:strRef>
              <c:f>Graph!$X$18</c:f>
              <c:strCache>
                <c:ptCount val="1"/>
                <c:pt idx="0">
                  <c:v>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Graph!$T$19:$T$67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Graph!$X$19:$X$67</c:f>
              <c:numCache>
                <c:formatCode>_-* #\ ##0\ _€_-;\-* #\ ##0\ _€_-;_-* "-"??\ _€_-;_-@_-</c:formatCode>
                <c:ptCount val="49"/>
                <c:pt idx="1">
                  <c:v>2144.4917603399999</c:v>
                </c:pt>
                <c:pt idx="2">
                  <c:v>2151.68851688</c:v>
                </c:pt>
                <c:pt idx="3">
                  <c:v>2154.68851688</c:v>
                </c:pt>
                <c:pt idx="4">
                  <c:v>2155.18851688</c:v>
                </c:pt>
                <c:pt idx="5">
                  <c:v>2155.68851688</c:v>
                </c:pt>
                <c:pt idx="6">
                  <c:v>2155.68851688</c:v>
                </c:pt>
                <c:pt idx="7">
                  <c:v>2155.68851688</c:v>
                </c:pt>
                <c:pt idx="8">
                  <c:v>2155.68851688</c:v>
                </c:pt>
                <c:pt idx="9">
                  <c:v>2155.68851688</c:v>
                </c:pt>
                <c:pt idx="10">
                  <c:v>2155.68851688</c:v>
                </c:pt>
                <c:pt idx="11">
                  <c:v>2155.68851688</c:v>
                </c:pt>
                <c:pt idx="12">
                  <c:v>2155.68851688</c:v>
                </c:pt>
                <c:pt idx="13">
                  <c:v>2155.68851688</c:v>
                </c:pt>
                <c:pt idx="14">
                  <c:v>2155.68851688</c:v>
                </c:pt>
                <c:pt idx="15">
                  <c:v>2155.68851688</c:v>
                </c:pt>
                <c:pt idx="16">
                  <c:v>2155.68851688</c:v>
                </c:pt>
                <c:pt idx="17">
                  <c:v>2155.68851688</c:v>
                </c:pt>
                <c:pt idx="18">
                  <c:v>2155.68851688</c:v>
                </c:pt>
                <c:pt idx="19">
                  <c:v>2153.7483972148079</c:v>
                </c:pt>
                <c:pt idx="20">
                  <c:v>2151.3792739778714</c:v>
                </c:pt>
                <c:pt idx="21">
                  <c:v>2148.3673429943024</c:v>
                </c:pt>
                <c:pt idx="22">
                  <c:v>2145.3596287141108</c:v>
                </c:pt>
                <c:pt idx="23">
                  <c:v>2142.1415892710397</c:v>
                </c:pt>
                <c:pt idx="24">
                  <c:v>2137.0004494567897</c:v>
                </c:pt>
                <c:pt idx="25">
                  <c:v>2132.0853484230392</c:v>
                </c:pt>
                <c:pt idx="26">
                  <c:v>2127.6079691913505</c:v>
                </c:pt>
                <c:pt idx="27">
                  <c:v>2124.2037964406441</c:v>
                </c:pt>
                <c:pt idx="28">
                  <c:v>2119.9553888477626</c:v>
                </c:pt>
                <c:pt idx="29">
                  <c:v>2115.7154780700671</c:v>
                </c:pt>
                <c:pt idx="30">
                  <c:v>2112.1187617573482</c:v>
                </c:pt>
                <c:pt idx="31">
                  <c:v>2108.9505836147127</c:v>
                </c:pt>
                <c:pt idx="32">
                  <c:v>2106.4198429143748</c:v>
                </c:pt>
                <c:pt idx="33">
                  <c:v>2104.7347070400433</c:v>
                </c:pt>
                <c:pt idx="34">
                  <c:v>2102.4194988622985</c:v>
                </c:pt>
                <c:pt idx="35">
                  <c:v>2100.7375632632088</c:v>
                </c:pt>
                <c:pt idx="36">
                  <c:v>2099.4771207252506</c:v>
                </c:pt>
                <c:pt idx="37">
                  <c:v>2098.6373298769608</c:v>
                </c:pt>
                <c:pt idx="38">
                  <c:v>2097.5880112120226</c:v>
                </c:pt>
                <c:pt idx="39">
                  <c:v>2096.3294584052956</c:v>
                </c:pt>
                <c:pt idx="40">
                  <c:v>2095.071660730252</c:v>
                </c:pt>
                <c:pt idx="41">
                  <c:v>2094.0241248998868</c:v>
                </c:pt>
                <c:pt idx="42">
                  <c:v>2092.558308012457</c:v>
                </c:pt>
                <c:pt idx="43">
                  <c:v>2090.0472380428423</c:v>
                </c:pt>
                <c:pt idx="44">
                  <c:v>2086.7031624619735</c:v>
                </c:pt>
                <c:pt idx="45">
                  <c:v>2083.5731077182804</c:v>
                </c:pt>
                <c:pt idx="46">
                  <c:v>2080.4477480567029</c:v>
                </c:pt>
                <c:pt idx="47">
                  <c:v>2077.1190316598122</c:v>
                </c:pt>
                <c:pt idx="48">
                  <c:v>2072.9647935964927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F9-472F-A61C-DF17751D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Graph!$AA$18</c:f>
              <c:strCache>
                <c:ptCount val="1"/>
                <c:pt idx="0">
                  <c:v>7%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Graph!$AA$20:$AA$68</c:f>
              <c:numCache>
                <c:formatCode>0.0%</c:formatCode>
                <c:ptCount val="49"/>
                <c:pt idx="0">
                  <c:v>7.2999999999999995E-2</c:v>
                </c:pt>
                <c:pt idx="1">
                  <c:v>7.375000000000001E-2</c:v>
                </c:pt>
                <c:pt idx="2">
                  <c:v>7.6299999999999993E-2</c:v>
                </c:pt>
                <c:pt idx="3">
                  <c:v>7.7199999999999991E-2</c:v>
                </c:pt>
                <c:pt idx="4">
                  <c:v>7.4700000000000003E-2</c:v>
                </c:pt>
                <c:pt idx="5">
                  <c:v>7.1500000000000008E-2</c:v>
                </c:pt>
                <c:pt idx="6">
                  <c:v>6.9699999999999998E-2</c:v>
                </c:pt>
                <c:pt idx="7">
                  <c:v>6.9800000000000001E-2</c:v>
                </c:pt>
                <c:pt idx="8">
                  <c:v>6.9900000000000004E-2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7.0000000000000007E-2</c:v>
                </c:pt>
                <c:pt idx="23">
                  <c:v>7.0000000000000007E-2</c:v>
                </c:pt>
                <c:pt idx="24">
                  <c:v>7.0000000000000007E-2</c:v>
                </c:pt>
                <c:pt idx="25">
                  <c:v>7.0000000000000007E-2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7.0000000000000007E-2</c:v>
                </c:pt>
                <c:pt idx="30">
                  <c:v>7.0000000000000007E-2</c:v>
                </c:pt>
                <c:pt idx="31">
                  <c:v>7.0000000000000007E-2</c:v>
                </c:pt>
                <c:pt idx="32">
                  <c:v>7.0000000000000007E-2</c:v>
                </c:pt>
                <c:pt idx="33">
                  <c:v>7.0000000000000007E-2</c:v>
                </c:pt>
                <c:pt idx="34">
                  <c:v>7.0000000000000007E-2</c:v>
                </c:pt>
                <c:pt idx="35">
                  <c:v>7.0000000000000007E-2</c:v>
                </c:pt>
                <c:pt idx="36">
                  <c:v>7.0000000000000007E-2</c:v>
                </c:pt>
                <c:pt idx="37">
                  <c:v>7.0000000000000007E-2</c:v>
                </c:pt>
                <c:pt idx="38">
                  <c:v>7.0000000000000007E-2</c:v>
                </c:pt>
                <c:pt idx="39">
                  <c:v>7.0000000000000007E-2</c:v>
                </c:pt>
                <c:pt idx="40">
                  <c:v>7.0000000000000007E-2</c:v>
                </c:pt>
                <c:pt idx="41">
                  <c:v>7.0000000000000007E-2</c:v>
                </c:pt>
                <c:pt idx="42">
                  <c:v>7.0000000000000007E-2</c:v>
                </c:pt>
                <c:pt idx="43">
                  <c:v>7.0000000000000007E-2</c:v>
                </c:pt>
                <c:pt idx="44">
                  <c:v>7.0000000000000007E-2</c:v>
                </c:pt>
                <c:pt idx="45">
                  <c:v>7.0000000000000007E-2</c:v>
                </c:pt>
                <c:pt idx="46">
                  <c:v>7.0000000000000007E-2</c:v>
                </c:pt>
                <c:pt idx="4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7-4672-9899-F9DC132D04CC}"/>
            </c:ext>
          </c:extLst>
        </c:ser>
        <c:ser>
          <c:idx val="1"/>
          <c:order val="1"/>
          <c:tx>
            <c:strRef>
              <c:f>Graph!$AB$18</c:f>
              <c:strCache>
                <c:ptCount val="1"/>
                <c:pt idx="0">
                  <c:v>5%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Graph!$AB$20:$AB$68</c:f>
              <c:numCache>
                <c:formatCode>0.0%</c:formatCode>
                <c:ptCount val="49"/>
                <c:pt idx="0">
                  <c:v>7.2999999999999995E-2</c:v>
                </c:pt>
                <c:pt idx="1">
                  <c:v>7.375000000000001E-2</c:v>
                </c:pt>
                <c:pt idx="2">
                  <c:v>7.6299999999999993E-2</c:v>
                </c:pt>
                <c:pt idx="3">
                  <c:v>7.7199999999999991E-2</c:v>
                </c:pt>
                <c:pt idx="4">
                  <c:v>7.4700000000000003E-2</c:v>
                </c:pt>
                <c:pt idx="5">
                  <c:v>7.1500000000000008E-2</c:v>
                </c:pt>
                <c:pt idx="6">
                  <c:v>6.9699999999999998E-2</c:v>
                </c:pt>
                <c:pt idx="7">
                  <c:v>6.8000000000000005E-2</c:v>
                </c:pt>
                <c:pt idx="8">
                  <c:v>6.6299999999999998E-2</c:v>
                </c:pt>
                <c:pt idx="9">
                  <c:v>6.4500000000000002E-2</c:v>
                </c:pt>
                <c:pt idx="10">
                  <c:v>6.2699999999999992E-2</c:v>
                </c:pt>
                <c:pt idx="11">
                  <c:v>6.0899999999999996E-2</c:v>
                </c:pt>
                <c:pt idx="12">
                  <c:v>5.91E-2</c:v>
                </c:pt>
                <c:pt idx="13">
                  <c:v>5.7300000000000004E-2</c:v>
                </c:pt>
                <c:pt idx="14">
                  <c:v>5.5500000000000001E-2</c:v>
                </c:pt>
                <c:pt idx="15">
                  <c:v>5.3600000000000002E-2</c:v>
                </c:pt>
                <c:pt idx="16">
                  <c:v>5.1799999999999999E-2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3">
                  <c:v>0.05</c:v>
                </c:pt>
                <c:pt idx="34">
                  <c:v>0.05</c:v>
                </c:pt>
                <c:pt idx="35">
                  <c:v>0.05</c:v>
                </c:pt>
                <c:pt idx="36">
                  <c:v>0.05</c:v>
                </c:pt>
                <c:pt idx="37">
                  <c:v>0.05</c:v>
                </c:pt>
                <c:pt idx="38">
                  <c:v>0.05</c:v>
                </c:pt>
                <c:pt idx="39">
                  <c:v>0.05</c:v>
                </c:pt>
                <c:pt idx="40">
                  <c:v>0.05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7-4672-9899-F9DC132D04CC}"/>
            </c:ext>
          </c:extLst>
        </c:ser>
        <c:ser>
          <c:idx val="3"/>
          <c:order val="2"/>
          <c:tx>
            <c:strRef>
              <c:f>Graph!$AC$18</c:f>
              <c:strCache>
                <c:ptCount val="1"/>
                <c:pt idx="0">
                  <c:v>7% - février 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Graph!$AC$19:$AC$67</c:f>
              <c:numCache>
                <c:formatCode>0.0%</c:formatCode>
                <c:ptCount val="49"/>
                <c:pt idx="1">
                  <c:v>7.2999999999999995E-2</c:v>
                </c:pt>
                <c:pt idx="2">
                  <c:v>7.400000000000001E-2</c:v>
                </c:pt>
                <c:pt idx="3">
                  <c:v>7.5300000000000006E-2</c:v>
                </c:pt>
                <c:pt idx="4">
                  <c:v>7.6600000000000001E-2</c:v>
                </c:pt>
                <c:pt idx="5">
                  <c:v>7.5399999999999995E-2</c:v>
                </c:pt>
                <c:pt idx="6">
                  <c:v>7.2900000000000006E-2</c:v>
                </c:pt>
                <c:pt idx="7">
                  <c:v>7.2099999999999997E-2</c:v>
                </c:pt>
                <c:pt idx="8">
                  <c:v>7.1900000000000006E-2</c:v>
                </c:pt>
                <c:pt idx="9">
                  <c:v>7.17E-2</c:v>
                </c:pt>
                <c:pt idx="10">
                  <c:v>7.1500000000000008E-2</c:v>
                </c:pt>
                <c:pt idx="11">
                  <c:v>7.1300000000000002E-2</c:v>
                </c:pt>
                <c:pt idx="12">
                  <c:v>7.1099999999999997E-2</c:v>
                </c:pt>
                <c:pt idx="13">
                  <c:v>7.0900000000000005E-2</c:v>
                </c:pt>
                <c:pt idx="14">
                  <c:v>7.0699999999999999E-2</c:v>
                </c:pt>
                <c:pt idx="15">
                  <c:v>7.0599999999999996E-2</c:v>
                </c:pt>
                <c:pt idx="16">
                  <c:v>7.0400000000000004E-2</c:v>
                </c:pt>
                <c:pt idx="17">
                  <c:v>7.0199999999999999E-2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7.0000000000000007E-2</c:v>
                </c:pt>
                <c:pt idx="2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8-4877-BE7F-5638AAD3BD00}"/>
            </c:ext>
          </c:extLst>
        </c:ser>
        <c:ser>
          <c:idx val="2"/>
          <c:order val="3"/>
          <c:tx>
            <c:strRef>
              <c:f>Graph!$AD$18</c:f>
              <c:strCache>
                <c:ptCount val="1"/>
                <c:pt idx="0">
                  <c:v>10%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Graph!$H$19:$H$67</c:f>
              <c:numCache>
                <c:formatCode>General</c:formatCode>
                <c:ptCount val="4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  <c:pt idx="27">
                  <c:v>2049</c:v>
                </c:pt>
                <c:pt idx="28">
                  <c:v>2050</c:v>
                </c:pt>
                <c:pt idx="29">
                  <c:v>2051</c:v>
                </c:pt>
                <c:pt idx="30">
                  <c:v>2052</c:v>
                </c:pt>
                <c:pt idx="31">
                  <c:v>2053</c:v>
                </c:pt>
                <c:pt idx="32">
                  <c:v>2054</c:v>
                </c:pt>
                <c:pt idx="33">
                  <c:v>2055</c:v>
                </c:pt>
                <c:pt idx="34">
                  <c:v>2056</c:v>
                </c:pt>
                <c:pt idx="35">
                  <c:v>2057</c:v>
                </c:pt>
                <c:pt idx="36">
                  <c:v>2058</c:v>
                </c:pt>
                <c:pt idx="37">
                  <c:v>2059</c:v>
                </c:pt>
                <c:pt idx="38">
                  <c:v>2060</c:v>
                </c:pt>
                <c:pt idx="39">
                  <c:v>2061</c:v>
                </c:pt>
                <c:pt idx="40">
                  <c:v>2062</c:v>
                </c:pt>
                <c:pt idx="41">
                  <c:v>2063</c:v>
                </c:pt>
                <c:pt idx="42">
                  <c:v>2064</c:v>
                </c:pt>
                <c:pt idx="43">
                  <c:v>2065</c:v>
                </c:pt>
                <c:pt idx="44">
                  <c:v>2066</c:v>
                </c:pt>
                <c:pt idx="45">
                  <c:v>2067</c:v>
                </c:pt>
                <c:pt idx="46">
                  <c:v>2068</c:v>
                </c:pt>
                <c:pt idx="47">
                  <c:v>2069</c:v>
                </c:pt>
                <c:pt idx="48">
                  <c:v>2070</c:v>
                </c:pt>
              </c:numCache>
            </c:numRef>
          </c:cat>
          <c:val>
            <c:numRef>
              <c:f>Graph!$AD$20:$AD$68</c:f>
              <c:numCache>
                <c:formatCode>0.0%</c:formatCode>
                <c:ptCount val="49"/>
                <c:pt idx="0">
                  <c:v>7.2999999999999995E-2</c:v>
                </c:pt>
                <c:pt idx="1">
                  <c:v>7.375000000000001E-2</c:v>
                </c:pt>
                <c:pt idx="2">
                  <c:v>7.6299999999999993E-2</c:v>
                </c:pt>
                <c:pt idx="3">
                  <c:v>7.7199999999999991E-2</c:v>
                </c:pt>
                <c:pt idx="4">
                  <c:v>7.4700000000000003E-2</c:v>
                </c:pt>
                <c:pt idx="5">
                  <c:v>7.1500000000000008E-2</c:v>
                </c:pt>
                <c:pt idx="6">
                  <c:v>6.9699999999999998E-2</c:v>
                </c:pt>
                <c:pt idx="7">
                  <c:v>7.2499999999999995E-2</c:v>
                </c:pt>
                <c:pt idx="8">
                  <c:v>7.5399999999999995E-2</c:v>
                </c:pt>
                <c:pt idx="9">
                  <c:v>7.8200000000000006E-2</c:v>
                </c:pt>
                <c:pt idx="10">
                  <c:v>8.09E-2</c:v>
                </c:pt>
                <c:pt idx="11">
                  <c:v>8.3599999999999994E-2</c:v>
                </c:pt>
                <c:pt idx="12">
                  <c:v>8.6400000000000005E-2</c:v>
                </c:pt>
                <c:pt idx="13">
                  <c:v>8.9099999999999999E-2</c:v>
                </c:pt>
                <c:pt idx="14">
                  <c:v>9.1799999999999993E-2</c:v>
                </c:pt>
                <c:pt idx="15">
                  <c:v>9.4499999999999987E-2</c:v>
                </c:pt>
                <c:pt idx="16">
                  <c:v>9.7299999999999998E-2</c:v>
                </c:pt>
                <c:pt idx="17">
                  <c:v>0.1</c:v>
                </c:pt>
                <c:pt idx="18">
                  <c:v>0.1</c:v>
                </c:pt>
                <c:pt idx="19">
                  <c:v>0.1</c:v>
                </c:pt>
                <c:pt idx="20">
                  <c:v>0.1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0.1</c:v>
                </c:pt>
                <c:pt idx="28">
                  <c:v>0.1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0.1</c:v>
                </c:pt>
                <c:pt idx="41">
                  <c:v>0.1</c:v>
                </c:pt>
                <c:pt idx="42">
                  <c:v>0.1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B7-4672-9899-F9DC132D0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175807"/>
        <c:axId val="1605172895"/>
      </c:lineChart>
      <c:catAx>
        <c:axId val="1605175807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2895"/>
        <c:crosses val="max"/>
        <c:auto val="1"/>
        <c:lblAlgn val="ctr"/>
        <c:lblOffset val="100"/>
        <c:noMultiLvlLbl val="0"/>
      </c:catAx>
      <c:valAx>
        <c:axId val="160517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5175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152400</xdr:rowOff>
    </xdr:from>
    <xdr:to>
      <xdr:col>6</xdr:col>
      <xdr:colOff>0</xdr:colOff>
      <xdr:row>16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</xdr:row>
      <xdr:rowOff>152400</xdr:rowOff>
    </xdr:from>
    <xdr:to>
      <xdr:col>12</xdr:col>
      <xdr:colOff>0</xdr:colOff>
      <xdr:row>16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142875</xdr:colOff>
      <xdr:row>1</xdr:row>
      <xdr:rowOff>152400</xdr:rowOff>
    </xdr:from>
    <xdr:to>
      <xdr:col>18</xdr:col>
      <xdr:colOff>0</xdr:colOff>
      <xdr:row>16</xdr:row>
      <xdr:rowOff>38100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142875</xdr:colOff>
      <xdr:row>1</xdr:row>
      <xdr:rowOff>152400</xdr:rowOff>
    </xdr:from>
    <xdr:to>
      <xdr:col>24</xdr:col>
      <xdr:colOff>0</xdr:colOff>
      <xdr:row>16</xdr:row>
      <xdr:rowOff>38100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142875</xdr:colOff>
      <xdr:row>1</xdr:row>
      <xdr:rowOff>152400</xdr:rowOff>
    </xdr:from>
    <xdr:to>
      <xdr:col>30</xdr:col>
      <xdr:colOff>0</xdr:colOff>
      <xdr:row>16</xdr:row>
      <xdr:rowOff>38100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5" sqref="D5:D7"/>
    </sheetView>
  </sheetViews>
  <sheetFormatPr baseColWidth="10" defaultColWidth="10.85546875" defaultRowHeight="15" x14ac:dyDescent="0.25"/>
  <cols>
    <col min="1" max="1" width="1" style="40" customWidth="1"/>
    <col min="2" max="2" width="15.7109375" style="40" customWidth="1"/>
    <col min="3" max="3" width="70.85546875" style="40" customWidth="1"/>
    <col min="4" max="4" width="79.42578125" style="40" customWidth="1"/>
    <col min="5" max="5" width="12.7109375" style="40" customWidth="1"/>
    <col min="6" max="6" width="28.140625" style="40" customWidth="1"/>
    <col min="7" max="9" width="10.85546875" style="50"/>
    <col min="10" max="10" width="10.85546875" style="50" customWidth="1"/>
    <col min="11" max="16384" width="10.85546875" style="50"/>
  </cols>
  <sheetData>
    <row r="1" spans="1:10" x14ac:dyDescent="0.25">
      <c r="B1" s="40" t="s">
        <v>22</v>
      </c>
    </row>
    <row r="2" spans="1:10" x14ac:dyDescent="0.25">
      <c r="B2" s="68" t="s">
        <v>72</v>
      </c>
    </row>
    <row r="3" spans="1:10" ht="15.75" thickBot="1" x14ac:dyDescent="0.3">
      <c r="J3" s="51"/>
    </row>
    <row r="4" spans="1:10" ht="63.75" thickBot="1" x14ac:dyDescent="0.3">
      <c r="A4" s="48"/>
      <c r="B4" s="41" t="s">
        <v>14</v>
      </c>
      <c r="C4" s="42" t="s">
        <v>15</v>
      </c>
      <c r="D4" s="42" t="s">
        <v>17</v>
      </c>
      <c r="E4" s="42" t="s">
        <v>50</v>
      </c>
      <c r="F4" s="43" t="s">
        <v>16</v>
      </c>
    </row>
    <row r="5" spans="1:10" s="52" customFormat="1" ht="36" customHeight="1" x14ac:dyDescent="0.25">
      <c r="A5" s="49"/>
      <c r="B5" s="90" t="s">
        <v>57</v>
      </c>
      <c r="C5" s="147" t="s">
        <v>59</v>
      </c>
      <c r="D5" s="141" t="s">
        <v>73</v>
      </c>
      <c r="E5" s="143">
        <v>2023</v>
      </c>
      <c r="F5" s="145" t="s">
        <v>18</v>
      </c>
      <c r="J5" s="53"/>
    </row>
    <row r="6" spans="1:10" s="52" customFormat="1" ht="36" customHeight="1" x14ac:dyDescent="0.25">
      <c r="A6" s="49"/>
      <c r="B6" s="91" t="s">
        <v>58</v>
      </c>
      <c r="C6" s="148"/>
      <c r="D6" s="142"/>
      <c r="E6" s="144"/>
      <c r="F6" s="146"/>
    </row>
    <row r="7" spans="1:10" s="52" customFormat="1" ht="36" customHeight="1" x14ac:dyDescent="0.25">
      <c r="A7" s="49"/>
      <c r="B7" s="47" t="s">
        <v>60</v>
      </c>
      <c r="C7" s="148"/>
      <c r="D7" s="142"/>
      <c r="E7" s="144"/>
      <c r="F7" s="146"/>
    </row>
    <row r="8" spans="1:10" ht="36" customHeight="1" x14ac:dyDescent="0.25">
      <c r="A8" s="49"/>
      <c r="B8" s="46" t="s">
        <v>19</v>
      </c>
      <c r="C8" s="44" t="s">
        <v>20</v>
      </c>
      <c r="D8" s="44" t="s">
        <v>51</v>
      </c>
      <c r="E8" s="83">
        <v>2021</v>
      </c>
      <c r="F8" s="45" t="s">
        <v>21</v>
      </c>
    </row>
    <row r="9" spans="1:10" ht="36" customHeight="1" x14ac:dyDescent="0.25">
      <c r="A9" s="49"/>
      <c r="B9" s="84" t="s">
        <v>37</v>
      </c>
      <c r="C9" s="85" t="s">
        <v>39</v>
      </c>
      <c r="D9" s="85" t="s">
        <v>68</v>
      </c>
      <c r="E9" s="67">
        <v>2024</v>
      </c>
      <c r="F9" s="45" t="s">
        <v>21</v>
      </c>
    </row>
    <row r="10" spans="1:10" ht="36" customHeight="1" thickBot="1" x14ac:dyDescent="0.3">
      <c r="A10" s="49"/>
      <c r="B10" s="54" t="s">
        <v>24</v>
      </c>
      <c r="C10" s="55" t="s">
        <v>38</v>
      </c>
      <c r="D10" s="55" t="s">
        <v>69</v>
      </c>
      <c r="E10" s="125">
        <v>2024</v>
      </c>
      <c r="F10" s="56" t="s">
        <v>21</v>
      </c>
    </row>
  </sheetData>
  <mergeCells count="4">
    <mergeCell ref="D5:D7"/>
    <mergeCell ref="E5:E7"/>
    <mergeCell ref="F5:F7"/>
    <mergeCell ref="C5:C7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67"/>
  <sheetViews>
    <sheetView topLeftCell="A7" workbookViewId="0">
      <selection activeCell="G13" sqref="G13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4.42578125" style="7" customWidth="1"/>
    <col min="4" max="6" width="14.42578125" style="4" customWidth="1"/>
    <col min="7" max="7" width="2.42578125" style="2" customWidth="1"/>
    <col min="8" max="8" width="7.7109375" style="2" customWidth="1"/>
    <col min="9" max="9" width="14.42578125" style="7" customWidth="1"/>
    <col min="10" max="12" width="14.42578125" style="4" customWidth="1"/>
    <col min="13" max="13" width="2.42578125" style="2" customWidth="1"/>
    <col min="14" max="14" width="7.7109375" style="2" customWidth="1"/>
    <col min="15" max="15" width="14.42578125" style="7" customWidth="1"/>
    <col min="16" max="18" width="14.42578125" style="4" customWidth="1"/>
    <col min="19" max="19" width="2.42578125" style="2" customWidth="1"/>
    <col min="20" max="20" width="7.7109375" style="2" customWidth="1"/>
    <col min="21" max="21" width="14.42578125" style="7" customWidth="1"/>
    <col min="22" max="24" width="14.42578125" style="4" customWidth="1"/>
    <col min="25" max="25" width="2.42578125" style="2" customWidth="1"/>
    <col min="26" max="26" width="7.7109375" style="2" customWidth="1"/>
    <col min="27" max="27" width="14.42578125" style="7" customWidth="1"/>
    <col min="28" max="30" width="14.42578125" style="4" customWidth="1"/>
    <col min="31" max="16384" width="10.85546875" style="2"/>
  </cols>
  <sheetData>
    <row r="1" spans="2:30" x14ac:dyDescent="0.25">
      <c r="B1" s="149" t="s">
        <v>1</v>
      </c>
      <c r="C1" s="149"/>
      <c r="D1" s="149"/>
      <c r="E1" s="149"/>
      <c r="F1" s="149"/>
      <c r="H1" s="149" t="s">
        <v>9</v>
      </c>
      <c r="I1" s="149"/>
      <c r="J1" s="149"/>
      <c r="K1" s="149"/>
      <c r="L1" s="149"/>
      <c r="N1" s="149" t="s">
        <v>43</v>
      </c>
      <c r="O1" s="149"/>
      <c r="P1" s="149"/>
      <c r="Q1" s="149"/>
      <c r="R1" s="149"/>
      <c r="T1" s="149" t="s">
        <v>24</v>
      </c>
      <c r="U1" s="149"/>
      <c r="V1" s="149"/>
      <c r="W1" s="149"/>
      <c r="X1" s="149"/>
      <c r="Z1" s="149" t="s">
        <v>70</v>
      </c>
      <c r="AA1" s="149"/>
      <c r="AB1" s="149"/>
      <c r="AC1" s="149"/>
      <c r="AD1" s="149"/>
    </row>
    <row r="2" spans="2:30" s="76" customFormat="1" x14ac:dyDescent="0.25">
      <c r="B2" s="75"/>
      <c r="C2" s="75"/>
      <c r="D2" s="75"/>
      <c r="E2" s="134"/>
      <c r="F2" s="75"/>
      <c r="H2" s="75"/>
      <c r="I2" s="75"/>
      <c r="J2" s="75"/>
      <c r="K2" s="134"/>
      <c r="L2" s="75"/>
      <c r="N2" s="75"/>
      <c r="O2" s="75"/>
      <c r="P2" s="75"/>
      <c r="Q2" s="134"/>
      <c r="R2" s="75"/>
      <c r="T2" s="75"/>
      <c r="U2" s="75"/>
      <c r="V2" s="75"/>
      <c r="W2" s="134"/>
      <c r="X2" s="75"/>
      <c r="Z2" s="127"/>
      <c r="AA2" s="127"/>
      <c r="AB2" s="127"/>
      <c r="AC2" s="134"/>
      <c r="AD2" s="127"/>
    </row>
    <row r="3" spans="2:30" s="76" customFormat="1" x14ac:dyDescent="0.25">
      <c r="B3" s="75"/>
      <c r="C3" s="75"/>
      <c r="D3" s="75"/>
      <c r="E3" s="134"/>
      <c r="F3" s="75"/>
      <c r="H3" s="75"/>
      <c r="I3" s="75"/>
      <c r="J3" s="75"/>
      <c r="K3" s="134"/>
      <c r="L3" s="75"/>
      <c r="N3" s="75"/>
      <c r="O3" s="75"/>
      <c r="P3" s="75"/>
      <c r="Q3" s="134"/>
      <c r="R3" s="75"/>
      <c r="T3" s="75"/>
      <c r="U3" s="75"/>
      <c r="V3" s="75"/>
      <c r="W3" s="134"/>
      <c r="X3" s="75"/>
      <c r="Z3" s="127"/>
      <c r="AA3" s="127"/>
      <c r="AB3" s="127"/>
      <c r="AC3" s="134"/>
      <c r="AD3" s="127"/>
    </row>
    <row r="4" spans="2:30" s="76" customFormat="1" x14ac:dyDescent="0.25">
      <c r="B4" s="75"/>
      <c r="C4" s="75"/>
      <c r="D4" s="75"/>
      <c r="E4" s="134"/>
      <c r="F4" s="75"/>
      <c r="H4" s="75"/>
      <c r="I4" s="75"/>
      <c r="J4" s="75"/>
      <c r="K4" s="134"/>
      <c r="L4" s="75"/>
      <c r="N4" s="75"/>
      <c r="O4" s="75"/>
      <c r="P4" s="75"/>
      <c r="Q4" s="134"/>
      <c r="R4" s="75"/>
      <c r="T4" s="75"/>
      <c r="U4" s="75"/>
      <c r="V4" s="75"/>
      <c r="W4" s="134"/>
      <c r="X4" s="75"/>
      <c r="Z4" s="127"/>
      <c r="AA4" s="127"/>
      <c r="AB4" s="127"/>
      <c r="AC4" s="134"/>
      <c r="AD4" s="127"/>
    </row>
    <row r="5" spans="2:30" s="76" customFormat="1" x14ac:dyDescent="0.25">
      <c r="B5" s="75"/>
      <c r="C5" s="75"/>
      <c r="D5" s="75"/>
      <c r="E5" s="134"/>
      <c r="F5" s="75"/>
      <c r="H5" s="75"/>
      <c r="I5" s="75"/>
      <c r="J5" s="75"/>
      <c r="K5" s="134"/>
      <c r="L5" s="75"/>
      <c r="N5" s="75"/>
      <c r="O5" s="75"/>
      <c r="P5" s="75"/>
      <c r="Q5" s="134"/>
      <c r="R5" s="75"/>
      <c r="T5" s="75"/>
      <c r="U5" s="75"/>
      <c r="V5" s="75"/>
      <c r="W5" s="134"/>
      <c r="X5" s="75"/>
      <c r="Z5" s="127"/>
      <c r="AA5" s="127"/>
      <c r="AB5" s="127"/>
      <c r="AC5" s="134"/>
      <c r="AD5" s="127"/>
    </row>
    <row r="6" spans="2:30" s="76" customFormat="1" x14ac:dyDescent="0.25">
      <c r="B6" s="75"/>
      <c r="C6" s="75"/>
      <c r="D6" s="75"/>
      <c r="E6" s="134"/>
      <c r="F6" s="75"/>
      <c r="H6" s="75"/>
      <c r="I6" s="75"/>
      <c r="J6" s="75"/>
      <c r="K6" s="134"/>
      <c r="L6" s="75"/>
      <c r="N6" s="75"/>
      <c r="O6" s="75"/>
      <c r="P6" s="75"/>
      <c r="Q6" s="134"/>
      <c r="R6" s="75"/>
      <c r="T6" s="75"/>
      <c r="U6" s="75"/>
      <c r="V6" s="75"/>
      <c r="W6" s="134"/>
      <c r="X6" s="75"/>
      <c r="Z6" s="127"/>
      <c r="AA6" s="127"/>
      <c r="AB6" s="127"/>
      <c r="AC6" s="134"/>
      <c r="AD6" s="127"/>
    </row>
    <row r="7" spans="2:30" s="76" customFormat="1" x14ac:dyDescent="0.25">
      <c r="B7" s="75"/>
      <c r="C7" s="75"/>
      <c r="D7" s="75"/>
      <c r="E7" s="134"/>
      <c r="F7" s="75"/>
      <c r="H7" s="75"/>
      <c r="I7" s="75"/>
      <c r="J7" s="75"/>
      <c r="K7" s="134"/>
      <c r="L7" s="75"/>
      <c r="N7" s="75"/>
      <c r="O7" s="75"/>
      <c r="P7" s="75"/>
      <c r="Q7" s="134"/>
      <c r="R7" s="75"/>
      <c r="T7" s="75"/>
      <c r="U7" s="75"/>
      <c r="V7" s="75"/>
      <c r="W7" s="134"/>
      <c r="X7" s="75"/>
      <c r="Z7" s="127"/>
      <c r="AA7" s="127"/>
      <c r="AB7" s="127"/>
      <c r="AC7" s="134"/>
      <c r="AD7" s="127"/>
    </row>
    <row r="8" spans="2:30" s="76" customFormat="1" x14ac:dyDescent="0.25">
      <c r="B8" s="75"/>
      <c r="C8" s="75"/>
      <c r="D8" s="75"/>
      <c r="E8" s="134"/>
      <c r="F8" s="75"/>
      <c r="H8" s="75"/>
      <c r="I8" s="75"/>
      <c r="J8" s="75"/>
      <c r="K8" s="134"/>
      <c r="L8" s="75"/>
      <c r="N8" s="75"/>
      <c r="O8" s="75"/>
      <c r="P8" s="75"/>
      <c r="Q8" s="134"/>
      <c r="R8" s="75"/>
      <c r="T8" s="75"/>
      <c r="U8" s="75"/>
      <c r="V8" s="75"/>
      <c r="W8" s="134"/>
      <c r="X8" s="75"/>
      <c r="Z8" s="127"/>
      <c r="AA8" s="127"/>
      <c r="AB8" s="127"/>
      <c r="AC8" s="134"/>
      <c r="AD8" s="127"/>
    </row>
    <row r="9" spans="2:30" s="76" customFormat="1" x14ac:dyDescent="0.25">
      <c r="B9" s="75"/>
      <c r="C9" s="75"/>
      <c r="D9" s="75"/>
      <c r="E9" s="134"/>
      <c r="F9" s="75"/>
      <c r="H9" s="75"/>
      <c r="I9" s="75"/>
      <c r="J9" s="75"/>
      <c r="K9" s="134"/>
      <c r="L9" s="75"/>
      <c r="N9" s="75"/>
      <c r="O9" s="75"/>
      <c r="P9" s="75"/>
      <c r="Q9" s="134"/>
      <c r="R9" s="75"/>
      <c r="T9" s="75"/>
      <c r="U9" s="75"/>
      <c r="V9" s="75"/>
      <c r="W9" s="134"/>
      <c r="X9" s="75"/>
      <c r="Z9" s="127"/>
      <c r="AA9" s="127"/>
      <c r="AB9" s="127"/>
      <c r="AC9" s="134"/>
      <c r="AD9" s="127"/>
    </row>
    <row r="10" spans="2:30" s="76" customFormat="1" x14ac:dyDescent="0.25">
      <c r="B10" s="75"/>
      <c r="C10" s="75"/>
      <c r="D10" s="75"/>
      <c r="E10" s="134"/>
      <c r="F10" s="75"/>
      <c r="H10" s="75"/>
      <c r="I10" s="75"/>
      <c r="J10" s="75"/>
      <c r="K10" s="134"/>
      <c r="L10" s="75"/>
      <c r="N10" s="75"/>
      <c r="O10" s="75"/>
      <c r="P10" s="75"/>
      <c r="Q10" s="134"/>
      <c r="R10" s="75"/>
      <c r="T10" s="75"/>
      <c r="U10" s="75"/>
      <c r="V10" s="75"/>
      <c r="W10" s="134"/>
      <c r="X10" s="75"/>
      <c r="Z10" s="127"/>
      <c r="AA10" s="127"/>
      <c r="AB10" s="127"/>
      <c r="AC10" s="134"/>
      <c r="AD10" s="127"/>
    </row>
    <row r="11" spans="2:30" s="76" customFormat="1" x14ac:dyDescent="0.25">
      <c r="B11" s="75"/>
      <c r="C11" s="75"/>
      <c r="D11" s="75"/>
      <c r="E11" s="134"/>
      <c r="F11" s="75"/>
      <c r="H11" s="75"/>
      <c r="I11" s="75"/>
      <c r="J11" s="75"/>
      <c r="K11" s="134"/>
      <c r="L11" s="75"/>
      <c r="N11" s="75"/>
      <c r="O11" s="75"/>
      <c r="P11" s="75"/>
      <c r="Q11" s="134"/>
      <c r="R11" s="75"/>
      <c r="T11" s="75"/>
      <c r="U11" s="75"/>
      <c r="V11" s="75"/>
      <c r="W11" s="134"/>
      <c r="X11" s="75"/>
      <c r="Z11" s="127"/>
      <c r="AA11" s="127"/>
      <c r="AB11" s="127"/>
      <c r="AC11" s="134"/>
      <c r="AD11" s="127"/>
    </row>
    <row r="12" spans="2:30" s="76" customFormat="1" x14ac:dyDescent="0.25">
      <c r="B12" s="75"/>
      <c r="C12" s="75"/>
      <c r="D12" s="75"/>
      <c r="E12" s="134"/>
      <c r="F12" s="75"/>
      <c r="H12" s="75"/>
      <c r="I12" s="75"/>
      <c r="J12" s="75"/>
      <c r="K12" s="134"/>
      <c r="L12" s="75"/>
      <c r="N12" s="75"/>
      <c r="O12" s="75"/>
      <c r="P12" s="75"/>
      <c r="Q12" s="134"/>
      <c r="R12" s="75"/>
      <c r="T12" s="75"/>
      <c r="U12" s="75"/>
      <c r="V12" s="75"/>
      <c r="W12" s="134"/>
      <c r="X12" s="75"/>
      <c r="Z12" s="127"/>
      <c r="AA12" s="127"/>
      <c r="AB12" s="127"/>
      <c r="AC12" s="134"/>
      <c r="AD12" s="127"/>
    </row>
    <row r="13" spans="2:30" s="76" customFormat="1" x14ac:dyDescent="0.25">
      <c r="B13" s="75"/>
      <c r="C13" s="75"/>
      <c r="D13" s="75"/>
      <c r="E13" s="134"/>
      <c r="F13" s="75"/>
      <c r="H13" s="75"/>
      <c r="I13" s="75"/>
      <c r="J13" s="75"/>
      <c r="K13" s="134"/>
      <c r="L13" s="75"/>
      <c r="N13" s="75"/>
      <c r="O13" s="75"/>
      <c r="P13" s="75"/>
      <c r="Q13" s="134"/>
      <c r="R13" s="75"/>
      <c r="T13" s="75"/>
      <c r="U13" s="75"/>
      <c r="V13" s="75"/>
      <c r="W13" s="134"/>
      <c r="X13" s="75"/>
      <c r="Z13" s="127"/>
      <c r="AA13" s="127"/>
      <c r="AB13" s="127"/>
      <c r="AC13" s="134"/>
      <c r="AD13" s="127"/>
    </row>
    <row r="14" spans="2:30" s="76" customFormat="1" x14ac:dyDescent="0.25">
      <c r="B14" s="75"/>
      <c r="C14" s="75"/>
      <c r="D14" s="75"/>
      <c r="E14" s="134"/>
      <c r="F14" s="75"/>
      <c r="H14" s="75"/>
      <c r="I14" s="75"/>
      <c r="J14" s="75"/>
      <c r="K14" s="134"/>
      <c r="L14" s="75"/>
      <c r="N14" s="75"/>
      <c r="O14" s="75"/>
      <c r="P14" s="75"/>
      <c r="Q14" s="134"/>
      <c r="R14" s="75"/>
      <c r="T14" s="75"/>
      <c r="U14" s="75"/>
      <c r="V14" s="75"/>
      <c r="W14" s="134"/>
      <c r="X14" s="75"/>
      <c r="Z14" s="127"/>
      <c r="AA14" s="127"/>
      <c r="AB14" s="127"/>
      <c r="AC14" s="134"/>
      <c r="AD14" s="127"/>
    </row>
    <row r="15" spans="2:30" s="76" customFormat="1" x14ac:dyDescent="0.25">
      <c r="B15" s="75"/>
      <c r="C15" s="75"/>
      <c r="D15" s="75"/>
      <c r="E15" s="134"/>
      <c r="F15" s="75"/>
      <c r="H15" s="75"/>
      <c r="I15" s="75"/>
      <c r="J15" s="75"/>
      <c r="K15" s="134"/>
      <c r="L15" s="75"/>
      <c r="N15" s="75"/>
      <c r="O15" s="75"/>
      <c r="P15" s="75"/>
      <c r="Q15" s="134"/>
      <c r="R15" s="75"/>
      <c r="T15" s="75"/>
      <c r="U15" s="75"/>
      <c r="V15" s="75"/>
      <c r="W15" s="134"/>
      <c r="X15" s="75"/>
      <c r="Z15" s="127"/>
      <c r="AA15" s="127"/>
      <c r="AB15" s="127"/>
      <c r="AC15" s="134"/>
      <c r="AD15" s="127"/>
    </row>
    <row r="16" spans="2:30" s="76" customFormat="1" x14ac:dyDescent="0.25">
      <c r="B16" s="75"/>
      <c r="C16" s="75"/>
      <c r="D16" s="75"/>
      <c r="E16" s="134"/>
      <c r="F16" s="75"/>
      <c r="H16" s="75"/>
      <c r="I16" s="75"/>
      <c r="J16" s="75"/>
      <c r="K16" s="134"/>
      <c r="L16" s="75"/>
      <c r="N16" s="75"/>
      <c r="O16" s="75"/>
      <c r="P16" s="75"/>
      <c r="Q16" s="134"/>
      <c r="R16" s="75"/>
      <c r="T16" s="75"/>
      <c r="U16" s="75"/>
      <c r="V16" s="75"/>
      <c r="W16" s="134"/>
      <c r="X16" s="75"/>
      <c r="Z16" s="127"/>
      <c r="AA16" s="127"/>
      <c r="AB16" s="127"/>
      <c r="AC16" s="134"/>
      <c r="AD16" s="127"/>
    </row>
    <row r="17" spans="2:30" s="76" customFormat="1" ht="15.75" thickBot="1" x14ac:dyDescent="0.3">
      <c r="B17" s="74"/>
      <c r="C17" s="74"/>
      <c r="D17" s="74"/>
      <c r="E17" s="74"/>
      <c r="F17" s="74"/>
      <c r="H17" s="74"/>
      <c r="I17" s="74"/>
      <c r="J17" s="74"/>
      <c r="K17" s="74"/>
      <c r="L17" s="74"/>
      <c r="N17" s="74"/>
      <c r="O17" s="74"/>
      <c r="P17" s="74"/>
      <c r="Q17" s="74"/>
      <c r="R17" s="74"/>
      <c r="T17" s="74"/>
      <c r="U17" s="74"/>
      <c r="V17" s="74"/>
      <c r="W17" s="74"/>
      <c r="X17" s="74"/>
      <c r="Z17" s="74"/>
      <c r="AA17" s="74"/>
      <c r="AB17" s="74"/>
      <c r="AC17" s="74"/>
      <c r="AD17" s="74"/>
    </row>
    <row r="18" spans="2:30" s="1" customFormat="1" ht="30.75" thickBot="1" x14ac:dyDescent="0.3">
      <c r="B18" s="14"/>
      <c r="C18" s="72">
        <v>7.0000000000000007E-2</v>
      </c>
      <c r="D18" s="73">
        <v>0.05</v>
      </c>
      <c r="E18" s="135" t="s">
        <v>71</v>
      </c>
      <c r="F18" s="126">
        <v>0.1</v>
      </c>
      <c r="H18" s="14"/>
      <c r="I18" s="72">
        <v>7.0000000000000007E-2</v>
      </c>
      <c r="J18" s="73">
        <v>0.05</v>
      </c>
      <c r="K18" s="135" t="s">
        <v>71</v>
      </c>
      <c r="L18" s="126">
        <v>0.1</v>
      </c>
      <c r="N18" s="14"/>
      <c r="O18" s="72">
        <v>7.0000000000000007E-2</v>
      </c>
      <c r="P18" s="73">
        <v>0.05</v>
      </c>
      <c r="Q18" s="135" t="s">
        <v>71</v>
      </c>
      <c r="R18" s="126">
        <v>0.1</v>
      </c>
      <c r="T18" s="14"/>
      <c r="U18" s="72">
        <v>7.0000000000000007E-2</v>
      </c>
      <c r="V18" s="73">
        <v>0.05</v>
      </c>
      <c r="W18" s="135" t="s">
        <v>71</v>
      </c>
      <c r="X18" s="126">
        <v>0.1</v>
      </c>
      <c r="Z18" s="14"/>
      <c r="AA18" s="72">
        <v>7.0000000000000007E-2</v>
      </c>
      <c r="AB18" s="73">
        <v>0.05</v>
      </c>
      <c r="AC18" s="135" t="s">
        <v>71</v>
      </c>
      <c r="AD18" s="126">
        <v>0.1</v>
      </c>
    </row>
    <row r="19" spans="2:30" x14ac:dyDescent="0.25">
      <c r="B19" s="57">
        <v>2022</v>
      </c>
      <c r="C19" s="58"/>
      <c r="D19" s="59"/>
      <c r="E19" s="136"/>
      <c r="F19" s="71"/>
      <c r="H19" s="57">
        <v>2022</v>
      </c>
      <c r="I19" s="58"/>
      <c r="J19" s="59"/>
      <c r="K19" s="136"/>
      <c r="L19" s="71"/>
      <c r="N19" s="57">
        <v>2022</v>
      </c>
      <c r="O19" s="58"/>
      <c r="P19" s="59"/>
      <c r="Q19" s="136"/>
      <c r="R19" s="71"/>
      <c r="T19" s="57">
        <v>2022</v>
      </c>
      <c r="U19" s="58"/>
      <c r="V19" s="59"/>
      <c r="W19" s="136"/>
      <c r="X19" s="71"/>
      <c r="Z19" s="57">
        <v>2022</v>
      </c>
      <c r="AA19" s="58"/>
      <c r="AB19" s="59"/>
      <c r="AC19" s="136"/>
      <c r="AD19" s="71"/>
    </row>
    <row r="20" spans="2:30" x14ac:dyDescent="0.25">
      <c r="B20" s="12">
        <v>2023</v>
      </c>
      <c r="C20" s="77">
        <f>'Chô_7%'!AD9</f>
        <v>30423.599999999999</v>
      </c>
      <c r="D20" s="78">
        <f>'Chô_5%'!AD9</f>
        <v>30423.599999999999</v>
      </c>
      <c r="E20" s="137">
        <v>30423.599999999999</v>
      </c>
      <c r="F20" s="79">
        <f>'Chô_10%'!AD9</f>
        <v>30423.599999999999</v>
      </c>
      <c r="H20" s="12">
        <v>2023</v>
      </c>
      <c r="I20" s="77">
        <f>'Chô_7%'!AE9</f>
        <v>21281.931968924935</v>
      </c>
      <c r="J20" s="78">
        <f>'Chô_5%'!AE9</f>
        <v>21281.931968924935</v>
      </c>
      <c r="K20" s="137">
        <v>21238.290530524278</v>
      </c>
      <c r="L20" s="79">
        <f>'Chô_10%'!AE9</f>
        <v>21281.931968924935</v>
      </c>
      <c r="N20" s="12">
        <v>2023</v>
      </c>
      <c r="O20" s="77">
        <f>'Chô_7%'!AG9</f>
        <v>2011.84</v>
      </c>
      <c r="P20" s="78">
        <f>'Chô_5%'!AG9</f>
        <v>2011.84</v>
      </c>
      <c r="Q20" s="137">
        <v>2038.69</v>
      </c>
      <c r="R20" s="79">
        <f>'Chô_10%'!AG9</f>
        <v>2011.84</v>
      </c>
      <c r="T20" s="12">
        <v>2023</v>
      </c>
      <c r="U20" s="77">
        <f>'Chô_7%'!AI9</f>
        <v>2144.4917603399999</v>
      </c>
      <c r="V20" s="78">
        <f>'Chô_7%'!AI9</f>
        <v>2144.4917603399999</v>
      </c>
      <c r="W20" s="137">
        <v>2191.4899049075148</v>
      </c>
      <c r="X20" s="79">
        <f>'Chô_7%'!AI9</f>
        <v>2144.4917603399999</v>
      </c>
      <c r="Z20" s="12">
        <v>2023</v>
      </c>
      <c r="AA20" s="128">
        <f>'Chô_7%'!$C9</f>
        <v>7.2999999999999995E-2</v>
      </c>
      <c r="AB20" s="129">
        <f>'Chô_5%'!$C9</f>
        <v>7.2999999999999995E-2</v>
      </c>
      <c r="AC20" s="139">
        <v>7.2999999999999995E-2</v>
      </c>
      <c r="AD20" s="130">
        <f>'Chô_10%'!$C9</f>
        <v>7.2999999999999995E-2</v>
      </c>
    </row>
    <row r="21" spans="2:30" x14ac:dyDescent="0.25">
      <c r="B21" s="12">
        <f t="shared" ref="B21:B67" si="0">B20+1</f>
        <v>2024</v>
      </c>
      <c r="C21" s="77">
        <f>'Chô_7%'!AD10</f>
        <v>30597.014520000001</v>
      </c>
      <c r="D21" s="78">
        <f>'Chô_5%'!AD10</f>
        <v>30597.014520000001</v>
      </c>
      <c r="E21" s="137">
        <v>30557.46384</v>
      </c>
      <c r="F21" s="79">
        <f>'Chô_10%'!AD10</f>
        <v>30597.014520000001</v>
      </c>
      <c r="H21" s="12">
        <f t="shared" ref="H21:H67" si="1">H20+1</f>
        <v>2024</v>
      </c>
      <c r="I21" s="77">
        <f>'Chô_7%'!AE10</f>
        <v>21367.059696800636</v>
      </c>
      <c r="J21" s="78">
        <f>'Chô_5%'!AE10</f>
        <v>21367.059696800636</v>
      </c>
      <c r="K21" s="137">
        <v>21238.290530524278</v>
      </c>
      <c r="L21" s="79">
        <f>'Chô_10%'!AE10</f>
        <v>21367.059696800636</v>
      </c>
      <c r="N21" s="12">
        <f t="shared" ref="N21:N67" si="2">N20+1</f>
        <v>2024</v>
      </c>
      <c r="O21" s="77">
        <f>'Chô_7%'!AG10</f>
        <v>2005.56</v>
      </c>
      <c r="P21" s="78">
        <f>'Chô_5%'!AG10</f>
        <v>2005.56</v>
      </c>
      <c r="Q21" s="137">
        <v>2030.0500000000002</v>
      </c>
      <c r="R21" s="79">
        <f>'Chô_10%'!AG10</f>
        <v>2005.56</v>
      </c>
      <c r="T21" s="12">
        <f t="shared" ref="T21:T67" si="3">T20+1</f>
        <v>2024</v>
      </c>
      <c r="U21" s="77">
        <f>'Chô_7%'!AI10</f>
        <v>2151.68851688</v>
      </c>
      <c r="V21" s="78">
        <f>'Chô_7%'!AI10</f>
        <v>2151.68851688</v>
      </c>
      <c r="W21" s="137">
        <v>2192.9899049075148</v>
      </c>
      <c r="X21" s="79">
        <f>'Chô_7%'!AI10</f>
        <v>2151.68851688</v>
      </c>
      <c r="Z21" s="12">
        <f t="shared" ref="Z21:Z67" si="4">Z20+1</f>
        <v>2024</v>
      </c>
      <c r="AA21" s="128">
        <f>'Chô_7%'!$C10</f>
        <v>7.375000000000001E-2</v>
      </c>
      <c r="AB21" s="129">
        <f>'Chô_5%'!$C10</f>
        <v>7.375000000000001E-2</v>
      </c>
      <c r="AC21" s="139">
        <v>7.400000000000001E-2</v>
      </c>
      <c r="AD21" s="130">
        <f>'Chô_10%'!$C10</f>
        <v>7.375000000000001E-2</v>
      </c>
    </row>
    <row r="22" spans="2:30" x14ac:dyDescent="0.25">
      <c r="B22" s="12">
        <f t="shared" si="0"/>
        <v>2025</v>
      </c>
      <c r="C22" s="77">
        <f>'Chô_7%'!AD11</f>
        <v>30578.656311287999</v>
      </c>
      <c r="D22" s="78">
        <f>'Chô_5%'!AD11</f>
        <v>30578.656311287999</v>
      </c>
      <c r="E22" s="137">
        <v>30551.352347231998</v>
      </c>
      <c r="F22" s="79">
        <f>'Chô_10%'!AD11</f>
        <v>30578.656311287999</v>
      </c>
      <c r="H22" s="12">
        <f t="shared" si="1"/>
        <v>2025</v>
      </c>
      <c r="I22" s="77">
        <f>'Chô_7%'!AE11</f>
        <v>21271.864728358647</v>
      </c>
      <c r="J22" s="78">
        <f>'Chô_5%'!AE11</f>
        <v>21271.864728358647</v>
      </c>
      <c r="K22" s="137">
        <v>21217.052239993754</v>
      </c>
      <c r="L22" s="79">
        <f>'Chô_10%'!AE11</f>
        <v>21271.864728358647</v>
      </c>
      <c r="N22" s="12">
        <f t="shared" si="2"/>
        <v>2025</v>
      </c>
      <c r="O22" s="77">
        <f>'Chô_7%'!AG11</f>
        <v>1996.8200000000002</v>
      </c>
      <c r="P22" s="78">
        <f>'Chô_5%'!AG11</f>
        <v>1996.8200000000002</v>
      </c>
      <c r="Q22" s="137">
        <v>2022.0300000000002</v>
      </c>
      <c r="R22" s="79">
        <f>'Chô_10%'!AG11</f>
        <v>1996.8200000000002</v>
      </c>
      <c r="T22" s="12">
        <f t="shared" si="3"/>
        <v>2025</v>
      </c>
      <c r="U22" s="77">
        <f>'Chô_7%'!AI11</f>
        <v>2154.68851688</v>
      </c>
      <c r="V22" s="78">
        <f>'Chô_7%'!AI11</f>
        <v>2154.68851688</v>
      </c>
      <c r="W22" s="137">
        <v>2195.9899049075148</v>
      </c>
      <c r="X22" s="79">
        <f>'Chô_7%'!AI11</f>
        <v>2154.68851688</v>
      </c>
      <c r="Z22" s="12">
        <f t="shared" si="4"/>
        <v>2025</v>
      </c>
      <c r="AA22" s="128">
        <f>'Chô_7%'!$C11</f>
        <v>7.6299999999999993E-2</v>
      </c>
      <c r="AB22" s="129">
        <f>'Chô_5%'!$C11</f>
        <v>7.6299999999999993E-2</v>
      </c>
      <c r="AC22" s="139">
        <v>7.5300000000000006E-2</v>
      </c>
      <c r="AD22" s="130">
        <f>'Chô_10%'!$C11</f>
        <v>7.6299999999999993E-2</v>
      </c>
    </row>
    <row r="23" spans="2:30" x14ac:dyDescent="0.25">
      <c r="B23" s="12">
        <f t="shared" si="0"/>
        <v>2026</v>
      </c>
      <c r="C23" s="77">
        <f>'Chô_7%'!AD12</f>
        <v>30725.43386158218</v>
      </c>
      <c r="D23" s="78">
        <f>'Chô_5%'!AD12</f>
        <v>30725.43386158218</v>
      </c>
      <c r="E23" s="137">
        <v>30691.888568029266</v>
      </c>
      <c r="F23" s="79">
        <f>'Chô_10%'!AD12</f>
        <v>30725.43386158218</v>
      </c>
      <c r="H23" s="12">
        <f t="shared" si="1"/>
        <v>2026</v>
      </c>
      <c r="I23" s="77">
        <f>'Chô_7%'!AE12</f>
        <v>21334.825110941551</v>
      </c>
      <c r="J23" s="78">
        <f>'Chô_5%'!AE12</f>
        <v>21334.825110941551</v>
      </c>
      <c r="K23" s="137">
        <v>21323.13750119372</v>
      </c>
      <c r="L23" s="79">
        <f>'Chô_10%'!AE12</f>
        <v>21334.825110941551</v>
      </c>
      <c r="N23" s="12">
        <f t="shared" si="2"/>
        <v>2026</v>
      </c>
      <c r="O23" s="77">
        <f>'Chô_7%'!AG12</f>
        <v>1989.78</v>
      </c>
      <c r="P23" s="78">
        <f>'Chô_5%'!AG12</f>
        <v>1989.78</v>
      </c>
      <c r="Q23" s="137">
        <v>2015.5700000000002</v>
      </c>
      <c r="R23" s="79">
        <f>'Chô_10%'!AG12</f>
        <v>1989.78</v>
      </c>
      <c r="T23" s="12">
        <f t="shared" si="3"/>
        <v>2026</v>
      </c>
      <c r="U23" s="77">
        <f>'Chô_7%'!AI12</f>
        <v>2155.18851688</v>
      </c>
      <c r="V23" s="78">
        <f>'Chô_7%'!AI12</f>
        <v>2155.18851688</v>
      </c>
      <c r="W23" s="137">
        <v>2196.4899049075148</v>
      </c>
      <c r="X23" s="79">
        <f>'Chô_7%'!AI12</f>
        <v>2155.18851688</v>
      </c>
      <c r="Z23" s="12">
        <f t="shared" si="4"/>
        <v>2026</v>
      </c>
      <c r="AA23" s="128">
        <f>'Chô_7%'!$C12</f>
        <v>7.7199999999999991E-2</v>
      </c>
      <c r="AB23" s="129">
        <f>'Chô_5%'!$C12</f>
        <v>7.7199999999999991E-2</v>
      </c>
      <c r="AC23" s="139">
        <v>7.6600000000000001E-2</v>
      </c>
      <c r="AD23" s="130">
        <f>'Chô_10%'!$C12</f>
        <v>7.7199999999999991E-2</v>
      </c>
    </row>
    <row r="24" spans="2:30" x14ac:dyDescent="0.25">
      <c r="B24" s="12">
        <f t="shared" si="0"/>
        <v>2027</v>
      </c>
      <c r="C24" s="77">
        <f>'Chô_7%'!AD13</f>
        <v>30934.366811840937</v>
      </c>
      <c r="D24" s="78">
        <f>'Chô_5%'!AD13</f>
        <v>30934.366811840937</v>
      </c>
      <c r="E24" s="137">
        <v>30866.832332867034</v>
      </c>
      <c r="F24" s="79">
        <f>'Chô_10%'!AD13</f>
        <v>30934.366811840937</v>
      </c>
      <c r="H24" s="12">
        <f t="shared" si="1"/>
        <v>2027</v>
      </c>
      <c r="I24" s="77">
        <f>'Chô_7%'!AE13</f>
        <v>21475.581111380059</v>
      </c>
      <c r="J24" s="78">
        <f>'Chô_5%'!AE13</f>
        <v>21475.581111380059</v>
      </c>
      <c r="K24" s="137">
        <v>21472.399463702077</v>
      </c>
      <c r="L24" s="79">
        <f>'Chô_10%'!AE13</f>
        <v>21475.581111380059</v>
      </c>
      <c r="N24" s="12">
        <f t="shared" si="2"/>
        <v>2027</v>
      </c>
      <c r="O24" s="77">
        <f>'Chô_7%'!AG13</f>
        <v>1983.3600000000001</v>
      </c>
      <c r="P24" s="78">
        <f>'Chô_5%'!AG13</f>
        <v>1983.3600000000001</v>
      </c>
      <c r="Q24" s="137">
        <v>2009.73</v>
      </c>
      <c r="R24" s="79">
        <f>'Chô_10%'!AG13</f>
        <v>1983.3600000000001</v>
      </c>
      <c r="T24" s="12">
        <f t="shared" si="3"/>
        <v>2027</v>
      </c>
      <c r="U24" s="77">
        <f>'Chô_7%'!AI13</f>
        <v>2155.68851688</v>
      </c>
      <c r="V24" s="78">
        <f>'Chô_7%'!AI13</f>
        <v>2155.68851688</v>
      </c>
      <c r="W24" s="137">
        <v>2196.9899049075148</v>
      </c>
      <c r="X24" s="79">
        <f>'Chô_7%'!AI13</f>
        <v>2155.68851688</v>
      </c>
      <c r="Z24" s="12">
        <f t="shared" si="4"/>
        <v>2027</v>
      </c>
      <c r="AA24" s="128">
        <f>'Chô_7%'!$C13</f>
        <v>7.4700000000000003E-2</v>
      </c>
      <c r="AB24" s="129">
        <f>'Chô_5%'!$C13</f>
        <v>7.4700000000000003E-2</v>
      </c>
      <c r="AC24" s="139">
        <v>7.5399999999999995E-2</v>
      </c>
      <c r="AD24" s="130">
        <f>'Chô_10%'!$C13</f>
        <v>7.4700000000000003E-2</v>
      </c>
    </row>
    <row r="25" spans="2:30" x14ac:dyDescent="0.25">
      <c r="B25" s="12">
        <f t="shared" si="0"/>
        <v>2028</v>
      </c>
      <c r="C25" s="77">
        <f>'Chô_7%'!AD14</f>
        <v>31166.374562929745</v>
      </c>
      <c r="D25" s="78">
        <f>'Chô_5%'!AD14</f>
        <v>31166.374562929745</v>
      </c>
      <c r="E25" s="137">
        <v>31036.599910697802</v>
      </c>
      <c r="F25" s="79">
        <f>'Chô_10%'!AD14</f>
        <v>31166.374562929745</v>
      </c>
      <c r="H25" s="12">
        <f t="shared" si="1"/>
        <v>2028</v>
      </c>
      <c r="I25" s="77">
        <f>'Chô_7%'!AE14</f>
        <v>21646.946292385623</v>
      </c>
      <c r="J25" s="78">
        <f>'Chô_5%'!AE14</f>
        <v>21646.946292385623</v>
      </c>
      <c r="K25" s="137">
        <v>21601.233860484288</v>
      </c>
      <c r="L25" s="79">
        <f>'Chô_10%'!AE14</f>
        <v>21646.946292385623</v>
      </c>
      <c r="N25" s="12">
        <f t="shared" si="2"/>
        <v>2028</v>
      </c>
      <c r="O25" s="77">
        <f>'Chô_7%'!AG14</f>
        <v>1978.5800000000002</v>
      </c>
      <c r="P25" s="78">
        <f>'Chô_5%'!AG14</f>
        <v>1978.5800000000002</v>
      </c>
      <c r="Q25" s="137">
        <v>2004.65</v>
      </c>
      <c r="R25" s="79">
        <f>'Chô_10%'!AG14</f>
        <v>1978.5800000000002</v>
      </c>
      <c r="T25" s="12">
        <f t="shared" si="3"/>
        <v>2028</v>
      </c>
      <c r="U25" s="77">
        <f>'Chô_7%'!AI14</f>
        <v>2155.68851688</v>
      </c>
      <c r="V25" s="78">
        <f>'Chô_7%'!AI14</f>
        <v>2155.68851688</v>
      </c>
      <c r="W25" s="137">
        <v>2196.9899049075148</v>
      </c>
      <c r="X25" s="79">
        <f>'Chô_7%'!AI14</f>
        <v>2155.68851688</v>
      </c>
      <c r="Z25" s="12">
        <f t="shared" si="4"/>
        <v>2028</v>
      </c>
      <c r="AA25" s="128">
        <f>'Chô_7%'!$C14</f>
        <v>7.1500000000000008E-2</v>
      </c>
      <c r="AB25" s="129">
        <f>'Chô_5%'!$C14</f>
        <v>7.1500000000000008E-2</v>
      </c>
      <c r="AC25" s="139">
        <v>7.2900000000000006E-2</v>
      </c>
      <c r="AD25" s="130">
        <f>'Chô_10%'!$C14</f>
        <v>7.1500000000000008E-2</v>
      </c>
    </row>
    <row r="26" spans="2:30" x14ac:dyDescent="0.25">
      <c r="B26" s="12">
        <f t="shared" si="0"/>
        <v>2029</v>
      </c>
      <c r="C26" s="77">
        <f>'Chô_7%'!AD15</f>
        <v>31337.789623025859</v>
      </c>
      <c r="D26" s="78">
        <f>'Chô_5%'!AD15</f>
        <v>31337.789623025859</v>
      </c>
      <c r="E26" s="137">
        <v>31145.22801038525</v>
      </c>
      <c r="F26" s="79">
        <f>'Chô_10%'!AD15</f>
        <v>31337.789623025859</v>
      </c>
      <c r="H26" s="12">
        <f t="shared" si="1"/>
        <v>2029</v>
      </c>
      <c r="I26" s="77">
        <f>'Chô_7%'!AE15</f>
        <v>21768.069887626716</v>
      </c>
      <c r="J26" s="78">
        <f>'Chô_5%'!AE15</f>
        <v>21768.069887626716</v>
      </c>
      <c r="K26" s="137">
        <v>21771.517163584587</v>
      </c>
      <c r="L26" s="79">
        <f>'Chô_10%'!AE15</f>
        <v>21768.069887626716</v>
      </c>
      <c r="N26" s="12">
        <f t="shared" si="2"/>
        <v>2029</v>
      </c>
      <c r="O26" s="77">
        <f>'Chô_7%'!AG15</f>
        <v>1973.98</v>
      </c>
      <c r="P26" s="78">
        <f>'Chô_5%'!AG15</f>
        <v>1973.98</v>
      </c>
      <c r="Q26" s="137">
        <v>2000.5300000000002</v>
      </c>
      <c r="R26" s="79">
        <f>'Chô_10%'!AG15</f>
        <v>1973.98</v>
      </c>
      <c r="T26" s="12">
        <f t="shared" si="3"/>
        <v>2029</v>
      </c>
      <c r="U26" s="77">
        <f>'Chô_7%'!AI15</f>
        <v>2155.68851688</v>
      </c>
      <c r="V26" s="78">
        <f>'Chô_7%'!AI15</f>
        <v>2155.68851688</v>
      </c>
      <c r="W26" s="137">
        <v>2196.9899049075148</v>
      </c>
      <c r="X26" s="79">
        <f>'Chô_7%'!AI15</f>
        <v>2155.68851688</v>
      </c>
      <c r="Z26" s="12">
        <f t="shared" si="4"/>
        <v>2029</v>
      </c>
      <c r="AA26" s="128">
        <f>'Chô_7%'!$C15</f>
        <v>6.9699999999999998E-2</v>
      </c>
      <c r="AB26" s="129">
        <f>'Chô_5%'!$C15</f>
        <v>6.9699999999999998E-2</v>
      </c>
      <c r="AC26" s="139">
        <v>7.2099999999999997E-2</v>
      </c>
      <c r="AD26" s="130">
        <f>'Chô_10%'!$C15</f>
        <v>6.9699999999999998E-2</v>
      </c>
    </row>
    <row r="27" spans="2:30" x14ac:dyDescent="0.25">
      <c r="B27" s="12">
        <f t="shared" si="0"/>
        <v>2030</v>
      </c>
      <c r="C27" s="77">
        <f>'Chô_7%'!AD16</f>
        <v>31409.866539158818</v>
      </c>
      <c r="D27" s="78">
        <f>'Chô_5%'!AD16</f>
        <v>31469.408339442569</v>
      </c>
      <c r="E27" s="137">
        <v>31170.144192793556</v>
      </c>
      <c r="F27" s="79">
        <f>'Chô_10%'!AD16</f>
        <v>31315.853170289742</v>
      </c>
      <c r="H27" s="12">
        <f t="shared" si="1"/>
        <v>2030</v>
      </c>
      <c r="I27" s="77">
        <f>'Chô_7%'!AE16</f>
        <v>21923.95915927137</v>
      </c>
      <c r="J27" s="78">
        <f>'Chô_5%'!AE16</f>
        <v>21976.455162633614</v>
      </c>
      <c r="K27" s="137">
        <v>21941.800466684886</v>
      </c>
      <c r="L27" s="79">
        <f>'Chô_10%'!AE16</f>
        <v>21843.797481544607</v>
      </c>
      <c r="N27" s="12">
        <f t="shared" si="2"/>
        <v>2030</v>
      </c>
      <c r="O27" s="77">
        <f>'Chô_7%'!AG16</f>
        <v>1970.1200000000003</v>
      </c>
      <c r="P27" s="78">
        <f>'Chô_5%'!AG16</f>
        <v>1970.1200000000003</v>
      </c>
      <c r="Q27" s="137">
        <v>1996.65</v>
      </c>
      <c r="R27" s="79">
        <f>'Chô_10%'!AG16</f>
        <v>1970.1200000000003</v>
      </c>
      <c r="T27" s="12">
        <f t="shared" si="3"/>
        <v>2030</v>
      </c>
      <c r="U27" s="77">
        <f>'Chô_7%'!AI16</f>
        <v>2155.68851688</v>
      </c>
      <c r="V27" s="78">
        <f>'Chô_7%'!AI16</f>
        <v>2155.68851688</v>
      </c>
      <c r="W27" s="137">
        <v>2196.9899049075148</v>
      </c>
      <c r="X27" s="79">
        <f>'Chô_7%'!AI16</f>
        <v>2155.68851688</v>
      </c>
      <c r="Z27" s="12">
        <f t="shared" si="4"/>
        <v>2030</v>
      </c>
      <c r="AA27" s="128">
        <f>'Chô_7%'!$C16</f>
        <v>6.9800000000000001E-2</v>
      </c>
      <c r="AB27" s="129">
        <f>'Chô_5%'!$C16</f>
        <v>6.8000000000000005E-2</v>
      </c>
      <c r="AC27" s="139">
        <v>7.1900000000000006E-2</v>
      </c>
      <c r="AD27" s="130">
        <f>'Chô_10%'!$C16</f>
        <v>7.2499999999999995E-2</v>
      </c>
    </row>
    <row r="28" spans="2:30" x14ac:dyDescent="0.25">
      <c r="B28" s="12">
        <f t="shared" si="0"/>
        <v>2031</v>
      </c>
      <c r="C28" s="77">
        <f>'Chô_7%'!AD17</f>
        <v>31491.53219216063</v>
      </c>
      <c r="D28" s="78">
        <f>'Chô_5%'!AD17</f>
        <v>31614.167617804003</v>
      </c>
      <c r="E28" s="137">
        <v>31260.537610952651</v>
      </c>
      <c r="F28" s="79">
        <f>'Chô_10%'!AD17</f>
        <v>31306.458414338656</v>
      </c>
      <c r="H28" s="12">
        <f t="shared" si="1"/>
        <v>2031</v>
      </c>
      <c r="I28" s="77">
        <f>'Chô_7%'!AE17</f>
        <v>22079.84843091603</v>
      </c>
      <c r="J28" s="78">
        <f>'Chô_5%'!AE17</f>
        <v>22184.840437640509</v>
      </c>
      <c r="K28" s="137">
        <v>22112.083769785186</v>
      </c>
      <c r="L28" s="79">
        <f>'Chô_10%'!AE17</f>
        <v>21919.525075462501</v>
      </c>
      <c r="N28" s="12">
        <f t="shared" si="2"/>
        <v>2031</v>
      </c>
      <c r="O28" s="77">
        <f>'Chô_7%'!AG17</f>
        <v>1966.44</v>
      </c>
      <c r="P28" s="78">
        <f>'Chô_5%'!AG17</f>
        <v>1966.44</v>
      </c>
      <c r="Q28" s="137">
        <v>1993.0500000000002</v>
      </c>
      <c r="R28" s="79">
        <f>'Chô_10%'!AG17</f>
        <v>1966.44</v>
      </c>
      <c r="T28" s="12">
        <f t="shared" si="3"/>
        <v>2031</v>
      </c>
      <c r="U28" s="77">
        <f>'Chô_7%'!AI17</f>
        <v>2155.68851688</v>
      </c>
      <c r="V28" s="78">
        <f>'Chô_7%'!AI17</f>
        <v>2155.68851688</v>
      </c>
      <c r="W28" s="137">
        <v>2196.9899049075148</v>
      </c>
      <c r="X28" s="79">
        <f>'Chô_7%'!AI17</f>
        <v>2155.68851688</v>
      </c>
      <c r="Z28" s="12">
        <f t="shared" si="4"/>
        <v>2031</v>
      </c>
      <c r="AA28" s="128">
        <f>'Chô_7%'!$C17</f>
        <v>6.9900000000000004E-2</v>
      </c>
      <c r="AB28" s="129">
        <f>'Chô_5%'!$C17</f>
        <v>6.6299999999999998E-2</v>
      </c>
      <c r="AC28" s="139">
        <v>7.17E-2</v>
      </c>
      <c r="AD28" s="130">
        <f>'Chô_10%'!$C17</f>
        <v>7.5399999999999995E-2</v>
      </c>
    </row>
    <row r="29" spans="2:30" x14ac:dyDescent="0.25">
      <c r="B29" s="12">
        <f t="shared" si="0"/>
        <v>2032</v>
      </c>
      <c r="C29" s="77">
        <f>'Chô_7%'!AD18</f>
        <v>31573.410175860245</v>
      </c>
      <c r="D29" s="78">
        <f>'Chô_5%'!AD18</f>
        <v>31756.43137208412</v>
      </c>
      <c r="E29" s="137">
        <v>31351.193170024413</v>
      </c>
      <c r="F29" s="79">
        <f>'Chô_10%'!AD18</f>
        <v>31293.935830972921</v>
      </c>
      <c r="H29" s="12">
        <f t="shared" si="1"/>
        <v>2032</v>
      </c>
      <c r="I29" s="77">
        <f>'Chô_7%'!AE18</f>
        <v>22235.737702560691</v>
      </c>
      <c r="J29" s="78">
        <f>'Chô_5%'!AE18</f>
        <v>22393.225712647411</v>
      </c>
      <c r="K29" s="137">
        <v>22282.367072885489</v>
      </c>
      <c r="L29" s="79">
        <f>'Chô_10%'!AE18</f>
        <v>21995.252669380392</v>
      </c>
      <c r="N29" s="12">
        <f t="shared" si="2"/>
        <v>2032</v>
      </c>
      <c r="O29" s="77">
        <f>'Chô_7%'!AG18</f>
        <v>1963.22</v>
      </c>
      <c r="P29" s="78">
        <f>'Chô_5%'!AG18</f>
        <v>1963.22</v>
      </c>
      <c r="Q29" s="137">
        <v>1989.8899999999999</v>
      </c>
      <c r="R29" s="79">
        <f>'Chô_10%'!AG18</f>
        <v>1963.22</v>
      </c>
      <c r="T29" s="12">
        <f t="shared" si="3"/>
        <v>2032</v>
      </c>
      <c r="U29" s="77">
        <f>'Chô_7%'!AI18</f>
        <v>2155.68851688</v>
      </c>
      <c r="V29" s="78">
        <f>'Chô_7%'!AI18</f>
        <v>2155.68851688</v>
      </c>
      <c r="W29" s="137">
        <v>2196.9899049075148</v>
      </c>
      <c r="X29" s="79">
        <f>'Chô_7%'!AI18</f>
        <v>2155.68851688</v>
      </c>
      <c r="Z29" s="12">
        <f t="shared" si="4"/>
        <v>2032</v>
      </c>
      <c r="AA29" s="128">
        <f>'Chô_7%'!$C18</f>
        <v>7.0000000000000007E-2</v>
      </c>
      <c r="AB29" s="129">
        <f>'Chô_5%'!$C18</f>
        <v>6.4500000000000002E-2</v>
      </c>
      <c r="AC29" s="139">
        <v>7.1500000000000008E-2</v>
      </c>
      <c r="AD29" s="130">
        <f>'Chô_10%'!$C18</f>
        <v>7.8200000000000006E-2</v>
      </c>
    </row>
    <row r="30" spans="2:30" x14ac:dyDescent="0.25">
      <c r="B30" s="12">
        <f t="shared" si="0"/>
        <v>2033</v>
      </c>
      <c r="C30" s="77">
        <f>'Chô_7%'!AD19</f>
        <v>31592.354221965761</v>
      </c>
      <c r="D30" s="78">
        <f>'Chô_5%'!AD19</f>
        <v>31838.998093651539</v>
      </c>
      <c r="E30" s="137">
        <v>31376.27412456043</v>
      </c>
      <c r="F30" s="79">
        <f>'Chô_10%'!AD19</f>
        <v>31221.959778561686</v>
      </c>
      <c r="H30" s="12">
        <f t="shared" si="1"/>
        <v>2033</v>
      </c>
      <c r="I30" s="77">
        <f>'Chô_7%'!AE19</f>
        <v>22275.664386921377</v>
      </c>
      <c r="J30" s="78">
        <f>'Chô_5%'!AE19</f>
        <v>22487.899108108333</v>
      </c>
      <c r="K30" s="137">
        <v>22327.314889946952</v>
      </c>
      <c r="L30" s="79">
        <f>'Chô_10%'!AE19</f>
        <v>21956.943468020076</v>
      </c>
      <c r="N30" s="12">
        <f t="shared" si="2"/>
        <v>2033</v>
      </c>
      <c r="O30" s="77">
        <f>'Chô_7%'!AG19</f>
        <v>1960.16</v>
      </c>
      <c r="P30" s="78">
        <f>'Chô_5%'!AG19</f>
        <v>1960.16</v>
      </c>
      <c r="Q30" s="137">
        <v>1986.29</v>
      </c>
      <c r="R30" s="79">
        <f>'Chô_10%'!AG19</f>
        <v>1960.16</v>
      </c>
      <c r="T30" s="12">
        <f t="shared" si="3"/>
        <v>2033</v>
      </c>
      <c r="U30" s="77">
        <f>'Chô_7%'!AI19</f>
        <v>2155.68851688</v>
      </c>
      <c r="V30" s="78">
        <f>'Chô_7%'!AI19</f>
        <v>2155.68851688</v>
      </c>
      <c r="W30" s="137">
        <v>2196.9899049075148</v>
      </c>
      <c r="X30" s="79">
        <f>'Chô_7%'!AI19</f>
        <v>2155.68851688</v>
      </c>
      <c r="Z30" s="12">
        <f t="shared" si="4"/>
        <v>2033</v>
      </c>
      <c r="AA30" s="128">
        <f>'Chô_7%'!$C19</f>
        <v>7.0000000000000007E-2</v>
      </c>
      <c r="AB30" s="129">
        <f>'Chô_5%'!$C19</f>
        <v>6.2699999999999992E-2</v>
      </c>
      <c r="AC30" s="139">
        <v>7.1300000000000002E-2</v>
      </c>
      <c r="AD30" s="130">
        <f>'Chô_10%'!$C19</f>
        <v>8.09E-2</v>
      </c>
    </row>
    <row r="31" spans="2:30" x14ac:dyDescent="0.25">
      <c r="B31" s="12">
        <f t="shared" si="0"/>
        <v>2034</v>
      </c>
      <c r="C31" s="77">
        <f>'Chô_7%'!AD20</f>
        <v>31620.787340765524</v>
      </c>
      <c r="D31" s="78">
        <f>'Chô_5%'!AD20</f>
        <v>31928.147288313758</v>
      </c>
      <c r="E31" s="137">
        <v>31410.788026097449</v>
      </c>
      <c r="F31" s="79">
        <f>'Chô_10%'!AD20</f>
        <v>31156.393663026705</v>
      </c>
      <c r="H31" s="12">
        <f t="shared" si="1"/>
        <v>2034</v>
      </c>
      <c r="I31" s="77">
        <f>'Chô_7%'!AE20</f>
        <v>22321.980131155473</v>
      </c>
      <c r="J31" s="78">
        <f>'Chô_5%'!AE20</f>
        <v>22586.460461950159</v>
      </c>
      <c r="K31" s="137">
        <v>22378.573771628438</v>
      </c>
      <c r="L31" s="79">
        <f>'Chô_10%'!AE20</f>
        <v>21922.373759254799</v>
      </c>
      <c r="N31" s="12">
        <f t="shared" si="2"/>
        <v>2034</v>
      </c>
      <c r="O31" s="77">
        <f>'Chô_7%'!AG20</f>
        <v>1957.6000000000001</v>
      </c>
      <c r="P31" s="78">
        <f>'Chô_5%'!AG20</f>
        <v>1957.6000000000001</v>
      </c>
      <c r="Q31" s="137">
        <v>1983.5100000000002</v>
      </c>
      <c r="R31" s="79">
        <f>'Chô_10%'!AG20</f>
        <v>1957.6000000000001</v>
      </c>
      <c r="T31" s="12">
        <f t="shared" si="3"/>
        <v>2034</v>
      </c>
      <c r="U31" s="77">
        <f>'Chô_7%'!AI20</f>
        <v>2155.68851688</v>
      </c>
      <c r="V31" s="78">
        <f>'Chô_7%'!AI20</f>
        <v>2155.68851688</v>
      </c>
      <c r="W31" s="137">
        <v>2196.9899049075148</v>
      </c>
      <c r="X31" s="79">
        <f>'Chô_7%'!AI20</f>
        <v>2155.68851688</v>
      </c>
      <c r="Z31" s="12">
        <f t="shared" si="4"/>
        <v>2034</v>
      </c>
      <c r="AA31" s="128">
        <f>'Chô_7%'!$C20</f>
        <v>7.0000000000000007E-2</v>
      </c>
      <c r="AB31" s="129">
        <f>'Chô_5%'!$C20</f>
        <v>6.0899999999999996E-2</v>
      </c>
      <c r="AC31" s="139">
        <v>7.1099999999999997E-2</v>
      </c>
      <c r="AD31" s="130">
        <f>'Chô_10%'!$C20</f>
        <v>8.3599999999999994E-2</v>
      </c>
    </row>
    <row r="32" spans="2:30" x14ac:dyDescent="0.25">
      <c r="B32" s="12">
        <f t="shared" si="0"/>
        <v>2035</v>
      </c>
      <c r="C32" s="77">
        <f>'Chô_7%'!AD21</f>
        <v>31652.408128106286</v>
      </c>
      <c r="D32" s="78">
        <f>'Chô_5%'!AD21</f>
        <v>32020.738915449867</v>
      </c>
      <c r="E32" s="137">
        <v>31448.480971728772</v>
      </c>
      <c r="F32" s="79">
        <f>'Chô_10%'!AD21</f>
        <v>31094.080875700653</v>
      </c>
      <c r="H32" s="12">
        <f t="shared" si="1"/>
        <v>2035</v>
      </c>
      <c r="I32" s="77">
        <f>'Chô_7%'!AE21</f>
        <v>22370.573157214119</v>
      </c>
      <c r="J32" s="78">
        <f>'Chô_5%'!AE21</f>
        <v>22687.518319573679</v>
      </c>
      <c r="K32" s="137">
        <v>22431.714633949898</v>
      </c>
      <c r="L32" s="79">
        <f>'Chô_10%'!AE21</f>
        <v>21890.137831837954</v>
      </c>
      <c r="N32" s="12">
        <f t="shared" si="2"/>
        <v>2035</v>
      </c>
      <c r="O32" s="77">
        <f>'Chô_7%'!AG21</f>
        <v>1954.7</v>
      </c>
      <c r="P32" s="78">
        <f>'Chô_5%'!AG21</f>
        <v>1954.7</v>
      </c>
      <c r="Q32" s="137">
        <v>1981.0700000000002</v>
      </c>
      <c r="R32" s="79">
        <f>'Chô_10%'!AG21</f>
        <v>1954.7</v>
      </c>
      <c r="T32" s="12">
        <f t="shared" si="3"/>
        <v>2035</v>
      </c>
      <c r="U32" s="77">
        <f>'Chô_7%'!AI21</f>
        <v>2155.68851688</v>
      </c>
      <c r="V32" s="78">
        <f>'Chô_7%'!AI21</f>
        <v>2155.68851688</v>
      </c>
      <c r="W32" s="137">
        <v>2196.9899049075148</v>
      </c>
      <c r="X32" s="79">
        <f>'Chô_7%'!AI21</f>
        <v>2155.68851688</v>
      </c>
      <c r="Z32" s="12">
        <f t="shared" si="4"/>
        <v>2035</v>
      </c>
      <c r="AA32" s="128">
        <f>'Chô_7%'!$C21</f>
        <v>7.0000000000000007E-2</v>
      </c>
      <c r="AB32" s="129">
        <f>'Chô_5%'!$C21</f>
        <v>5.91E-2</v>
      </c>
      <c r="AC32" s="139">
        <v>7.0900000000000005E-2</v>
      </c>
      <c r="AD32" s="130">
        <f>'Chô_10%'!$C21</f>
        <v>8.6400000000000005E-2</v>
      </c>
    </row>
    <row r="33" spans="2:30" x14ac:dyDescent="0.25">
      <c r="B33" s="12">
        <f t="shared" si="0"/>
        <v>2036</v>
      </c>
      <c r="C33" s="77">
        <f>'Chô_7%'!AD22</f>
        <v>31661.903850544717</v>
      </c>
      <c r="D33" s="78">
        <f>'Chô_5%'!AD22</f>
        <v>32091.184541063853</v>
      </c>
      <c r="E33" s="137">
        <v>31464.205212214634</v>
      </c>
      <c r="F33" s="79">
        <f>'Chô_10%'!AD22</f>
        <v>31010.126857336261</v>
      </c>
      <c r="H33" s="12">
        <f t="shared" si="1"/>
        <v>2036</v>
      </c>
      <c r="I33" s="77">
        <f>'Chô_7%'!AE22</f>
        <v>22398.398447218031</v>
      </c>
      <c r="J33" s="78">
        <f>'Chô_5%'!AE22</f>
        <v>22767.790425378942</v>
      </c>
      <c r="K33" s="137">
        <v>22464.390483635987</v>
      </c>
      <c r="L33" s="79">
        <f>'Chô_10%'!AE22</f>
        <v>21837.550502834853</v>
      </c>
      <c r="N33" s="12">
        <f t="shared" si="2"/>
        <v>2036</v>
      </c>
      <c r="O33" s="77">
        <f>'Chô_7%'!AG22</f>
        <v>1952.54</v>
      </c>
      <c r="P33" s="78">
        <f>'Chô_5%'!AG22</f>
        <v>1952.54</v>
      </c>
      <c r="Q33" s="137">
        <v>1979.0700000000002</v>
      </c>
      <c r="R33" s="79">
        <f>'Chô_10%'!AG22</f>
        <v>1952.54</v>
      </c>
      <c r="T33" s="12">
        <f t="shared" si="3"/>
        <v>2036</v>
      </c>
      <c r="U33" s="77">
        <f>'Chô_7%'!AI22</f>
        <v>2155.68851688</v>
      </c>
      <c r="V33" s="78">
        <f>'Chô_7%'!AI22</f>
        <v>2155.68851688</v>
      </c>
      <c r="W33" s="137">
        <v>2196.9899049075148</v>
      </c>
      <c r="X33" s="79">
        <f>'Chô_7%'!AI22</f>
        <v>2155.68851688</v>
      </c>
      <c r="Z33" s="12">
        <f t="shared" si="4"/>
        <v>2036</v>
      </c>
      <c r="AA33" s="128">
        <f>'Chô_7%'!$C22</f>
        <v>7.0000000000000007E-2</v>
      </c>
      <c r="AB33" s="129">
        <f>'Chô_5%'!$C22</f>
        <v>5.7300000000000004E-2</v>
      </c>
      <c r="AC33" s="139">
        <v>7.0699999999999999E-2</v>
      </c>
      <c r="AD33" s="130">
        <f>'Chô_10%'!$C22</f>
        <v>8.9099999999999999E-2</v>
      </c>
    </row>
    <row r="34" spans="2:30" x14ac:dyDescent="0.25">
      <c r="B34" s="12">
        <f t="shared" si="0"/>
        <v>2037</v>
      </c>
      <c r="C34" s="77">
        <f>'Chô_7%'!AD23</f>
        <v>31652.405279389557</v>
      </c>
      <c r="D34" s="78">
        <f>'Chô_5%'!AD23</f>
        <v>32145.73955478366</v>
      </c>
      <c r="E34" s="137">
        <v>31461.058791693413</v>
      </c>
      <c r="F34" s="79">
        <f>'Chô_10%'!AD23</f>
        <v>30907.793438707049</v>
      </c>
      <c r="H34" s="12">
        <f t="shared" si="1"/>
        <v>2037</v>
      </c>
      <c r="I34" s="77">
        <f>'Chô_7%'!AE23</f>
        <v>22408.09102257093</v>
      </c>
      <c r="J34" s="78">
        <f>'Chô_5%'!AE23</f>
        <v>22832.600505310602</v>
      </c>
      <c r="K34" s="137">
        <v>22478.846312576388</v>
      </c>
      <c r="L34" s="79">
        <f>'Chô_10%'!AE23</f>
        <v>21767.359569080378</v>
      </c>
      <c r="N34" s="12">
        <f t="shared" si="2"/>
        <v>2037</v>
      </c>
      <c r="O34" s="77">
        <f>'Chô_7%'!AG23</f>
        <v>1950.76</v>
      </c>
      <c r="P34" s="78">
        <f>'Chô_5%'!AG23</f>
        <v>1950.76</v>
      </c>
      <c r="Q34" s="137">
        <v>1977.65</v>
      </c>
      <c r="R34" s="79">
        <f>'Chô_10%'!AG23</f>
        <v>1950.76</v>
      </c>
      <c r="T34" s="12">
        <f t="shared" si="3"/>
        <v>2037</v>
      </c>
      <c r="U34" s="77">
        <f>'Chô_7%'!AI23</f>
        <v>2155.68851688</v>
      </c>
      <c r="V34" s="78">
        <f>'Chô_7%'!AI23</f>
        <v>2155.68851688</v>
      </c>
      <c r="W34" s="137">
        <v>2196.9899049075148</v>
      </c>
      <c r="X34" s="79">
        <f>'Chô_7%'!AI23</f>
        <v>2155.68851688</v>
      </c>
      <c r="Z34" s="12">
        <f t="shared" si="4"/>
        <v>2037</v>
      </c>
      <c r="AA34" s="128">
        <f>'Chô_7%'!$C23</f>
        <v>7.0000000000000007E-2</v>
      </c>
      <c r="AB34" s="129">
        <f>'Chô_5%'!$C23</f>
        <v>5.5500000000000001E-2</v>
      </c>
      <c r="AC34" s="139">
        <v>7.0599999999999996E-2</v>
      </c>
      <c r="AD34" s="130">
        <f>'Chô_10%'!$C23</f>
        <v>9.1799999999999993E-2</v>
      </c>
    </row>
    <row r="35" spans="2:30" x14ac:dyDescent="0.25">
      <c r="B35" s="12">
        <f t="shared" si="0"/>
        <v>2038</v>
      </c>
      <c r="C35" s="77">
        <f>'Chô_7%'!AD24</f>
        <v>31655.570519917495</v>
      </c>
      <c r="D35" s="78">
        <f>'Chô_5%'!AD24</f>
        <v>32210.031033893229</v>
      </c>
      <c r="E35" s="137">
        <v>31470.497109330918</v>
      </c>
      <c r="F35" s="79">
        <f>'Chô_10%'!AD24</f>
        <v>30818.160837734798</v>
      </c>
      <c r="H35" s="12">
        <f t="shared" si="1"/>
        <v>2038</v>
      </c>
      <c r="I35" s="77">
        <f>'Chô_7%'!AE24</f>
        <v>22426.957960946675</v>
      </c>
      <c r="J35" s="78">
        <f>'Chô_5%'!AE24</f>
        <v>22904.065994438533</v>
      </c>
      <c r="K35" s="137">
        <v>22502.905428987986</v>
      </c>
      <c r="L35" s="79">
        <f>'Chô_10%'!AE24</f>
        <v>21706.374841639605</v>
      </c>
      <c r="N35" s="12">
        <f t="shared" si="2"/>
        <v>2038</v>
      </c>
      <c r="O35" s="77">
        <f>'Chô_7%'!AG24</f>
        <v>1949.48</v>
      </c>
      <c r="P35" s="78">
        <f>'Chô_5%'!AG24</f>
        <v>1949.48</v>
      </c>
      <c r="Q35" s="137">
        <v>1976.37</v>
      </c>
      <c r="R35" s="79">
        <f>'Chô_10%'!AG24</f>
        <v>1949.48</v>
      </c>
      <c r="T35" s="12">
        <f t="shared" si="3"/>
        <v>2038</v>
      </c>
      <c r="U35" s="77">
        <f>'Chô_7%'!AI24</f>
        <v>2155.68851688</v>
      </c>
      <c r="V35" s="78">
        <f>'Chô_7%'!AI24</f>
        <v>2155.68851688</v>
      </c>
      <c r="W35" s="137">
        <v>2196.9899049075148</v>
      </c>
      <c r="X35" s="79">
        <f>'Chô_7%'!AI24</f>
        <v>2155.68851688</v>
      </c>
      <c r="Z35" s="12">
        <f t="shared" si="4"/>
        <v>2038</v>
      </c>
      <c r="AA35" s="128">
        <f>'Chô_7%'!$C24</f>
        <v>7.0000000000000007E-2</v>
      </c>
      <c r="AB35" s="129">
        <f>'Chô_5%'!$C24</f>
        <v>5.3600000000000002E-2</v>
      </c>
      <c r="AC35" s="139">
        <v>7.0400000000000004E-2</v>
      </c>
      <c r="AD35" s="130">
        <f>'Chô_10%'!$C24</f>
        <v>9.4499999999999987E-2</v>
      </c>
    </row>
    <row r="36" spans="2:30" x14ac:dyDescent="0.25">
      <c r="B36" s="12">
        <f t="shared" si="0"/>
        <v>2039</v>
      </c>
      <c r="C36" s="77">
        <f>'Chô_7%'!AD25</f>
        <v>31665.067191073471</v>
      </c>
      <c r="D36" s="78">
        <f>'Chô_5%'!AD25</f>
        <v>32280.893102167793</v>
      </c>
      <c r="E36" s="137">
        <v>31486.232357885579</v>
      </c>
      <c r="F36" s="79">
        <f>'Chô_10%'!AD25</f>
        <v>30734.951803472915</v>
      </c>
      <c r="H36" s="12">
        <f t="shared" si="1"/>
        <v>2039</v>
      </c>
      <c r="I36" s="77">
        <f>'Chô_7%'!AE25</f>
        <v>22449.928424811158</v>
      </c>
      <c r="J36" s="78">
        <f>'Chô_5%'!AE25</f>
        <v>22979.840802716582</v>
      </c>
      <c r="K36" s="137">
        <v>22531.170385141417</v>
      </c>
      <c r="L36" s="79">
        <f>'Chô_10%'!AE25</f>
        <v>21649.572921915878</v>
      </c>
      <c r="N36" s="12">
        <f t="shared" si="2"/>
        <v>2039</v>
      </c>
      <c r="O36" s="77">
        <f>'Chô_7%'!AG25</f>
        <v>1948.64</v>
      </c>
      <c r="P36" s="78">
        <f>'Chô_5%'!AG25</f>
        <v>1948.64</v>
      </c>
      <c r="Q36" s="137">
        <v>1975.5300000000002</v>
      </c>
      <c r="R36" s="79">
        <f>'Chô_10%'!AG25</f>
        <v>1948.64</v>
      </c>
      <c r="T36" s="12">
        <f t="shared" si="3"/>
        <v>2039</v>
      </c>
      <c r="U36" s="77">
        <f>'Chô_7%'!AI25</f>
        <v>2155.68851688</v>
      </c>
      <c r="V36" s="78">
        <f>'Chô_7%'!AI25</f>
        <v>2155.68851688</v>
      </c>
      <c r="W36" s="137">
        <v>2196.9899049075148</v>
      </c>
      <c r="X36" s="79">
        <f>'Chô_7%'!AI25</f>
        <v>2155.68851688</v>
      </c>
      <c r="Z36" s="12">
        <f t="shared" si="4"/>
        <v>2039</v>
      </c>
      <c r="AA36" s="128">
        <f>'Chô_7%'!$C25</f>
        <v>7.0000000000000007E-2</v>
      </c>
      <c r="AB36" s="129">
        <f>'Chô_5%'!$C25</f>
        <v>5.1799999999999999E-2</v>
      </c>
      <c r="AC36" s="139">
        <v>7.0199999999999999E-2</v>
      </c>
      <c r="AD36" s="130">
        <f>'Chô_10%'!$C25</f>
        <v>9.7299999999999998E-2</v>
      </c>
    </row>
    <row r="37" spans="2:30" x14ac:dyDescent="0.25">
      <c r="B37" s="12">
        <f t="shared" si="0"/>
        <v>2040</v>
      </c>
      <c r="C37" s="77">
        <f>'Chô_7%'!AD26</f>
        <v>31655.567670916149</v>
      </c>
      <c r="D37" s="78">
        <f>'Chô_5%'!AD26</f>
        <v>32332.542531131265</v>
      </c>
      <c r="E37" s="137">
        <v>31483.083734649794</v>
      </c>
      <c r="F37" s="79">
        <f>'Chô_10%'!AD26</f>
        <v>30633.526462521451</v>
      </c>
      <c r="H37" s="12">
        <f t="shared" si="1"/>
        <v>2040</v>
      </c>
      <c r="I37" s="77">
        <f>'Chô_7%'!AE26</f>
        <v>22455.690978243969</v>
      </c>
      <c r="J37" s="78">
        <f>'Chô_5%'!AE26</f>
        <v>23038.221449105949</v>
      </c>
      <c r="K37" s="137">
        <v>22542.326846158037</v>
      </c>
      <c r="L37" s="79">
        <f>'Chô_10%'!AE26</f>
        <v>21576.234175110494</v>
      </c>
      <c r="N37" s="12">
        <f t="shared" si="2"/>
        <v>2040</v>
      </c>
      <c r="O37" s="77">
        <f>'Chô_7%'!AG26</f>
        <v>1948</v>
      </c>
      <c r="P37" s="78">
        <f>'Chô_5%'!AG26</f>
        <v>1948</v>
      </c>
      <c r="Q37" s="137">
        <v>1974.81</v>
      </c>
      <c r="R37" s="79">
        <f>'Chô_10%'!AG26</f>
        <v>1948</v>
      </c>
      <c r="T37" s="12">
        <f t="shared" si="3"/>
        <v>2040</v>
      </c>
      <c r="U37" s="77">
        <f>'Chô_7%'!AI26</f>
        <v>2155.68851688</v>
      </c>
      <c r="V37" s="78">
        <f>'Chô_7%'!AI26</f>
        <v>2155.68851688</v>
      </c>
      <c r="W37" s="137">
        <v>2196.9899049075148</v>
      </c>
      <c r="X37" s="79">
        <f>'Chô_7%'!AI26</f>
        <v>2155.68851688</v>
      </c>
      <c r="Z37" s="12">
        <f t="shared" si="4"/>
        <v>2040</v>
      </c>
      <c r="AA37" s="128">
        <f>'Chô_7%'!$C26</f>
        <v>7.0000000000000007E-2</v>
      </c>
      <c r="AB37" s="129">
        <f>'Chô_5%'!$C26</f>
        <v>0.05</v>
      </c>
      <c r="AC37" s="139">
        <v>7.0000000000000007E-2</v>
      </c>
      <c r="AD37" s="130">
        <f>'Chô_10%'!$C26</f>
        <v>0.1</v>
      </c>
    </row>
    <row r="38" spans="2:30" x14ac:dyDescent="0.25">
      <c r="B38" s="12">
        <f t="shared" si="0"/>
        <v>2041</v>
      </c>
      <c r="C38" s="77">
        <f>'Chô_7%'!AD27</f>
        <v>31627.077660012324</v>
      </c>
      <c r="D38" s="78">
        <f>'Chô_5%'!AD27</f>
        <v>32303.443242853245</v>
      </c>
      <c r="E38" s="137">
        <v>31454.748959288609</v>
      </c>
      <c r="F38" s="79">
        <f>'Chô_10%'!AD27</f>
        <v>30605.95628870518</v>
      </c>
      <c r="H38" s="12">
        <f t="shared" si="1"/>
        <v>2041</v>
      </c>
      <c r="I38" s="77">
        <f>'Chô_7%'!AE27</f>
        <v>22447.702161390345</v>
      </c>
      <c r="J38" s="78">
        <f>'Chô_5%'!AE27</f>
        <v>23029.708354828548</v>
      </c>
      <c r="K38" s="137">
        <v>22534.237309735952</v>
      </c>
      <c r="L38" s="79">
        <f>'Chô_10%'!AE27</f>
        <v>21569.036869379688</v>
      </c>
      <c r="N38" s="12">
        <f t="shared" si="2"/>
        <v>2041</v>
      </c>
      <c r="O38" s="77">
        <f>'Chô_7%'!AG27</f>
        <v>1945.748204</v>
      </c>
      <c r="P38" s="78">
        <f>'Chô_5%'!AG27</f>
        <v>1945.748204</v>
      </c>
      <c r="Q38" s="137">
        <v>1972.5942010000001</v>
      </c>
      <c r="R38" s="79">
        <f>'Chô_10%'!AG27</f>
        <v>1945.748204</v>
      </c>
      <c r="T38" s="12">
        <f t="shared" si="3"/>
        <v>2041</v>
      </c>
      <c r="U38" s="77">
        <f>'Chô_7%'!AI27</f>
        <v>2153.7483972148079</v>
      </c>
      <c r="V38" s="78">
        <f>'Chô_7%'!AI27</f>
        <v>2153.7483972148079</v>
      </c>
      <c r="W38" s="137">
        <v>2195.0126139930981</v>
      </c>
      <c r="X38" s="79">
        <f>'Chô_7%'!AI27</f>
        <v>2153.7483972148079</v>
      </c>
      <c r="Z38" s="12">
        <f t="shared" si="4"/>
        <v>2041</v>
      </c>
      <c r="AA38" s="128">
        <f>'Chô_7%'!$C27</f>
        <v>7.0000000000000007E-2</v>
      </c>
      <c r="AB38" s="129">
        <f>'Chô_5%'!$C27</f>
        <v>0.05</v>
      </c>
      <c r="AC38" s="139">
        <v>7.0000000000000007E-2</v>
      </c>
      <c r="AD38" s="130">
        <f>'Chô_10%'!$C27</f>
        <v>0.1</v>
      </c>
    </row>
    <row r="39" spans="2:30" x14ac:dyDescent="0.25">
      <c r="B39" s="12">
        <f t="shared" si="0"/>
        <v>2042</v>
      </c>
      <c r="C39" s="77">
        <f>'Chô_7%'!AD28</f>
        <v>31592.287874586309</v>
      </c>
      <c r="D39" s="78">
        <f>'Chô_5%'!AD28</f>
        <v>32267.90945528611</v>
      </c>
      <c r="E39" s="137">
        <v>31420.148735433391</v>
      </c>
      <c r="F39" s="79">
        <f>'Chô_10%'!AD28</f>
        <v>30572.289736787607</v>
      </c>
      <c r="H39" s="12">
        <f t="shared" si="1"/>
        <v>2042</v>
      </c>
      <c r="I39" s="77">
        <f>'Chô_7%'!AE28</f>
        <v>22434.651957343736</v>
      </c>
      <c r="J39" s="78">
        <f>'Chô_5%'!AE28</f>
        <v>23016.017943969149</v>
      </c>
      <c r="K39" s="137">
        <v>22521.272775949357</v>
      </c>
      <c r="L39" s="79">
        <f>'Chô_10%'!AE28</f>
        <v>21556.953197154289</v>
      </c>
      <c r="N39" s="12">
        <f t="shared" si="2"/>
        <v>2042</v>
      </c>
      <c r="O39" s="77">
        <f>'Chô_7%'!AG28</f>
        <v>1943.2690469755998</v>
      </c>
      <c r="P39" s="78">
        <f>'Chô_5%'!AG28</f>
        <v>1943.2690469755998</v>
      </c>
      <c r="Q39" s="137">
        <v>1969.9457333789003</v>
      </c>
      <c r="R39" s="79">
        <f>'Chô_10%'!AG28</f>
        <v>1943.2690469755998</v>
      </c>
      <c r="T39" s="12">
        <f t="shared" si="3"/>
        <v>2042</v>
      </c>
      <c r="U39" s="77">
        <f>'Chô_7%'!AI28</f>
        <v>2151.3792739778714</v>
      </c>
      <c r="V39" s="78">
        <f>'Chô_7%'!AI28</f>
        <v>2151.3792739778714</v>
      </c>
      <c r="W39" s="137">
        <v>2192.5981001177056</v>
      </c>
      <c r="X39" s="79">
        <f>'Chô_7%'!AI28</f>
        <v>2151.3792739778714</v>
      </c>
      <c r="Z39" s="12">
        <f t="shared" si="4"/>
        <v>2042</v>
      </c>
      <c r="AA39" s="128">
        <f>'Chô_7%'!$C28</f>
        <v>7.0000000000000007E-2</v>
      </c>
      <c r="AB39" s="129">
        <f>'Chô_5%'!$C28</f>
        <v>0.05</v>
      </c>
      <c r="AC39" s="139">
        <v>7.0000000000000007E-2</v>
      </c>
      <c r="AD39" s="130">
        <f>'Chô_10%'!$C28</f>
        <v>0.1</v>
      </c>
    </row>
    <row r="40" spans="2:30" x14ac:dyDescent="0.25">
      <c r="B40" s="12">
        <f t="shared" si="0"/>
        <v>2043</v>
      </c>
      <c r="C40" s="77">
        <f>'Chô_7%'!AD29</f>
        <v>31548.058671561888</v>
      </c>
      <c r="D40" s="78">
        <f>'Chô_5%'!AD29</f>
        <v>32222.734382048708</v>
      </c>
      <c r="E40" s="137">
        <v>31376.160527203789</v>
      </c>
      <c r="F40" s="79">
        <f>'Chô_10%'!AD29</f>
        <v>30529.488531156105</v>
      </c>
      <c r="H40" s="12">
        <f t="shared" si="1"/>
        <v>2043</v>
      </c>
      <c r="I40" s="77">
        <f>'Chô_7%'!AE29</f>
        <v>22414.043619143464</v>
      </c>
      <c r="J40" s="78">
        <f>'Chô_5%'!AE29</f>
        <v>22994.5956933876</v>
      </c>
      <c r="K40" s="137">
        <v>22500.696031413125</v>
      </c>
      <c r="L40" s="79">
        <f>'Chô_10%'!AE29</f>
        <v>21537.573637218284</v>
      </c>
      <c r="N40" s="12">
        <f t="shared" si="2"/>
        <v>2043</v>
      </c>
      <c r="O40" s="77">
        <f>'Chô_7%'!AG29</f>
        <v>1940.2494783098339</v>
      </c>
      <c r="P40" s="78">
        <f>'Chô_5%'!AG29</f>
        <v>1940.2494783098339</v>
      </c>
      <c r="Q40" s="137">
        <v>1966.8289013521696</v>
      </c>
      <c r="R40" s="79">
        <f>'Chô_10%'!AG29</f>
        <v>1940.2494783098339</v>
      </c>
      <c r="T40" s="12">
        <f t="shared" si="3"/>
        <v>2043</v>
      </c>
      <c r="U40" s="77">
        <f>'Chô_7%'!AI29</f>
        <v>2148.3673429943024</v>
      </c>
      <c r="V40" s="78">
        <f>'Chô_7%'!AI29</f>
        <v>2148.3673429943024</v>
      </c>
      <c r="W40" s="137">
        <v>2189.5284627775409</v>
      </c>
      <c r="X40" s="79">
        <f>'Chô_7%'!AI29</f>
        <v>2148.3673429943024</v>
      </c>
      <c r="Z40" s="12">
        <f t="shared" si="4"/>
        <v>2043</v>
      </c>
      <c r="AA40" s="128">
        <f>'Chô_7%'!$C29</f>
        <v>7.0000000000000007E-2</v>
      </c>
      <c r="AB40" s="129">
        <f>'Chô_5%'!$C29</f>
        <v>0.05</v>
      </c>
      <c r="AC40" s="139">
        <v>7.0000000000000007E-2</v>
      </c>
      <c r="AD40" s="130">
        <f>'Chô_10%'!$C29</f>
        <v>0.1</v>
      </c>
    </row>
    <row r="41" spans="2:30" x14ac:dyDescent="0.25">
      <c r="B41" s="12">
        <f t="shared" si="0"/>
        <v>2044</v>
      </c>
      <c r="C41" s="77">
        <f>'Chô_7%'!AD30</f>
        <v>31503.891389421704</v>
      </c>
      <c r="D41" s="78">
        <f>'Chô_5%'!AD30</f>
        <v>32177.62255391384</v>
      </c>
      <c r="E41" s="137">
        <v>31332.233902465705</v>
      </c>
      <c r="F41" s="79">
        <f>'Chô_10%'!AD30</f>
        <v>30486.747247212486</v>
      </c>
      <c r="H41" s="12">
        <f t="shared" si="1"/>
        <v>2044</v>
      </c>
      <c r="I41" s="77">
        <f>'Chô_7%'!AE30</f>
        <v>22391.371318984457</v>
      </c>
      <c r="J41" s="78">
        <f>'Chô_5%'!AE30</f>
        <v>22971.110620324656</v>
      </c>
      <c r="K41" s="137">
        <v>22477.973077637129</v>
      </c>
      <c r="L41" s="79">
        <f>'Chô_10%'!AE30</f>
        <v>21516.128395033978</v>
      </c>
      <c r="N41" s="12">
        <f t="shared" si="2"/>
        <v>2044</v>
      </c>
      <c r="O41" s="77">
        <f>'Chô_7%'!AG30</f>
        <v>1937.2737170402002</v>
      </c>
      <c r="P41" s="78">
        <f>'Chô_5%'!AG30</f>
        <v>1937.2737170402002</v>
      </c>
      <c r="Q41" s="137">
        <v>1963.8359288902766</v>
      </c>
      <c r="R41" s="79">
        <f>'Chô_10%'!AG30</f>
        <v>1937.2737170402002</v>
      </c>
      <c r="T41" s="12">
        <f t="shared" si="3"/>
        <v>2044</v>
      </c>
      <c r="U41" s="77">
        <f>'Chô_7%'!AI30</f>
        <v>2145.3596287141108</v>
      </c>
      <c r="V41" s="78">
        <f>'Chô_7%'!AI30</f>
        <v>2145.3596287141108</v>
      </c>
      <c r="W41" s="137">
        <v>2186.4631229296529</v>
      </c>
      <c r="X41" s="79">
        <f>'Chô_7%'!AI30</f>
        <v>2145.3596287141108</v>
      </c>
      <c r="Z41" s="12">
        <f t="shared" si="4"/>
        <v>2044</v>
      </c>
      <c r="AA41" s="128">
        <f>'Chô_7%'!$C30</f>
        <v>7.0000000000000007E-2</v>
      </c>
      <c r="AB41" s="129">
        <f>'Chô_5%'!$C30</f>
        <v>0.05</v>
      </c>
      <c r="AC41" s="139">
        <v>7.0000000000000007E-2</v>
      </c>
      <c r="AD41" s="130">
        <f>'Chô_10%'!$C30</f>
        <v>0.1</v>
      </c>
    </row>
    <row r="42" spans="2:30" x14ac:dyDescent="0.25">
      <c r="B42" s="12">
        <f t="shared" si="0"/>
        <v>2045</v>
      </c>
      <c r="C42" s="77">
        <f>'Chô_7%'!AD31</f>
        <v>31456.635552337575</v>
      </c>
      <c r="D42" s="78">
        <f>'Chô_5%'!AD31</f>
        <v>32129.356120082972</v>
      </c>
      <c r="E42" s="137">
        <v>31285.235551612008</v>
      </c>
      <c r="F42" s="79">
        <f>'Chô_10%'!AD31</f>
        <v>30441.017126341671</v>
      </c>
      <c r="H42" s="12">
        <f t="shared" si="1"/>
        <v>2045</v>
      </c>
      <c r="I42" s="77">
        <f>'Chô_7%'!AE31</f>
        <v>22365.169122701831</v>
      </c>
      <c r="J42" s="78">
        <f>'Chô_5%'!AE31</f>
        <v>22944.038815090018</v>
      </c>
      <c r="K42" s="137">
        <v>22451.824960197693</v>
      </c>
      <c r="L42" s="79">
        <f>'Chô_10%'!AE31</f>
        <v>21491.239063137273</v>
      </c>
      <c r="N42" s="12">
        <f t="shared" si="2"/>
        <v>2045</v>
      </c>
      <c r="O42" s="77">
        <f>'Chô_7%'!AG31</f>
        <v>1934.3280464646402</v>
      </c>
      <c r="P42" s="78">
        <f>'Chô_5%'!AG31</f>
        <v>1934.3280464646402</v>
      </c>
      <c r="Q42" s="137">
        <v>1960.7304449969413</v>
      </c>
      <c r="R42" s="79">
        <f>'Chô_10%'!AG31</f>
        <v>1934.3280464646402</v>
      </c>
      <c r="T42" s="12">
        <f t="shared" si="3"/>
        <v>2045</v>
      </c>
      <c r="U42" s="77">
        <f>'Chô_7%'!AI31</f>
        <v>2142.1415892710397</v>
      </c>
      <c r="V42" s="78">
        <f>'Chô_7%'!AI31</f>
        <v>2142.1415892710397</v>
      </c>
      <c r="W42" s="137">
        <v>2183.1834282452583</v>
      </c>
      <c r="X42" s="79">
        <f>'Chô_7%'!AI31</f>
        <v>2142.1415892710397</v>
      </c>
      <c r="Z42" s="12">
        <f t="shared" si="4"/>
        <v>2045</v>
      </c>
      <c r="AA42" s="128">
        <f>'Chô_7%'!$C31</f>
        <v>7.0000000000000007E-2</v>
      </c>
      <c r="AB42" s="129">
        <f>'Chô_5%'!$C31</f>
        <v>0.05</v>
      </c>
      <c r="AC42" s="139">
        <v>7.0000000000000007E-2</v>
      </c>
      <c r="AD42" s="130">
        <f>'Chô_10%'!$C31</f>
        <v>0.1</v>
      </c>
    </row>
    <row r="43" spans="2:30" x14ac:dyDescent="0.25">
      <c r="B43" s="12">
        <f t="shared" si="0"/>
        <v>2046</v>
      </c>
      <c r="C43" s="77">
        <f>'Chô_7%'!AD32</f>
        <v>31381.139627011966</v>
      </c>
      <c r="D43" s="78">
        <f>'Chô_5%'!AD32</f>
        <v>32052.24566539477</v>
      </c>
      <c r="E43" s="137"/>
      <c r="F43" s="79">
        <f>'Chô_10%'!AD32</f>
        <v>30367.958685238449</v>
      </c>
      <c r="H43" s="12">
        <f t="shared" si="1"/>
        <v>2046</v>
      </c>
      <c r="I43" s="77">
        <f>'Chô_7%'!AE32</f>
        <v>22318.078848812664</v>
      </c>
      <c r="J43" s="78">
        <f>'Chô_5%'!AE32</f>
        <v>22895.559253939118</v>
      </c>
      <c r="K43" s="137"/>
      <c r="L43" s="79">
        <f>'Chô_10%'!AE32</f>
        <v>21446.246221391058</v>
      </c>
      <c r="N43" s="12">
        <f t="shared" si="2"/>
        <v>2046</v>
      </c>
      <c r="O43" s="77">
        <f>'Chô_7%'!AG32</f>
        <v>1929.645947153125</v>
      </c>
      <c r="P43" s="78">
        <f>'Chô_5%'!AG32</f>
        <v>1929.645947153125</v>
      </c>
      <c r="Q43" s="137"/>
      <c r="R43" s="79">
        <f>'Chô_10%'!AG32</f>
        <v>1929.645947153125</v>
      </c>
      <c r="T43" s="12">
        <f t="shared" si="3"/>
        <v>2046</v>
      </c>
      <c r="U43" s="77">
        <f>'Chô_7%'!AI32</f>
        <v>2137.0004494567897</v>
      </c>
      <c r="V43" s="78">
        <f>'Chô_7%'!AI32</f>
        <v>2137.0004494567897</v>
      </c>
      <c r="W43" s="137"/>
      <c r="X43" s="79">
        <f>'Chô_7%'!AI32</f>
        <v>2137.0004494567897</v>
      </c>
      <c r="Z43" s="12">
        <f t="shared" si="4"/>
        <v>2046</v>
      </c>
      <c r="AA43" s="128">
        <f>'Chô_7%'!$C32</f>
        <v>7.0000000000000007E-2</v>
      </c>
      <c r="AB43" s="129">
        <f>'Chô_5%'!$C32</f>
        <v>0.05</v>
      </c>
      <c r="AC43" s="139"/>
      <c r="AD43" s="130">
        <f>'Chô_10%'!$C32</f>
        <v>0.1</v>
      </c>
    </row>
    <row r="44" spans="2:30" x14ac:dyDescent="0.25">
      <c r="B44" s="12">
        <f t="shared" si="0"/>
        <v>2047</v>
      </c>
      <c r="C44" s="77">
        <f>'Chô_7%'!AD33</f>
        <v>31308.963005869839</v>
      </c>
      <c r="D44" s="78">
        <f>'Chô_5%'!AD33</f>
        <v>31978.525500364362</v>
      </c>
      <c r="E44" s="137"/>
      <c r="F44" s="79">
        <f>'Chô_10%'!AD33</f>
        <v>30298.112380262406</v>
      </c>
      <c r="H44" s="12">
        <f t="shared" si="1"/>
        <v>2047</v>
      </c>
      <c r="I44" s="77">
        <f>'Chô_7%'!AE33</f>
        <v>22273.854752204003</v>
      </c>
      <c r="J44" s="78">
        <f>'Chô_5%'!AE33</f>
        <v>22850.00695239866</v>
      </c>
      <c r="K44" s="137"/>
      <c r="L44" s="79">
        <f>'Chô_10%'!AE33</f>
        <v>21404.027339825465</v>
      </c>
      <c r="N44" s="12">
        <f t="shared" si="2"/>
        <v>2047</v>
      </c>
      <c r="O44" s="77">
        <f>'Chô_7%'!AG33</f>
        <v>1925.1879454746731</v>
      </c>
      <c r="P44" s="78">
        <f>'Chô_5%'!AG33</f>
        <v>1925.1879454746731</v>
      </c>
      <c r="Q44" s="137"/>
      <c r="R44" s="79">
        <f>'Chô_10%'!AG33</f>
        <v>1925.1879454746731</v>
      </c>
      <c r="T44" s="12">
        <f t="shared" si="3"/>
        <v>2047</v>
      </c>
      <c r="U44" s="77">
        <f>'Chô_7%'!AI33</f>
        <v>2132.0853484230392</v>
      </c>
      <c r="V44" s="78">
        <f>'Chô_7%'!AI33</f>
        <v>2132.0853484230392</v>
      </c>
      <c r="W44" s="137"/>
      <c r="X44" s="79">
        <f>'Chô_7%'!AI33</f>
        <v>2132.0853484230392</v>
      </c>
      <c r="Z44" s="12">
        <f t="shared" si="4"/>
        <v>2047</v>
      </c>
      <c r="AA44" s="128">
        <f>'Chô_7%'!$C33</f>
        <v>7.0000000000000007E-2</v>
      </c>
      <c r="AB44" s="129">
        <f>'Chô_5%'!$C33</f>
        <v>0.05</v>
      </c>
      <c r="AC44" s="139"/>
      <c r="AD44" s="130">
        <f>'Chô_10%'!$C33</f>
        <v>0.1</v>
      </c>
    </row>
    <row r="45" spans="2:30" x14ac:dyDescent="0.25">
      <c r="B45" s="12">
        <f t="shared" si="0"/>
        <v>2048</v>
      </c>
      <c r="C45" s="77">
        <f>'Chô_7%'!AD34</f>
        <v>31243.214183557513</v>
      </c>
      <c r="D45" s="78">
        <f>'Chô_5%'!AD34</f>
        <v>31911.370596813598</v>
      </c>
      <c r="E45" s="137"/>
      <c r="F45" s="79">
        <f>'Chô_10%'!AD34</f>
        <v>30234.486344263856</v>
      </c>
      <c r="H45" s="12">
        <f t="shared" si="1"/>
        <v>2048</v>
      </c>
      <c r="I45" s="77">
        <f>'Chô_7%'!AE34</f>
        <v>22234.865065971462</v>
      </c>
      <c r="J45" s="78">
        <f>'Chô_5%'!AE34</f>
        <v>22809.807346545716</v>
      </c>
      <c r="K45" s="137"/>
      <c r="L45" s="79">
        <f>'Chô_10%'!AE34</f>
        <v>21366.864291158923</v>
      </c>
      <c r="N45" s="12">
        <f t="shared" si="2"/>
        <v>2048</v>
      </c>
      <c r="O45" s="77">
        <f>'Chô_7%'!AG34</f>
        <v>1921.1451767891763</v>
      </c>
      <c r="P45" s="78">
        <f>'Chô_5%'!AG34</f>
        <v>1921.1451767891763</v>
      </c>
      <c r="Q45" s="137"/>
      <c r="R45" s="79">
        <f>'Chô_10%'!AG34</f>
        <v>1921.1451767891763</v>
      </c>
      <c r="T45" s="12">
        <f t="shared" si="3"/>
        <v>2048</v>
      </c>
      <c r="U45" s="77">
        <f>'Chô_7%'!AI34</f>
        <v>2127.6079691913505</v>
      </c>
      <c r="V45" s="78">
        <f>'Chô_7%'!AI34</f>
        <v>2127.6079691913505</v>
      </c>
      <c r="W45" s="137"/>
      <c r="X45" s="79">
        <f>'Chô_7%'!AI34</f>
        <v>2127.6079691913505</v>
      </c>
      <c r="Z45" s="12">
        <f t="shared" si="4"/>
        <v>2048</v>
      </c>
      <c r="AA45" s="128">
        <f>'Chô_7%'!$C34</f>
        <v>7.0000000000000007E-2</v>
      </c>
      <c r="AB45" s="129">
        <f>'Chô_5%'!$C34</f>
        <v>0.05</v>
      </c>
      <c r="AC45" s="139"/>
      <c r="AD45" s="130">
        <f>'Chô_10%'!$C34</f>
        <v>0.1</v>
      </c>
    </row>
    <row r="46" spans="2:30" x14ac:dyDescent="0.25">
      <c r="B46" s="12">
        <f t="shared" si="0"/>
        <v>2049</v>
      </c>
      <c r="C46" s="77">
        <f>'Chô_7%'!AD35</f>
        <v>31193.225040863821</v>
      </c>
      <c r="D46" s="78">
        <f>'Chô_5%'!AD35</f>
        <v>31860.312403858694</v>
      </c>
      <c r="E46" s="137"/>
      <c r="F46" s="79">
        <f>'Chô_10%'!AD35</f>
        <v>30186.111166113031</v>
      </c>
      <c r="H46" s="12">
        <f t="shared" si="1"/>
        <v>2049</v>
      </c>
      <c r="I46" s="77">
        <f>'Chô_7%'!AE35</f>
        <v>22208.074057041493</v>
      </c>
      <c r="J46" s="78">
        <f>'Chô_5%'!AE35</f>
        <v>22782.096429966827</v>
      </c>
      <c r="K46" s="137"/>
      <c r="L46" s="79">
        <f>'Chô_10%'!AE35</f>
        <v>21341.46208346865</v>
      </c>
      <c r="N46" s="12">
        <f t="shared" si="2"/>
        <v>2049</v>
      </c>
      <c r="O46" s="77">
        <f>'Chô_7%'!AG35</f>
        <v>1918.0714405063134</v>
      </c>
      <c r="P46" s="78">
        <f>'Chô_5%'!AG35</f>
        <v>1918.0714405063134</v>
      </c>
      <c r="Q46" s="137"/>
      <c r="R46" s="79">
        <f>'Chô_10%'!AG35</f>
        <v>1918.0714405063134</v>
      </c>
      <c r="T46" s="12">
        <f t="shared" si="3"/>
        <v>2049</v>
      </c>
      <c r="U46" s="77">
        <f>'Chô_7%'!AI35</f>
        <v>2124.2037964406441</v>
      </c>
      <c r="V46" s="78">
        <f>'Chô_7%'!AI35</f>
        <v>2124.2037964406441</v>
      </c>
      <c r="W46" s="137"/>
      <c r="X46" s="79">
        <f>'Chô_7%'!AI35</f>
        <v>2124.2037964406441</v>
      </c>
      <c r="Z46" s="12">
        <f t="shared" si="4"/>
        <v>2049</v>
      </c>
      <c r="AA46" s="128">
        <f>'Chô_7%'!$C35</f>
        <v>7.0000000000000007E-2</v>
      </c>
      <c r="AB46" s="129">
        <f>'Chô_5%'!$C35</f>
        <v>0.05</v>
      </c>
      <c r="AC46" s="139"/>
      <c r="AD46" s="130">
        <f>'Chô_10%'!$C35</f>
        <v>0.1</v>
      </c>
    </row>
    <row r="47" spans="2:30" x14ac:dyDescent="0.25">
      <c r="B47" s="12">
        <f t="shared" si="0"/>
        <v>2050</v>
      </c>
      <c r="C47" s="77">
        <f>'Chô_7%'!AD36</f>
        <v>31130.838590782092</v>
      </c>
      <c r="D47" s="78">
        <f>'Chô_5%'!AD36</f>
        <v>31796.591779050977</v>
      </c>
      <c r="E47" s="137"/>
      <c r="F47" s="79">
        <f>'Chô_10%'!AD36</f>
        <v>30125.738943780801</v>
      </c>
      <c r="H47" s="12">
        <f t="shared" si="1"/>
        <v>2050</v>
      </c>
      <c r="I47" s="77">
        <f>'Chô_7%'!AE36</f>
        <v>22172.076394966112</v>
      </c>
      <c r="J47" s="78">
        <f>'Chô_5%'!AE36</f>
        <v>22744.950723145594</v>
      </c>
      <c r="K47" s="137"/>
      <c r="L47" s="79">
        <f>'Chô_10%'!AE36</f>
        <v>21307.197645340413</v>
      </c>
      <c r="N47" s="12">
        <f t="shared" si="2"/>
        <v>2050</v>
      </c>
      <c r="O47" s="77">
        <f>'Chô_7%'!AG36</f>
        <v>1914.2354176253009</v>
      </c>
      <c r="P47" s="78">
        <f>'Chô_5%'!AG36</f>
        <v>1914.2354176253009</v>
      </c>
      <c r="Q47" s="137"/>
      <c r="R47" s="79">
        <f>'Chô_10%'!AG36</f>
        <v>1914.2354176253009</v>
      </c>
      <c r="T47" s="12">
        <f t="shared" si="3"/>
        <v>2050</v>
      </c>
      <c r="U47" s="77">
        <f>'Chô_7%'!AI36</f>
        <v>2119.9553888477626</v>
      </c>
      <c r="V47" s="78">
        <f>'Chô_7%'!AI36</f>
        <v>2119.9553888477626</v>
      </c>
      <c r="W47" s="137"/>
      <c r="X47" s="79">
        <f>'Chô_7%'!AI36</f>
        <v>2119.9553888477626</v>
      </c>
      <c r="Z47" s="12">
        <f t="shared" si="4"/>
        <v>2050</v>
      </c>
      <c r="AA47" s="128">
        <f>'Chô_7%'!$C36</f>
        <v>7.0000000000000007E-2</v>
      </c>
      <c r="AB47" s="129">
        <f>'Chô_5%'!$C36</f>
        <v>0.05</v>
      </c>
      <c r="AC47" s="139"/>
      <c r="AD47" s="130">
        <f>'Chô_10%'!$C36</f>
        <v>0.1</v>
      </c>
    </row>
    <row r="48" spans="2:30" x14ac:dyDescent="0.25">
      <c r="B48" s="12">
        <f t="shared" si="0"/>
        <v>2051</v>
      </c>
      <c r="C48" s="77">
        <f>'Chô_7%'!AD37</f>
        <v>31068.576913600526</v>
      </c>
      <c r="D48" s="78">
        <f>'Chô_5%'!AD37</f>
        <v>31732.998595492874</v>
      </c>
      <c r="E48" s="137"/>
      <c r="F48" s="79">
        <f>'Chô_10%'!AD37</f>
        <v>30065.487465893239</v>
      </c>
      <c r="H48" s="12">
        <f t="shared" si="1"/>
        <v>2051</v>
      </c>
      <c r="I48" s="77">
        <f>'Chô_7%'!AE37</f>
        <v>22136.243626820258</v>
      </c>
      <c r="J48" s="78">
        <f>'Chô_5%'!AE37</f>
        <v>22707.972206343384</v>
      </c>
      <c r="K48" s="137"/>
      <c r="L48" s="79">
        <f>'Chô_10%'!AE37</f>
        <v>21273.094634693807</v>
      </c>
      <c r="N48" s="12">
        <f t="shared" si="2"/>
        <v>2051</v>
      </c>
      <c r="O48" s="77">
        <f>'Chô_7%'!AG37</f>
        <v>1910.3870667900503</v>
      </c>
      <c r="P48" s="78">
        <f>'Chô_5%'!AG37</f>
        <v>1910.3870667900503</v>
      </c>
      <c r="Q48" s="137"/>
      <c r="R48" s="79">
        <f>'Chô_10%'!AG37</f>
        <v>1910.3870667900503</v>
      </c>
      <c r="T48" s="12">
        <f t="shared" si="3"/>
        <v>2051</v>
      </c>
      <c r="U48" s="77">
        <f>'Chô_7%'!AI37</f>
        <v>2115.7154780700671</v>
      </c>
      <c r="V48" s="78">
        <f>'Chô_7%'!AI37</f>
        <v>2115.7154780700671</v>
      </c>
      <c r="W48" s="137"/>
      <c r="X48" s="79">
        <f>'Chô_7%'!AI37</f>
        <v>2115.7154780700671</v>
      </c>
      <c r="Z48" s="12">
        <f t="shared" si="4"/>
        <v>2051</v>
      </c>
      <c r="AA48" s="128">
        <f>'Chô_7%'!$C37</f>
        <v>7.0000000000000007E-2</v>
      </c>
      <c r="AB48" s="129">
        <f>'Chô_5%'!$C37</f>
        <v>0.05</v>
      </c>
      <c r="AC48" s="139"/>
      <c r="AD48" s="130">
        <f>'Chô_10%'!$C37</f>
        <v>0.1</v>
      </c>
    </row>
    <row r="49" spans="2:30" x14ac:dyDescent="0.25">
      <c r="B49" s="12">
        <f t="shared" si="0"/>
        <v>2052</v>
      </c>
      <c r="C49" s="77">
        <f>'Chô_7%'!AD38</f>
        <v>31015.760332847407</v>
      </c>
      <c r="D49" s="78">
        <f>'Chô_5%'!AD38</f>
        <v>31679.052497880533</v>
      </c>
      <c r="E49" s="137"/>
      <c r="F49" s="79">
        <f>'Chô_10%'!AD38</f>
        <v>30014.37613720122</v>
      </c>
      <c r="H49" s="12">
        <f t="shared" si="1"/>
        <v>2052</v>
      </c>
      <c r="I49" s="77">
        <f>'Chô_7%'!AE38</f>
        <v>22107.528329702774</v>
      </c>
      <c r="J49" s="78">
        <f>'Chô_5%'!AE38</f>
        <v>22678.284970640707</v>
      </c>
      <c r="K49" s="137"/>
      <c r="L49" s="79">
        <f>'Chô_10%'!AE38</f>
        <v>21245.846690862942</v>
      </c>
      <c r="N49" s="12">
        <f t="shared" si="2"/>
        <v>2052</v>
      </c>
      <c r="O49" s="77">
        <f>'Chô_7%'!AG38</f>
        <v>1907.1394767765071</v>
      </c>
      <c r="P49" s="78">
        <f>'Chô_5%'!AG38</f>
        <v>1907.1394767765071</v>
      </c>
      <c r="Q49" s="137"/>
      <c r="R49" s="79">
        <f>'Chô_10%'!AG38</f>
        <v>1907.1394767765071</v>
      </c>
      <c r="T49" s="12">
        <f t="shared" si="3"/>
        <v>2052</v>
      </c>
      <c r="U49" s="77">
        <f>'Chô_7%'!AI38</f>
        <v>2112.1187617573482</v>
      </c>
      <c r="V49" s="78">
        <f>'Chô_7%'!AI38</f>
        <v>2112.1187617573482</v>
      </c>
      <c r="W49" s="137"/>
      <c r="X49" s="79">
        <f>'Chô_7%'!AI38</f>
        <v>2112.1187617573482</v>
      </c>
      <c r="Z49" s="12">
        <f t="shared" si="4"/>
        <v>2052</v>
      </c>
      <c r="AA49" s="128">
        <f>'Chô_7%'!$C38</f>
        <v>7.0000000000000007E-2</v>
      </c>
      <c r="AB49" s="129">
        <f>'Chô_5%'!$C38</f>
        <v>0.05</v>
      </c>
      <c r="AC49" s="139"/>
      <c r="AD49" s="130">
        <f>'Chô_10%'!$C38</f>
        <v>0.1</v>
      </c>
    </row>
    <row r="50" spans="2:30" x14ac:dyDescent="0.25">
      <c r="B50" s="12">
        <f t="shared" si="0"/>
        <v>2053</v>
      </c>
      <c r="C50" s="77">
        <f>'Chô_7%'!AD39</f>
        <v>30969.236692348139</v>
      </c>
      <c r="D50" s="78">
        <f>'Chô_5%'!AD39</f>
        <v>31631.533919133715</v>
      </c>
      <c r="E50" s="137"/>
      <c r="F50" s="79">
        <f>'Chô_10%'!AD39</f>
        <v>29969.35457299542</v>
      </c>
      <c r="H50" s="12">
        <f t="shared" si="1"/>
        <v>2053</v>
      </c>
      <c r="I50" s="77">
        <f>'Chô_7%'!AE39</f>
        <v>22083.37162356027</v>
      </c>
      <c r="J50" s="78">
        <f>'Chô_5%'!AE39</f>
        <v>22653.272129536796</v>
      </c>
      <c r="K50" s="137"/>
      <c r="L50" s="79">
        <f>'Chô_10%'!AE39</f>
        <v>21222.982507178698</v>
      </c>
      <c r="N50" s="12">
        <f t="shared" si="2"/>
        <v>2053</v>
      </c>
      <c r="O50" s="77">
        <f>'Chô_7%'!AG39</f>
        <v>1904.2788275613427</v>
      </c>
      <c r="P50" s="78">
        <f>'Chô_5%'!AG39</f>
        <v>1904.2788275613427</v>
      </c>
      <c r="Q50" s="137"/>
      <c r="R50" s="79">
        <f>'Chô_10%'!AG39</f>
        <v>1904.2788275613427</v>
      </c>
      <c r="T50" s="12">
        <f t="shared" si="3"/>
        <v>2053</v>
      </c>
      <c r="U50" s="77">
        <f>'Chô_7%'!AI39</f>
        <v>2108.9505836147127</v>
      </c>
      <c r="V50" s="78">
        <f>'Chô_7%'!AI39</f>
        <v>2108.9505836147127</v>
      </c>
      <c r="W50" s="137"/>
      <c r="X50" s="79">
        <f>'Chô_7%'!AI39</f>
        <v>2108.9505836147127</v>
      </c>
      <c r="Z50" s="12">
        <f t="shared" si="4"/>
        <v>2053</v>
      </c>
      <c r="AA50" s="128">
        <f>'Chô_7%'!$C39</f>
        <v>7.0000000000000007E-2</v>
      </c>
      <c r="AB50" s="129">
        <f>'Chô_5%'!$C39</f>
        <v>0.05</v>
      </c>
      <c r="AC50" s="139"/>
      <c r="AD50" s="130">
        <f>'Chô_10%'!$C39</f>
        <v>0.1</v>
      </c>
    </row>
    <row r="51" spans="2:30" x14ac:dyDescent="0.25">
      <c r="B51" s="12">
        <f t="shared" si="0"/>
        <v>2054</v>
      </c>
      <c r="C51" s="77">
        <f>'Chô_7%'!AD40</f>
        <v>30932.073608317318</v>
      </c>
      <c r="D51" s="78">
        <f>'Chô_5%'!AD40</f>
        <v>31593.576078430757</v>
      </c>
      <c r="E51" s="137"/>
      <c r="F51" s="79">
        <f>'Chô_10%'!AD40</f>
        <v>29933.391347507826</v>
      </c>
      <c r="H51" s="12">
        <f t="shared" si="1"/>
        <v>2054</v>
      </c>
      <c r="I51" s="77">
        <f>'Chô_7%'!AE40</f>
        <v>22065.897178223913</v>
      </c>
      <c r="J51" s="78">
        <f>'Chô_5%'!AE40</f>
        <v>22635.113803593274</v>
      </c>
      <c r="K51" s="137"/>
      <c r="L51" s="79">
        <f>'Chô_10%'!AE40</f>
        <v>21206.540528782003</v>
      </c>
      <c r="N51" s="12">
        <f t="shared" si="2"/>
        <v>2054</v>
      </c>
      <c r="O51" s="77">
        <f>'Chô_7%'!AG40</f>
        <v>1901.9937409682689</v>
      </c>
      <c r="P51" s="78">
        <f>'Chô_5%'!AG40</f>
        <v>1901.9937409682689</v>
      </c>
      <c r="Q51" s="137"/>
      <c r="R51" s="79">
        <f>'Chô_10%'!AG40</f>
        <v>1901.9937409682689</v>
      </c>
      <c r="T51" s="12">
        <f t="shared" si="3"/>
        <v>2054</v>
      </c>
      <c r="U51" s="77">
        <f>'Chô_7%'!AI40</f>
        <v>2106.4198429143748</v>
      </c>
      <c r="V51" s="78">
        <f>'Chô_7%'!AI40</f>
        <v>2106.4198429143748</v>
      </c>
      <c r="W51" s="137"/>
      <c r="X51" s="79">
        <f>'Chô_7%'!AI40</f>
        <v>2106.4198429143748</v>
      </c>
      <c r="Z51" s="12">
        <f t="shared" si="4"/>
        <v>2054</v>
      </c>
      <c r="AA51" s="128">
        <f>'Chô_7%'!$C40</f>
        <v>7.0000000000000007E-2</v>
      </c>
      <c r="AB51" s="129">
        <f>'Chô_5%'!$C40</f>
        <v>0.05</v>
      </c>
      <c r="AC51" s="139"/>
      <c r="AD51" s="130">
        <f>'Chô_10%'!$C40</f>
        <v>0.1</v>
      </c>
    </row>
    <row r="52" spans="2:30" x14ac:dyDescent="0.25">
      <c r="B52" s="12">
        <f t="shared" si="0"/>
        <v>2055</v>
      </c>
      <c r="C52" s="77">
        <f>'Chô_7%'!AD41</f>
        <v>30907.327949430663</v>
      </c>
      <c r="D52" s="78">
        <f>'Chô_5%'!AD41</f>
        <v>31568.301217568009</v>
      </c>
      <c r="E52" s="137"/>
      <c r="F52" s="79">
        <f>'Chô_10%'!AD41</f>
        <v>29909.444634429819</v>
      </c>
      <c r="H52" s="12">
        <f t="shared" si="1"/>
        <v>2055</v>
      </c>
      <c r="I52" s="77">
        <f>'Chô_7%'!AE41</f>
        <v>22057.193386192997</v>
      </c>
      <c r="J52" s="78">
        <f>'Chô_5%'!AE41</f>
        <v>22625.954638262065</v>
      </c>
      <c r="K52" s="137"/>
      <c r="L52" s="79">
        <f>'Chô_10%'!AE41</f>
        <v>21198.524222070642</v>
      </c>
      <c r="N52" s="12">
        <f t="shared" si="2"/>
        <v>2055</v>
      </c>
      <c r="O52" s="77">
        <f>'Chô_7%'!AG41</f>
        <v>1900.4721779754941</v>
      </c>
      <c r="P52" s="78">
        <f>'Chô_5%'!AG41</f>
        <v>1900.4721779754941</v>
      </c>
      <c r="Q52" s="137"/>
      <c r="R52" s="79">
        <f>'Chô_10%'!AG41</f>
        <v>1900.4721779754941</v>
      </c>
      <c r="T52" s="12">
        <f t="shared" si="3"/>
        <v>2055</v>
      </c>
      <c r="U52" s="77">
        <f>'Chô_7%'!AI41</f>
        <v>2104.7347070400433</v>
      </c>
      <c r="V52" s="78">
        <f>'Chô_7%'!AI41</f>
        <v>2104.7347070400433</v>
      </c>
      <c r="W52" s="137"/>
      <c r="X52" s="79">
        <f>'Chô_7%'!AI41</f>
        <v>2104.7347070400433</v>
      </c>
      <c r="Z52" s="12">
        <f t="shared" si="4"/>
        <v>2055</v>
      </c>
      <c r="AA52" s="128">
        <f>'Chô_7%'!$C41</f>
        <v>7.0000000000000007E-2</v>
      </c>
      <c r="AB52" s="129">
        <f>'Chô_5%'!$C41</f>
        <v>0.05</v>
      </c>
      <c r="AC52" s="139"/>
      <c r="AD52" s="130">
        <f>'Chô_10%'!$C41</f>
        <v>0.1</v>
      </c>
    </row>
    <row r="53" spans="2:30" x14ac:dyDescent="0.25">
      <c r="B53" s="12">
        <f t="shared" si="0"/>
        <v>2056</v>
      </c>
      <c r="C53" s="77">
        <f>'Chô_7%'!AD42</f>
        <v>30873.329888686287</v>
      </c>
      <c r="D53" s="78">
        <f>'Chô_5%'!AD42</f>
        <v>31533.576086228688</v>
      </c>
      <c r="E53" s="137"/>
      <c r="F53" s="79">
        <f>'Chô_10%'!AD42</f>
        <v>29876.544245331948</v>
      </c>
      <c r="H53" s="12">
        <f t="shared" si="1"/>
        <v>2056</v>
      </c>
      <c r="I53" s="77">
        <f>'Chô_7%'!AE42</f>
        <v>22041.132331853281</v>
      </c>
      <c r="J53" s="78">
        <f>'Chô_5%'!AE42</f>
        <v>22609.267946545075</v>
      </c>
      <c r="K53" s="137"/>
      <c r="L53" s="79">
        <f>'Chô_10%'!AE42</f>
        <v>21183.407703811463</v>
      </c>
      <c r="N53" s="12">
        <f t="shared" si="2"/>
        <v>2056</v>
      </c>
      <c r="O53" s="77">
        <f>'Chô_7%'!AG42</f>
        <v>1898.3817025797211</v>
      </c>
      <c r="P53" s="78">
        <f>'Chô_5%'!AG42</f>
        <v>1898.3817025797211</v>
      </c>
      <c r="Q53" s="137"/>
      <c r="R53" s="79">
        <f>'Chô_10%'!AG42</f>
        <v>1898.3817025797211</v>
      </c>
      <c r="T53" s="12">
        <f t="shared" si="3"/>
        <v>2056</v>
      </c>
      <c r="U53" s="77">
        <f>'Chô_7%'!AI42</f>
        <v>2102.4194988622985</v>
      </c>
      <c r="V53" s="78">
        <f>'Chô_7%'!AI42</f>
        <v>2102.4194988622985</v>
      </c>
      <c r="W53" s="137"/>
      <c r="X53" s="79">
        <f>'Chô_7%'!AI42</f>
        <v>2102.4194988622985</v>
      </c>
      <c r="Z53" s="12">
        <f t="shared" si="4"/>
        <v>2056</v>
      </c>
      <c r="AA53" s="128">
        <f>'Chô_7%'!$C42</f>
        <v>7.0000000000000007E-2</v>
      </c>
      <c r="AB53" s="129">
        <f>'Chô_5%'!$C42</f>
        <v>0.05</v>
      </c>
      <c r="AC53" s="139"/>
      <c r="AD53" s="130">
        <f>'Chô_10%'!$C42</f>
        <v>0.1</v>
      </c>
    </row>
    <row r="54" spans="2:30" x14ac:dyDescent="0.25">
      <c r="B54" s="12">
        <f t="shared" si="0"/>
        <v>2057</v>
      </c>
      <c r="C54" s="77">
        <f>'Chô_7%'!AD43</f>
        <v>30848.631224775338</v>
      </c>
      <c r="D54" s="78">
        <f>'Chô_5%'!AD43</f>
        <v>31508.349225359703</v>
      </c>
      <c r="E54" s="137"/>
      <c r="F54" s="79">
        <f>'Chô_10%'!AD43</f>
        <v>29852.64300993568</v>
      </c>
      <c r="H54" s="12">
        <f t="shared" si="1"/>
        <v>2057</v>
      </c>
      <c r="I54" s="77">
        <f>'Chô_7%'!AE43</f>
        <v>22030.765858159164</v>
      </c>
      <c r="J54" s="78">
        <f>'Chô_5%'!AE43</f>
        <v>22598.446964359213</v>
      </c>
      <c r="K54" s="137"/>
      <c r="L54" s="79">
        <f>'Chô_10%'!AE43</f>
        <v>21173.727409819785</v>
      </c>
      <c r="N54" s="12">
        <f t="shared" si="2"/>
        <v>2057</v>
      </c>
      <c r="O54" s="77">
        <f>'Chô_7%'!AG43</f>
        <v>1896.8630292176572</v>
      </c>
      <c r="P54" s="78">
        <f>'Chô_5%'!AG43</f>
        <v>1896.8630292176572</v>
      </c>
      <c r="Q54" s="137"/>
      <c r="R54" s="79">
        <f>'Chô_10%'!AG43</f>
        <v>1896.8630292176572</v>
      </c>
      <c r="T54" s="12">
        <f t="shared" si="3"/>
        <v>2057</v>
      </c>
      <c r="U54" s="77">
        <f>'Chô_7%'!AI43</f>
        <v>2100.7375632632088</v>
      </c>
      <c r="V54" s="78">
        <f>'Chô_7%'!AI43</f>
        <v>2100.7375632632088</v>
      </c>
      <c r="W54" s="137"/>
      <c r="X54" s="79">
        <f>'Chô_7%'!AI43</f>
        <v>2100.7375632632088</v>
      </c>
      <c r="Z54" s="12">
        <f t="shared" si="4"/>
        <v>2057</v>
      </c>
      <c r="AA54" s="128">
        <f>'Chô_7%'!$C43</f>
        <v>7.0000000000000007E-2</v>
      </c>
      <c r="AB54" s="129">
        <f>'Chô_5%'!$C43</f>
        <v>0.05</v>
      </c>
      <c r="AC54" s="139"/>
      <c r="AD54" s="130">
        <f>'Chô_10%'!$C43</f>
        <v>0.1</v>
      </c>
    </row>
    <row r="55" spans="2:30" x14ac:dyDescent="0.25">
      <c r="B55" s="12">
        <f t="shared" si="0"/>
        <v>2058</v>
      </c>
      <c r="C55" s="77">
        <f>'Chô_7%'!AD44</f>
        <v>30830.122046040473</v>
      </c>
      <c r="D55" s="78">
        <f>'Chô_5%'!AD44</f>
        <v>31489.444215824489</v>
      </c>
      <c r="E55" s="137"/>
      <c r="F55" s="79">
        <f>'Chô_10%'!AD44</f>
        <v>29834.731424129717</v>
      </c>
      <c r="H55" s="12">
        <f t="shared" si="1"/>
        <v>2058</v>
      </c>
      <c r="I55" s="77">
        <f>'Chô_7%'!AE44</f>
        <v>22024.466500941908</v>
      </c>
      <c r="J55" s="78">
        <f>'Chô_5%'!AE44</f>
        <v>22591.806998478231</v>
      </c>
      <c r="K55" s="137"/>
      <c r="L55" s="79">
        <f>'Chô_10%'!AE44</f>
        <v>21167.942275671528</v>
      </c>
      <c r="N55" s="12">
        <f t="shared" si="2"/>
        <v>2058</v>
      </c>
      <c r="O55" s="77">
        <f>'Chô_7%'!AG44</f>
        <v>1895.7249354001265</v>
      </c>
      <c r="P55" s="78">
        <f>'Chô_5%'!AG44</f>
        <v>1895.7249354001265</v>
      </c>
      <c r="Q55" s="137"/>
      <c r="R55" s="79">
        <f>'Chô_10%'!AG44</f>
        <v>1895.7249354001265</v>
      </c>
      <c r="T55" s="12">
        <f t="shared" si="3"/>
        <v>2058</v>
      </c>
      <c r="U55" s="77">
        <f>'Chô_7%'!AI44</f>
        <v>2099.4771207252506</v>
      </c>
      <c r="V55" s="78">
        <f>'Chô_7%'!AI44</f>
        <v>2099.4771207252506</v>
      </c>
      <c r="W55" s="137"/>
      <c r="X55" s="79">
        <f>'Chô_7%'!AI44</f>
        <v>2099.4771207252506</v>
      </c>
      <c r="Z55" s="12">
        <f t="shared" si="4"/>
        <v>2058</v>
      </c>
      <c r="AA55" s="128">
        <f>'Chô_7%'!$C44</f>
        <v>7.0000000000000007E-2</v>
      </c>
      <c r="AB55" s="129">
        <f>'Chô_5%'!$C44</f>
        <v>0.05</v>
      </c>
      <c r="AC55" s="139"/>
      <c r="AD55" s="130">
        <f>'Chô_10%'!$C44</f>
        <v>0.1</v>
      </c>
    </row>
    <row r="56" spans="2:30" x14ac:dyDescent="0.25">
      <c r="B56" s="12">
        <f t="shared" si="0"/>
        <v>2059</v>
      </c>
      <c r="C56" s="77">
        <f>'Chô_7%'!AD45</f>
        <v>30817.789997222058</v>
      </c>
      <c r="D56" s="78">
        <f>'Chô_5%'!AD45</f>
        <v>31476.84843813816</v>
      </c>
      <c r="E56" s="137"/>
      <c r="F56" s="79">
        <f>'Chô_10%'!AD45</f>
        <v>29822.797531560067</v>
      </c>
      <c r="H56" s="12">
        <f t="shared" si="1"/>
        <v>2059</v>
      </c>
      <c r="I56" s="77">
        <f>'Chô_7%'!AE45</f>
        <v>22022.290607647687</v>
      </c>
      <c r="J56" s="78">
        <f>'Chô_5%'!AE45</f>
        <v>22589.404168984995</v>
      </c>
      <c r="K56" s="137"/>
      <c r="L56" s="79">
        <f>'Chô_10%'!AE45</f>
        <v>21166.108992067417</v>
      </c>
      <c r="N56" s="12">
        <f t="shared" si="2"/>
        <v>2059</v>
      </c>
      <c r="O56" s="77">
        <f>'Chô_7%'!AG45</f>
        <v>1894.9466614259666</v>
      </c>
      <c r="P56" s="78">
        <f>'Chô_5%'!AG45</f>
        <v>1894.9466614259666</v>
      </c>
      <c r="Q56" s="137"/>
      <c r="R56" s="79">
        <f>'Chô_10%'!AG45</f>
        <v>1894.9466614259666</v>
      </c>
      <c r="T56" s="12">
        <f t="shared" si="3"/>
        <v>2059</v>
      </c>
      <c r="U56" s="77">
        <f>'Chô_7%'!AI45</f>
        <v>2098.6373298769608</v>
      </c>
      <c r="V56" s="78">
        <f>'Chô_7%'!AI45</f>
        <v>2098.6373298769608</v>
      </c>
      <c r="W56" s="137"/>
      <c r="X56" s="79">
        <f>'Chô_7%'!AI45</f>
        <v>2098.6373298769608</v>
      </c>
      <c r="Z56" s="12">
        <f t="shared" si="4"/>
        <v>2059</v>
      </c>
      <c r="AA56" s="128">
        <f>'Chô_7%'!$C45</f>
        <v>7.0000000000000007E-2</v>
      </c>
      <c r="AB56" s="129">
        <f>'Chô_5%'!$C45</f>
        <v>0.05</v>
      </c>
      <c r="AC56" s="139"/>
      <c r="AD56" s="130">
        <f>'Chô_10%'!$C45</f>
        <v>0.1</v>
      </c>
    </row>
    <row r="57" spans="2:30" x14ac:dyDescent="0.25">
      <c r="B57" s="12">
        <f t="shared" si="0"/>
        <v>2060</v>
      </c>
      <c r="C57" s="77">
        <f>'Chô_7%'!AD46</f>
        <v>30802.381102223448</v>
      </c>
      <c r="D57" s="78">
        <f>'Chô_5%'!AD46</f>
        <v>31461.110013919093</v>
      </c>
      <c r="E57" s="137"/>
      <c r="F57" s="79">
        <f>'Chô_10%'!AD46</f>
        <v>29807.886132794287</v>
      </c>
      <c r="H57" s="12">
        <f t="shared" si="1"/>
        <v>2060</v>
      </c>
      <c r="I57" s="77">
        <f>'Chô_7%'!AE46</f>
        <v>22017.379809724684</v>
      </c>
      <c r="J57" s="78">
        <f>'Chô_5%'!AE46</f>
        <v>22584.20981428133</v>
      </c>
      <c r="K57" s="137"/>
      <c r="L57" s="79">
        <f>'Chô_10%'!AE46</f>
        <v>21161.62628495221</v>
      </c>
      <c r="N57" s="12">
        <f t="shared" si="2"/>
        <v>2060</v>
      </c>
      <c r="O57" s="77">
        <f>'Chô_7%'!AG46</f>
        <v>1893.9991980952536</v>
      </c>
      <c r="P57" s="78">
        <f>'Chô_5%'!AG46</f>
        <v>1893.9991980952536</v>
      </c>
      <c r="Q57" s="137"/>
      <c r="R57" s="79">
        <f>'Chô_10%'!AG46</f>
        <v>1893.9991980952536</v>
      </c>
      <c r="T57" s="12">
        <f t="shared" si="3"/>
        <v>2060</v>
      </c>
      <c r="U57" s="77">
        <f>'Chô_7%'!AI46</f>
        <v>2097.5880112120226</v>
      </c>
      <c r="V57" s="78">
        <f>'Chô_7%'!AI46</f>
        <v>2097.5880112120226</v>
      </c>
      <c r="W57" s="137"/>
      <c r="X57" s="79">
        <f>'Chô_7%'!AI46</f>
        <v>2097.5880112120226</v>
      </c>
      <c r="Z57" s="12">
        <f t="shared" si="4"/>
        <v>2060</v>
      </c>
      <c r="AA57" s="128">
        <f>'Chô_7%'!$C46</f>
        <v>7.0000000000000007E-2</v>
      </c>
      <c r="AB57" s="129">
        <f>'Chô_5%'!$C46</f>
        <v>0.05</v>
      </c>
      <c r="AC57" s="139"/>
      <c r="AD57" s="130">
        <f>'Chô_10%'!$C46</f>
        <v>0.1</v>
      </c>
    </row>
    <row r="58" spans="2:30" x14ac:dyDescent="0.25">
      <c r="B58" s="12">
        <f t="shared" si="0"/>
        <v>2061</v>
      </c>
      <c r="C58" s="77">
        <f>'Chô_7%'!AD47</f>
        <v>30783.899673562115</v>
      </c>
      <c r="D58" s="78">
        <f>'Chô_5%'!AD47</f>
        <v>31442.23334791074</v>
      </c>
      <c r="E58" s="137"/>
      <c r="F58" s="79">
        <f>'Chô_10%'!AD47</f>
        <v>29790.001401114609</v>
      </c>
      <c r="H58" s="12">
        <f t="shared" si="1"/>
        <v>2061</v>
      </c>
      <c r="I58" s="77">
        <f>'Chô_7%'!AE47</f>
        <v>22009.81258658451</v>
      </c>
      <c r="J58" s="78">
        <f>'Chô_5%'!AE47</f>
        <v>22576.302493138417</v>
      </c>
      <c r="K58" s="137"/>
      <c r="L58" s="79">
        <f>'Chô_10%'!AE47</f>
        <v>21154.572513926894</v>
      </c>
      <c r="N58" s="12">
        <f t="shared" si="2"/>
        <v>2061</v>
      </c>
      <c r="O58" s="77">
        <f>'Chô_7%'!AG47</f>
        <v>1892.8628105763964</v>
      </c>
      <c r="P58" s="78">
        <f>'Chô_5%'!AG47</f>
        <v>1892.8628105763964</v>
      </c>
      <c r="Q58" s="137"/>
      <c r="R58" s="79">
        <f>'Chô_10%'!AG47</f>
        <v>1892.8628105763964</v>
      </c>
      <c r="T58" s="12">
        <f t="shared" si="3"/>
        <v>2061</v>
      </c>
      <c r="U58" s="77">
        <f>'Chô_7%'!AI47</f>
        <v>2096.3294584052956</v>
      </c>
      <c r="V58" s="78">
        <f>'Chô_7%'!AI47</f>
        <v>2096.3294584052956</v>
      </c>
      <c r="W58" s="137"/>
      <c r="X58" s="79">
        <f>'Chô_7%'!AI47</f>
        <v>2096.3294584052956</v>
      </c>
      <c r="Z58" s="12">
        <f t="shared" si="4"/>
        <v>2061</v>
      </c>
      <c r="AA58" s="128">
        <f>'Chô_7%'!$C47</f>
        <v>7.0000000000000007E-2</v>
      </c>
      <c r="AB58" s="129">
        <f>'Chô_5%'!$C47</f>
        <v>0.05</v>
      </c>
      <c r="AC58" s="139"/>
      <c r="AD58" s="130">
        <f>'Chô_10%'!$C47</f>
        <v>0.1</v>
      </c>
    </row>
    <row r="59" spans="2:30" x14ac:dyDescent="0.25">
      <c r="B59" s="12">
        <f t="shared" si="0"/>
        <v>2062</v>
      </c>
      <c r="C59" s="77">
        <f>'Chô_7%'!AD48</f>
        <v>30765.429333757973</v>
      </c>
      <c r="D59" s="78">
        <f>'Chô_5%'!AD48</f>
        <v>31423.368007901994</v>
      </c>
      <c r="E59" s="137"/>
      <c r="F59" s="79">
        <f>'Chô_10%'!AD48</f>
        <v>29772.127400273937</v>
      </c>
      <c r="H59" s="12">
        <f t="shared" si="1"/>
        <v>2062</v>
      </c>
      <c r="I59" s="77">
        <f>'Chô_7%'!AE48</f>
        <v>22001.901651990167</v>
      </c>
      <c r="J59" s="78">
        <f>'Chô_5%'!AE48</f>
        <v>22568.051664600145</v>
      </c>
      <c r="K59" s="137"/>
      <c r="L59" s="79">
        <f>'Chô_10%'!AE48</f>
        <v>21147.174723376149</v>
      </c>
      <c r="N59" s="12">
        <f t="shared" si="2"/>
        <v>2062</v>
      </c>
      <c r="O59" s="77">
        <f>'Chô_7%'!AG48</f>
        <v>1891.7271048900507</v>
      </c>
      <c r="P59" s="78">
        <f>'Chô_5%'!AG48</f>
        <v>1891.7271048900507</v>
      </c>
      <c r="Q59" s="137"/>
      <c r="R59" s="79">
        <f>'Chô_10%'!AG48</f>
        <v>1891.7271048900507</v>
      </c>
      <c r="T59" s="12">
        <f t="shared" si="3"/>
        <v>2062</v>
      </c>
      <c r="U59" s="77">
        <f>'Chô_7%'!AI48</f>
        <v>2095.071660730252</v>
      </c>
      <c r="V59" s="78">
        <f>'Chô_7%'!AI48</f>
        <v>2095.071660730252</v>
      </c>
      <c r="W59" s="137"/>
      <c r="X59" s="79">
        <f>'Chô_7%'!AI48</f>
        <v>2095.071660730252</v>
      </c>
      <c r="Z59" s="12">
        <f t="shared" si="4"/>
        <v>2062</v>
      </c>
      <c r="AA59" s="128">
        <f>'Chô_7%'!$C48</f>
        <v>7.0000000000000007E-2</v>
      </c>
      <c r="AB59" s="129">
        <f>'Chô_5%'!$C48</f>
        <v>0.05</v>
      </c>
      <c r="AC59" s="139"/>
      <c r="AD59" s="130">
        <f>'Chô_10%'!$C48</f>
        <v>0.1</v>
      </c>
    </row>
    <row r="60" spans="2:30" x14ac:dyDescent="0.25">
      <c r="B60" s="12">
        <f t="shared" si="0"/>
        <v>2063</v>
      </c>
      <c r="C60" s="77">
        <f>'Chô_7%'!AD49</f>
        <v>30750.046619091096</v>
      </c>
      <c r="D60" s="78">
        <f>'Chô_5%'!AD49</f>
        <v>31407.656323898045</v>
      </c>
      <c r="E60" s="137"/>
      <c r="F60" s="79">
        <f>'Chô_10%'!AD49</f>
        <v>29757.241336573803</v>
      </c>
      <c r="H60" s="12">
        <f t="shared" si="1"/>
        <v>2063</v>
      </c>
      <c r="I60" s="77">
        <f>'Chô_7%'!AE49</f>
        <v>21995.989912850026</v>
      </c>
      <c r="J60" s="78">
        <f>'Chô_5%'!AE49</f>
        <v>22561.8568504537</v>
      </c>
      <c r="K60" s="137"/>
      <c r="L60" s="79">
        <f>'Chô_10%'!AE49</f>
        <v>21141.690347700314</v>
      </c>
      <c r="N60" s="12">
        <f t="shared" si="2"/>
        <v>2063</v>
      </c>
      <c r="O60" s="77">
        <f>'Chô_7%'!AG49</f>
        <v>1890.7812513376055</v>
      </c>
      <c r="P60" s="78">
        <f>'Chô_5%'!AG49</f>
        <v>1890.7812513376055</v>
      </c>
      <c r="Q60" s="137"/>
      <c r="R60" s="79">
        <f>'Chô_10%'!AG49</f>
        <v>1890.7812513376055</v>
      </c>
      <c r="T60" s="12">
        <f t="shared" si="3"/>
        <v>2063</v>
      </c>
      <c r="U60" s="77">
        <f>'Chô_7%'!AI49</f>
        <v>2094.0241248998868</v>
      </c>
      <c r="V60" s="78">
        <f>'Chô_7%'!AI49</f>
        <v>2094.0241248998868</v>
      </c>
      <c r="W60" s="137"/>
      <c r="X60" s="79">
        <f>'Chô_7%'!AI49</f>
        <v>2094.0241248998868</v>
      </c>
      <c r="Z60" s="12">
        <f t="shared" si="4"/>
        <v>2063</v>
      </c>
      <c r="AA60" s="128">
        <f>'Chô_7%'!$C49</f>
        <v>7.0000000000000007E-2</v>
      </c>
      <c r="AB60" s="129">
        <f>'Chô_5%'!$C49</f>
        <v>0.05</v>
      </c>
      <c r="AC60" s="139"/>
      <c r="AD60" s="130">
        <f>'Chô_10%'!$C49</f>
        <v>0.1</v>
      </c>
    </row>
    <row r="61" spans="2:30" x14ac:dyDescent="0.25">
      <c r="B61" s="12">
        <f t="shared" si="0"/>
        <v>2064</v>
      </c>
      <c r="C61" s="77">
        <f>'Chô_7%'!AD50</f>
        <v>30728.521586457733</v>
      </c>
      <c r="D61" s="78">
        <f>'Chô_5%'!AD50</f>
        <v>31385.670964471316</v>
      </c>
      <c r="E61" s="137"/>
      <c r="F61" s="79">
        <f>'Chô_10%'!AD50</f>
        <v>29736.411267638199</v>
      </c>
      <c r="H61" s="12">
        <f t="shared" si="1"/>
        <v>2064</v>
      </c>
      <c r="I61" s="77">
        <f>'Chô_7%'!AE50</f>
        <v>21985.260066393083</v>
      </c>
      <c r="J61" s="78">
        <f>'Chô_5%'!AE50</f>
        <v>22550.730897140435</v>
      </c>
      <c r="K61" s="137"/>
      <c r="L61" s="79">
        <f>'Chô_10%'!AE50</f>
        <v>21131.558510938972</v>
      </c>
      <c r="N61" s="12">
        <f t="shared" si="2"/>
        <v>2064</v>
      </c>
      <c r="O61" s="77">
        <f>'Chô_7%'!AG50</f>
        <v>1889.437718461669</v>
      </c>
      <c r="P61" s="78">
        <f>'Chô_5%'!AG50</f>
        <v>1889.437718461669</v>
      </c>
      <c r="Q61" s="137"/>
      <c r="R61" s="79">
        <f>'Chô_10%'!AG50</f>
        <v>1889.437718461669</v>
      </c>
      <c r="T61" s="12">
        <f t="shared" si="3"/>
        <v>2064</v>
      </c>
      <c r="U61" s="77">
        <f>'Chô_7%'!AI50</f>
        <v>2092.558308012457</v>
      </c>
      <c r="V61" s="78">
        <f>'Chô_7%'!AI50</f>
        <v>2092.558308012457</v>
      </c>
      <c r="W61" s="137"/>
      <c r="X61" s="79">
        <f>'Chô_7%'!AI50</f>
        <v>2092.558308012457</v>
      </c>
      <c r="Z61" s="12">
        <f t="shared" si="4"/>
        <v>2064</v>
      </c>
      <c r="AA61" s="128">
        <f>'Chô_7%'!$C50</f>
        <v>7.0000000000000007E-2</v>
      </c>
      <c r="AB61" s="129">
        <f>'Chô_5%'!$C50</f>
        <v>0.05</v>
      </c>
      <c r="AC61" s="139"/>
      <c r="AD61" s="130">
        <f>'Chô_10%'!$C50</f>
        <v>0.1</v>
      </c>
    </row>
    <row r="62" spans="2:30" x14ac:dyDescent="0.25">
      <c r="B62" s="12">
        <f t="shared" si="0"/>
        <v>2065</v>
      </c>
      <c r="C62" s="77">
        <f>'Chô_7%'!AD51</f>
        <v>30691.647360553983</v>
      </c>
      <c r="D62" s="78">
        <f>'Chô_5%'!AD51</f>
        <v>31348.008159313951</v>
      </c>
      <c r="E62" s="137"/>
      <c r="F62" s="79">
        <f>'Chô_10%'!AD51</f>
        <v>29700.727574117034</v>
      </c>
      <c r="H62" s="12">
        <f t="shared" si="1"/>
        <v>2065</v>
      </c>
      <c r="I62" s="77">
        <f>'Chô_7%'!AE51</f>
        <v>21962.709469210178</v>
      </c>
      <c r="J62" s="78">
        <f>'Chô_5%'!AE51</f>
        <v>22527.501734960639</v>
      </c>
      <c r="K62" s="137"/>
      <c r="L62" s="79">
        <f>'Chô_10%'!AE51</f>
        <v>21110.032355622614</v>
      </c>
      <c r="N62" s="12">
        <f t="shared" si="2"/>
        <v>2065</v>
      </c>
      <c r="O62" s="77">
        <f>'Chô_7%'!AG51</f>
        <v>1887.170393199515</v>
      </c>
      <c r="P62" s="78">
        <f>'Chô_5%'!AG51</f>
        <v>1887.170393199515</v>
      </c>
      <c r="Q62" s="137"/>
      <c r="R62" s="79">
        <f>'Chô_10%'!AG51</f>
        <v>1887.170393199515</v>
      </c>
      <c r="T62" s="12">
        <f t="shared" si="3"/>
        <v>2065</v>
      </c>
      <c r="U62" s="77">
        <f>'Chô_7%'!AI51</f>
        <v>2090.0472380428423</v>
      </c>
      <c r="V62" s="78">
        <f>'Chô_7%'!AI51</f>
        <v>2090.0472380428423</v>
      </c>
      <c r="W62" s="137"/>
      <c r="X62" s="79">
        <f>'Chô_7%'!AI51</f>
        <v>2090.0472380428423</v>
      </c>
      <c r="Z62" s="12">
        <f t="shared" si="4"/>
        <v>2065</v>
      </c>
      <c r="AA62" s="128">
        <f>'Chô_7%'!$C51</f>
        <v>7.0000000000000007E-2</v>
      </c>
      <c r="AB62" s="129">
        <f>'Chô_5%'!$C51</f>
        <v>0.05</v>
      </c>
      <c r="AC62" s="139"/>
      <c r="AD62" s="130">
        <f>'Chô_10%'!$C51</f>
        <v>0.1</v>
      </c>
    </row>
    <row r="63" spans="2:30" x14ac:dyDescent="0.25">
      <c r="B63" s="12">
        <f t="shared" si="0"/>
        <v>2066</v>
      </c>
      <c r="C63" s="77">
        <f>'Chô_7%'!AD52</f>
        <v>30642.540724777096</v>
      </c>
      <c r="D63" s="78">
        <f>'Chô_5%'!AD52</f>
        <v>31297.851346259045</v>
      </c>
      <c r="E63" s="137"/>
      <c r="F63" s="79">
        <f>'Chô_10%'!AD52</f>
        <v>29653.206409998445</v>
      </c>
      <c r="H63" s="12">
        <f t="shared" si="1"/>
        <v>2066</v>
      </c>
      <c r="I63" s="77">
        <f>'Chô_7%'!AE52</f>
        <v>21930.586333085277</v>
      </c>
      <c r="J63" s="78">
        <f>'Chô_5%'!AE52</f>
        <v>22494.474931210541</v>
      </c>
      <c r="K63" s="137"/>
      <c r="L63" s="79">
        <f>'Chô_10%'!AE52</f>
        <v>21079.273502879456</v>
      </c>
      <c r="N63" s="12">
        <f t="shared" si="2"/>
        <v>2066</v>
      </c>
      <c r="O63" s="77">
        <f>'Chô_7%'!AG52</f>
        <v>1884.1509205703956</v>
      </c>
      <c r="P63" s="78">
        <f>'Chô_5%'!AG52</f>
        <v>1884.1509205703956</v>
      </c>
      <c r="Q63" s="137"/>
      <c r="R63" s="79">
        <f>'Chô_10%'!AG52</f>
        <v>1884.1509205703956</v>
      </c>
      <c r="T63" s="12">
        <f t="shared" si="3"/>
        <v>2066</v>
      </c>
      <c r="U63" s="77">
        <f>'Chô_7%'!AI52</f>
        <v>2086.7031624619735</v>
      </c>
      <c r="V63" s="78">
        <f>'Chô_7%'!AI52</f>
        <v>2086.7031624619735</v>
      </c>
      <c r="W63" s="137"/>
      <c r="X63" s="79">
        <f>'Chô_7%'!AI52</f>
        <v>2086.7031624619735</v>
      </c>
      <c r="Z63" s="12">
        <f t="shared" si="4"/>
        <v>2066</v>
      </c>
      <c r="AA63" s="128">
        <f>'Chô_7%'!$C52</f>
        <v>7.0000000000000007E-2</v>
      </c>
      <c r="AB63" s="129">
        <f>'Chô_5%'!$C52</f>
        <v>0.05</v>
      </c>
      <c r="AC63" s="139"/>
      <c r="AD63" s="130">
        <f>'Chô_10%'!$C52</f>
        <v>0.1</v>
      </c>
    </row>
    <row r="64" spans="2:30" x14ac:dyDescent="0.25">
      <c r="B64" s="12">
        <f t="shared" si="0"/>
        <v>2067</v>
      </c>
      <c r="C64" s="77">
        <f>'Chô_7%'!AD53</f>
        <v>30596.576913689929</v>
      </c>
      <c r="D64" s="78">
        <f>'Chô_5%'!AD53</f>
        <v>31250.904569239661</v>
      </c>
      <c r="E64" s="137"/>
      <c r="F64" s="79">
        <f>'Chô_10%'!AD53</f>
        <v>29608.726600383448</v>
      </c>
      <c r="H64" s="12">
        <f t="shared" si="1"/>
        <v>2067</v>
      </c>
      <c r="I64" s="77">
        <f>'Chô_7%'!AE53</f>
        <v>21900.688154890868</v>
      </c>
      <c r="J64" s="78">
        <f>'Chô_5%'!AE53</f>
        <v>22463.730920118946</v>
      </c>
      <c r="K64" s="137"/>
      <c r="L64" s="79">
        <f>'Chô_10%'!AE53</f>
        <v>21050.652293930358</v>
      </c>
      <c r="N64" s="12">
        <f t="shared" si="2"/>
        <v>2067</v>
      </c>
      <c r="O64" s="77">
        <f>'Chô_7%'!AG53</f>
        <v>1881.3246941895402</v>
      </c>
      <c r="P64" s="78">
        <f>'Chô_5%'!AG53</f>
        <v>1881.3246941895402</v>
      </c>
      <c r="Q64" s="137"/>
      <c r="R64" s="79">
        <f>'Chô_10%'!AG53</f>
        <v>1881.3246941895402</v>
      </c>
      <c r="T64" s="12">
        <f t="shared" si="3"/>
        <v>2067</v>
      </c>
      <c r="U64" s="77">
        <f>'Chô_7%'!AI53</f>
        <v>2083.5731077182804</v>
      </c>
      <c r="V64" s="78">
        <f>'Chô_7%'!AI53</f>
        <v>2083.5731077182804</v>
      </c>
      <c r="W64" s="137"/>
      <c r="X64" s="79">
        <f>'Chô_7%'!AI53</f>
        <v>2083.5731077182804</v>
      </c>
      <c r="Z64" s="12">
        <f t="shared" si="4"/>
        <v>2067</v>
      </c>
      <c r="AA64" s="128">
        <f>'Chô_7%'!$C53</f>
        <v>7.0000000000000007E-2</v>
      </c>
      <c r="AB64" s="129">
        <f>'Chô_5%'!$C53</f>
        <v>0.05</v>
      </c>
      <c r="AC64" s="139"/>
      <c r="AD64" s="130">
        <f>'Chô_10%'!$C53</f>
        <v>0.1</v>
      </c>
    </row>
    <row r="65" spans="2:30" x14ac:dyDescent="0.25">
      <c r="B65" s="12">
        <f t="shared" si="0"/>
        <v>2068</v>
      </c>
      <c r="C65" s="77">
        <f>'Chô_7%'!AD54</f>
        <v>30550.682048319395</v>
      </c>
      <c r="D65" s="78">
        <f>'Chô_5%'!AD54</f>
        <v>31204.028212385805</v>
      </c>
      <c r="E65" s="137"/>
      <c r="F65" s="79">
        <f>'Chô_10%'!AD54</f>
        <v>29564.313510482876</v>
      </c>
      <c r="H65" s="12">
        <f t="shared" si="1"/>
        <v>2068</v>
      </c>
      <c r="I65" s="77">
        <f>'Chô_7%'!AE54</f>
        <v>21870.61548271096</v>
      </c>
      <c r="J65" s="78">
        <f>'Chô_5%'!AE54</f>
        <v>22432.813683791195</v>
      </c>
      <c r="K65" s="137"/>
      <c r="L65" s="79">
        <f>'Chô_10%'!AE54</f>
        <v>21021.854675541894</v>
      </c>
      <c r="N65" s="12">
        <f t="shared" si="2"/>
        <v>2068</v>
      </c>
      <c r="O65" s="77">
        <f>'Chô_7%'!AG54</f>
        <v>1878.5027071482557</v>
      </c>
      <c r="P65" s="78">
        <f>'Chô_5%'!AG54</f>
        <v>1878.5027071482557</v>
      </c>
      <c r="Q65" s="137"/>
      <c r="R65" s="79">
        <f>'Chô_10%'!AG54</f>
        <v>1878.5027071482557</v>
      </c>
      <c r="T65" s="12">
        <f t="shared" si="3"/>
        <v>2068</v>
      </c>
      <c r="U65" s="77">
        <f>'Chô_7%'!AI54</f>
        <v>2080.4477480567029</v>
      </c>
      <c r="V65" s="78">
        <f>'Chô_7%'!AI54</f>
        <v>2080.4477480567029</v>
      </c>
      <c r="W65" s="137"/>
      <c r="X65" s="79">
        <f>'Chô_7%'!AI54</f>
        <v>2080.4477480567029</v>
      </c>
      <c r="Z65" s="12">
        <f t="shared" si="4"/>
        <v>2068</v>
      </c>
      <c r="AA65" s="128">
        <f>'Chô_7%'!$C54</f>
        <v>7.0000000000000007E-2</v>
      </c>
      <c r="AB65" s="129">
        <f>'Chô_5%'!$C54</f>
        <v>0.05</v>
      </c>
      <c r="AC65" s="139"/>
      <c r="AD65" s="130">
        <f>'Chô_10%'!$C54</f>
        <v>0.1</v>
      </c>
    </row>
    <row r="66" spans="2:30" x14ac:dyDescent="0.25">
      <c r="B66" s="12">
        <f t="shared" si="0"/>
        <v>2069</v>
      </c>
      <c r="C66" s="77">
        <f>'Chô_7%'!AD55</f>
        <v>30501.800957042084</v>
      </c>
      <c r="D66" s="78">
        <f>'Chô_5%'!AD55</f>
        <v>31154.101767245986</v>
      </c>
      <c r="E66" s="137"/>
      <c r="F66" s="79">
        <f>'Chô_10%'!AD55</f>
        <v>29517.010608866101</v>
      </c>
      <c r="H66" s="12">
        <f t="shared" si="1"/>
        <v>2069</v>
      </c>
      <c r="I66" s="77">
        <f>'Chô_7%'!AE55</f>
        <v>21838.246170042919</v>
      </c>
      <c r="J66" s="78">
        <f>'Chô_5%'!AE55</f>
        <v>22399.544854001429</v>
      </c>
      <c r="K66" s="137"/>
      <c r="L66" s="79">
        <f>'Chô_10%'!AE55</f>
        <v>20990.843380165323</v>
      </c>
      <c r="N66" s="12">
        <f t="shared" si="2"/>
        <v>2069</v>
      </c>
      <c r="O66" s="77">
        <f>'Chô_7%'!AG55</f>
        <v>1875.4971028168186</v>
      </c>
      <c r="P66" s="78">
        <f>'Chô_5%'!AG55</f>
        <v>1875.4971028168186</v>
      </c>
      <c r="Q66" s="137"/>
      <c r="R66" s="79">
        <f>'Chô_10%'!AG55</f>
        <v>1875.4971028168186</v>
      </c>
      <c r="T66" s="12">
        <f t="shared" si="3"/>
        <v>2069</v>
      </c>
      <c r="U66" s="77">
        <f>'Chô_7%'!AI55</f>
        <v>2077.1190316598122</v>
      </c>
      <c r="V66" s="78">
        <f>'Chô_7%'!AI55</f>
        <v>2077.1190316598122</v>
      </c>
      <c r="W66" s="137"/>
      <c r="X66" s="79">
        <f>'Chô_7%'!AI55</f>
        <v>2077.1190316598122</v>
      </c>
      <c r="Z66" s="12">
        <f t="shared" si="4"/>
        <v>2069</v>
      </c>
      <c r="AA66" s="128">
        <f>'Chô_7%'!$C55</f>
        <v>7.0000000000000007E-2</v>
      </c>
      <c r="AB66" s="129">
        <f>'Chô_5%'!$C55</f>
        <v>0.05</v>
      </c>
      <c r="AC66" s="139"/>
      <c r="AD66" s="130">
        <f>'Chô_10%'!$C55</f>
        <v>0.1</v>
      </c>
    </row>
    <row r="67" spans="2:30" ht="15.75" thickBot="1" x14ac:dyDescent="0.3">
      <c r="B67" s="13">
        <f t="shared" si="0"/>
        <v>2070</v>
      </c>
      <c r="C67" s="80">
        <f>'Chô_7%'!AD56</f>
        <v>30440.797355127997</v>
      </c>
      <c r="D67" s="81">
        <f>'Chô_5%'!AD56</f>
        <v>31091.793563711493</v>
      </c>
      <c r="E67" s="138"/>
      <c r="F67" s="82">
        <f>'Chô_10%'!AD56</f>
        <v>29457.976587648369</v>
      </c>
      <c r="H67" s="13">
        <f t="shared" si="1"/>
        <v>2070</v>
      </c>
      <c r="I67" s="80">
        <f>'Chô_7%'!AE56</f>
        <v>21796.742017937075</v>
      </c>
      <c r="J67" s="81">
        <f>'Chô_5%'!AE56</f>
        <v>22356.918104527667</v>
      </c>
      <c r="K67" s="138"/>
      <c r="L67" s="82">
        <f>'Chô_10%'!AE56</f>
        <v>20951.034033639233</v>
      </c>
      <c r="N67" s="13">
        <f t="shared" si="2"/>
        <v>2070</v>
      </c>
      <c r="O67" s="80">
        <f>'Chô_7%'!AG56</f>
        <v>1871.7461086111846</v>
      </c>
      <c r="P67" s="81">
        <f>'Chô_5%'!AG56</f>
        <v>1871.7461086111846</v>
      </c>
      <c r="Q67" s="138"/>
      <c r="R67" s="82">
        <f>'Chô_10%'!AG56</f>
        <v>1871.7461086111846</v>
      </c>
      <c r="T67" s="13">
        <f t="shared" si="3"/>
        <v>2070</v>
      </c>
      <c r="U67" s="80">
        <f>'Chô_7%'!AI56</f>
        <v>2072.9647935964927</v>
      </c>
      <c r="V67" s="81">
        <f>'Chô_7%'!AI56</f>
        <v>2072.9647935964927</v>
      </c>
      <c r="W67" s="138"/>
      <c r="X67" s="82">
        <f>'Chô_7%'!AI56</f>
        <v>2072.9647935964927</v>
      </c>
      <c r="Z67" s="13">
        <f t="shared" si="4"/>
        <v>2070</v>
      </c>
      <c r="AA67" s="131">
        <f>'Chô_7%'!$C56</f>
        <v>7.0000000000000007E-2</v>
      </c>
      <c r="AB67" s="132">
        <f>'Chô_5%'!$C56</f>
        <v>0.05</v>
      </c>
      <c r="AC67" s="140"/>
      <c r="AD67" s="133">
        <f>'Chô_10%'!$C56</f>
        <v>0.1</v>
      </c>
    </row>
  </sheetData>
  <mergeCells count="5">
    <mergeCell ref="B1:F1"/>
    <mergeCell ref="H1:L1"/>
    <mergeCell ref="N1:R1"/>
    <mergeCell ref="T1:X1"/>
    <mergeCell ref="Z1:AD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Y56"/>
  <sheetViews>
    <sheetView zoomScaleNormal="100" workbookViewId="0">
      <pane xSplit="2" ySplit="4" topLeftCell="AE54" activePane="bottomRight" state="frozen"/>
      <selection pane="topRight" activeCell="C1" sqref="C1"/>
      <selection pane="bottomLeft" activeCell="A5" sqref="A5"/>
      <selection pane="bottomRight" activeCell="B56" sqref="B56:AY56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0.85546875" style="2"/>
    <col min="4" max="4" width="12" style="7" customWidth="1"/>
    <col min="5" max="20" width="12" style="4" customWidth="1"/>
    <col min="21" max="21" width="12.28515625" style="5" customWidth="1"/>
    <col min="22" max="24" width="12" style="5" customWidth="1"/>
    <col min="25" max="25" width="12" style="6" customWidth="1"/>
    <col min="26" max="41" width="12" style="2" customWidth="1"/>
    <col min="42" max="16384" width="10.85546875" style="2"/>
  </cols>
  <sheetData>
    <row r="1" spans="2:51" ht="28.5" x14ac:dyDescent="0.45">
      <c r="B1" s="20" t="s">
        <v>4</v>
      </c>
      <c r="C1" s="20"/>
    </row>
    <row r="2" spans="2:51" x14ac:dyDescent="0.25">
      <c r="C2" s="76"/>
    </row>
    <row r="3" spans="2:51" ht="15.75" thickBot="1" x14ac:dyDescent="0.3">
      <c r="B3" s="92" t="s">
        <v>65</v>
      </c>
      <c r="C3" s="92"/>
      <c r="D3" s="22"/>
      <c r="E3" s="23"/>
      <c r="F3" s="23"/>
      <c r="G3" s="23"/>
      <c r="H3" s="70"/>
      <c r="I3" s="23"/>
      <c r="J3" s="25" t="s">
        <v>49</v>
      </c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51" s="1" customFormat="1" ht="60.75" thickBot="1" x14ac:dyDescent="0.3">
      <c r="B4" s="14" t="s">
        <v>3</v>
      </c>
      <c r="C4" s="15" t="s">
        <v>64</v>
      </c>
      <c r="D4" s="16" t="s">
        <v>1</v>
      </c>
      <c r="E4" s="101" t="str">
        <f>AE4</f>
        <v>CNAV</v>
      </c>
      <c r="F4" s="101" t="str">
        <f t="shared" ref="F4:G4" si="0">AF4</f>
        <v>MSA_SA</v>
      </c>
      <c r="G4" s="101" t="str">
        <f t="shared" si="0"/>
        <v>FPE civils et militaires</v>
      </c>
      <c r="H4" s="101" t="str">
        <f t="shared" ref="H4:T4" si="1">AH4</f>
        <v>FSPOEIE</v>
      </c>
      <c r="I4" s="101" t="str">
        <f t="shared" si="1"/>
        <v>CNRACL</v>
      </c>
      <c r="J4" s="101" t="str">
        <f t="shared" si="1"/>
        <v>CANSSM</v>
      </c>
      <c r="K4" s="101" t="str">
        <f t="shared" si="1"/>
        <v>SNCF</v>
      </c>
      <c r="L4" s="101" t="str">
        <f t="shared" si="1"/>
        <v>RATP</v>
      </c>
      <c r="M4" s="101" t="str">
        <f t="shared" si="1"/>
        <v>ENIM</v>
      </c>
      <c r="N4" s="101" t="str">
        <f t="shared" si="1"/>
        <v>CNIEG</v>
      </c>
      <c r="O4" s="101" t="str">
        <f t="shared" si="1"/>
        <v>CRPCEN</v>
      </c>
      <c r="P4" s="101" t="str">
        <f t="shared" si="1"/>
        <v>BDF</v>
      </c>
      <c r="Q4" s="101" t="str">
        <f t="shared" si="1"/>
        <v>MSA_EXA</v>
      </c>
      <c r="R4" s="101" t="str">
        <f t="shared" si="1"/>
        <v>Régime général des non salariés</v>
      </c>
      <c r="S4" s="101" t="str">
        <f t="shared" si="1"/>
        <v>Auto-entrepreneurs SSI</v>
      </c>
      <c r="T4" s="101" t="str">
        <f t="shared" si="1"/>
        <v>CNAVPL_RB</v>
      </c>
      <c r="U4" s="102" t="s">
        <v>54</v>
      </c>
      <c r="V4" s="102" t="s">
        <v>55</v>
      </c>
      <c r="W4" s="102" t="s">
        <v>63</v>
      </c>
      <c r="X4" s="102" t="s">
        <v>53</v>
      </c>
      <c r="Y4" s="103" t="s">
        <v>56</v>
      </c>
      <c r="Z4" s="104" t="s">
        <v>5</v>
      </c>
      <c r="AA4" s="105" t="s">
        <v>6</v>
      </c>
      <c r="AB4" s="105" t="s">
        <v>7</v>
      </c>
      <c r="AC4" s="106" t="s">
        <v>2</v>
      </c>
      <c r="AD4" s="17" t="s">
        <v>0</v>
      </c>
      <c r="AE4" s="18" t="s">
        <v>9</v>
      </c>
      <c r="AF4" s="69" t="s">
        <v>44</v>
      </c>
      <c r="AG4" s="18" t="s">
        <v>43</v>
      </c>
      <c r="AH4" s="18" t="s">
        <v>23</v>
      </c>
      <c r="AI4" s="18" t="s">
        <v>24</v>
      </c>
      <c r="AJ4" s="18" t="s">
        <v>25</v>
      </c>
      <c r="AK4" s="18" t="s">
        <v>26</v>
      </c>
      <c r="AL4" s="18" t="s">
        <v>27</v>
      </c>
      <c r="AM4" s="18" t="s">
        <v>28</v>
      </c>
      <c r="AN4" s="18" t="s">
        <v>29</v>
      </c>
      <c r="AO4" s="18" t="s">
        <v>30</v>
      </c>
      <c r="AP4" s="18" t="s">
        <v>31</v>
      </c>
      <c r="AQ4" s="18" t="s">
        <v>45</v>
      </c>
      <c r="AR4" s="18" t="s">
        <v>48</v>
      </c>
      <c r="AS4" s="18" t="s">
        <v>61</v>
      </c>
      <c r="AT4" s="87" t="s">
        <v>46</v>
      </c>
      <c r="AU4" s="87" t="s">
        <v>62</v>
      </c>
      <c r="AV4" s="87" t="s">
        <v>47</v>
      </c>
      <c r="AW4" s="87" t="s">
        <v>63</v>
      </c>
      <c r="AX4" s="18" t="s">
        <v>53</v>
      </c>
      <c r="AY4" s="19" t="s">
        <v>56</v>
      </c>
    </row>
    <row r="5" spans="2:51" x14ac:dyDescent="0.25">
      <c r="B5" s="57">
        <v>2019</v>
      </c>
      <c r="C5" s="86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10"/>
      <c r="V5" s="110"/>
      <c r="W5" s="110"/>
      <c r="X5" s="111"/>
      <c r="Y5" s="112"/>
      <c r="Z5" s="113">
        <f>(AE5+AF5)/AD5</f>
        <v>0.73056532442817312</v>
      </c>
      <c r="AA5" s="114">
        <f t="shared" ref="AA5:AA36" si="2">SUM(AQ5:AT5)/AD5</f>
        <v>9.4867866283786684E-2</v>
      </c>
      <c r="AB5" s="114">
        <f>(AI5+AG5)/AD5</f>
        <v>0.14760355174098108</v>
      </c>
      <c r="AC5" s="115">
        <f t="shared" ref="AC5:AC36" si="3">(AH5+SUM(AJ5:AP5))/AD5</f>
        <v>1.5018111314646889E-2</v>
      </c>
      <c r="AD5" s="95">
        <v>28662</v>
      </c>
      <c r="AE5" s="96">
        <v>20155.183024559476</v>
      </c>
      <c r="AF5" s="96">
        <v>784.2803042008228</v>
      </c>
      <c r="AG5" s="96">
        <v>2028.58</v>
      </c>
      <c r="AH5" s="96">
        <v>23.257359578611016</v>
      </c>
      <c r="AI5" s="96">
        <v>2202.0329999999999</v>
      </c>
      <c r="AJ5" s="96">
        <v>1.274</v>
      </c>
      <c r="AK5" s="96">
        <v>135.25120443310476</v>
      </c>
      <c r="AL5" s="96">
        <v>41.349475498056812</v>
      </c>
      <c r="AM5" s="96">
        <v>30.103680548222471</v>
      </c>
      <c r="AN5" s="96">
        <v>136.624</v>
      </c>
      <c r="AO5" s="96">
        <v>53.625999999999998</v>
      </c>
      <c r="AP5" s="96">
        <v>8.9633864424141265</v>
      </c>
      <c r="AQ5" s="96">
        <v>468.846</v>
      </c>
      <c r="AR5" s="96">
        <v>1125.2138560875114</v>
      </c>
      <c r="AS5" s="96">
        <v>747.15063274552733</v>
      </c>
      <c r="AT5" s="96">
        <v>377.89229459285525</v>
      </c>
      <c r="AU5" s="96">
        <v>358.07966051843061</v>
      </c>
      <c r="AV5" s="96">
        <v>67.703784671515209</v>
      </c>
      <c r="AW5" s="96">
        <v>18001.495850188014</v>
      </c>
      <c r="AX5" s="97">
        <v>3060.8465920513213</v>
      </c>
      <c r="AY5" s="98">
        <v>34.756</v>
      </c>
    </row>
    <row r="6" spans="2:51" x14ac:dyDescent="0.25">
      <c r="B6" s="12">
        <f t="shared" ref="B6:B56" si="4">B5+1</f>
        <v>2020</v>
      </c>
      <c r="C6" s="93">
        <v>0.08</v>
      </c>
      <c r="D6" s="116">
        <f t="shared" ref="D6:U6" si="5">AD6/AD5-1</f>
        <v>-5.8265299002169257E-4</v>
      </c>
      <c r="E6" s="117">
        <f t="shared" si="5"/>
        <v>-1.1700000000000044E-2</v>
      </c>
      <c r="F6" s="117">
        <f t="shared" si="5"/>
        <v>-1.1700000000000044E-2</v>
      </c>
      <c r="G6" s="117">
        <f t="shared" si="5"/>
        <v>-5.738003923926982E-3</v>
      </c>
      <c r="H6" s="117">
        <f t="shared" si="5"/>
        <v>-5.5971217138885421E-2</v>
      </c>
      <c r="I6" s="117">
        <f t="shared" si="5"/>
        <v>-1.2801269520683611E-3</v>
      </c>
      <c r="J6" s="117">
        <f t="shared" si="5"/>
        <v>-0.10361067503924659</v>
      </c>
      <c r="K6" s="117">
        <f t="shared" si="5"/>
        <v>-3.3145579006582326E-2</v>
      </c>
      <c r="L6" s="117">
        <f t="shared" si="5"/>
        <v>1.8052516411378505E-2</v>
      </c>
      <c r="M6" s="117">
        <f t="shared" si="5"/>
        <v>-7.4963609336989201E-2</v>
      </c>
      <c r="N6" s="117">
        <f t="shared" si="5"/>
        <v>-8.0073779131045741E-3</v>
      </c>
      <c r="O6" s="117">
        <f t="shared" si="5"/>
        <v>2.8307164435162013E-2</v>
      </c>
      <c r="P6" s="117">
        <f t="shared" si="5"/>
        <v>-6.3277952625797274E-2</v>
      </c>
      <c r="Q6" s="117">
        <f t="shared" si="5"/>
        <v>-1.5941268561531885E-2</v>
      </c>
      <c r="R6" s="117">
        <f t="shared" si="5"/>
        <v>-8.709859425131139E-3</v>
      </c>
      <c r="S6" s="117">
        <f t="shared" si="5"/>
        <v>0.19179898596041012</v>
      </c>
      <c r="T6" s="117">
        <f t="shared" si="5"/>
        <v>-1.5510031888624765E-3</v>
      </c>
      <c r="U6" s="117">
        <f t="shared" si="5"/>
        <v>0.1927644224439824</v>
      </c>
      <c r="V6" s="117">
        <f t="shared" ref="V6:W6" si="6">AV6/AV5-1</f>
        <v>1.091254151510368E-2</v>
      </c>
      <c r="W6" s="117">
        <f t="shared" si="6"/>
        <v>-1.1700000000000155E-2</v>
      </c>
      <c r="X6" s="117">
        <f t="shared" ref="X6:Y6" si="7">AX6/AX5-1</f>
        <v>-3.4176800838660037E-3</v>
      </c>
      <c r="Y6" s="117">
        <f t="shared" si="7"/>
        <v>-5.0926458740936931E-2</v>
      </c>
      <c r="Z6" s="113">
        <f t="shared" ref="Z6:Z56" si="8">(AE6+AF6)/AD6</f>
        <v>0.72243864116674639</v>
      </c>
      <c r="AA6" s="114">
        <f t="shared" si="2"/>
        <v>9.9302327100169063E-2</v>
      </c>
      <c r="AB6" s="114">
        <f t="shared" ref="AB6:AB56" si="9">(AI6+AG6)/AD6</f>
        <v>0.14718484771349422</v>
      </c>
      <c r="AC6" s="115">
        <f t="shared" si="3"/>
        <v>1.4762595647077286E-2</v>
      </c>
      <c r="AD6" s="99">
        <v>28645.3</v>
      </c>
      <c r="AE6" s="8">
        <v>19919.367383172128</v>
      </c>
      <c r="AF6" s="8">
        <v>775.10422464167311</v>
      </c>
      <c r="AG6" s="8">
        <v>2016.94</v>
      </c>
      <c r="AH6" s="8">
        <v>21.955616855559441</v>
      </c>
      <c r="AI6" s="8">
        <v>2199.214118207356</v>
      </c>
      <c r="AJ6" s="8">
        <v>1.1419999999999999</v>
      </c>
      <c r="AK6" s="8">
        <v>130.76822495083186</v>
      </c>
      <c r="AL6" s="8">
        <v>42.095937583087377</v>
      </c>
      <c r="AM6" s="8">
        <v>27.847000000000001</v>
      </c>
      <c r="AN6" s="8">
        <v>135.53</v>
      </c>
      <c r="AO6" s="8">
        <v>55.143999999999998</v>
      </c>
      <c r="AP6" s="8">
        <v>8.3962016997443314</v>
      </c>
      <c r="AQ6" s="8">
        <v>461.37200000000001</v>
      </c>
      <c r="AR6" s="8">
        <v>1115.4134015777795</v>
      </c>
      <c r="AS6" s="8">
        <v>890.45336646579824</v>
      </c>
      <c r="AT6" s="8">
        <v>377.30618243889518</v>
      </c>
      <c r="AU6" s="8">
        <v>427.10467946720314</v>
      </c>
      <c r="AV6" s="8">
        <v>68.442605032472756</v>
      </c>
      <c r="AW6" s="88">
        <v>17790.878348740811</v>
      </c>
      <c r="AX6" s="88">
        <v>3050.3855976138984</v>
      </c>
      <c r="AY6" s="9">
        <v>32.985999999999997</v>
      </c>
    </row>
    <row r="7" spans="2:51" x14ac:dyDescent="0.25">
      <c r="B7" s="12">
        <f t="shared" si="4"/>
        <v>2021</v>
      </c>
      <c r="C7" s="93">
        <v>7.9000000000000001E-2</v>
      </c>
      <c r="D7" s="116">
        <f t="shared" ref="D7:D21" si="10">AD7/AD6-1</f>
        <v>2.6178814674658657E-2</v>
      </c>
      <c r="E7" s="117">
        <f t="shared" ref="E7:E21" si="11">AE7/AE6-1</f>
        <v>2.100000000000013E-2</v>
      </c>
      <c r="F7" s="117">
        <f t="shared" ref="F7:F21" si="12">AF7/AF6-1</f>
        <v>2.0999999999999908E-2</v>
      </c>
      <c r="G7" s="117">
        <f t="shared" ref="G7:G21" si="13">AG7/AG6-1</f>
        <v>-5.1860739536129241E-3</v>
      </c>
      <c r="H7" s="117">
        <f t="shared" ref="H7:H21" si="14">AH7/AH6-1</f>
        <v>-6.578605456907749E-2</v>
      </c>
      <c r="I7" s="117">
        <f t="shared" ref="I7:I21" si="15">AI7/AI6-1</f>
        <v>-4.2848733578130238E-3</v>
      </c>
      <c r="J7" s="117">
        <f t="shared" ref="J7:J21" si="16">AJ7/AJ6-1</f>
        <v>-0.10157618213660236</v>
      </c>
      <c r="K7" s="117">
        <f t="shared" ref="K7:K21" si="17">AK7/AK6-1</f>
        <v>-6.3161155775856792E-2</v>
      </c>
      <c r="L7" s="117">
        <f t="shared" ref="L7:L21" si="18">AL7/AL6-1</f>
        <v>-8.3872625750531782E-3</v>
      </c>
      <c r="M7" s="117">
        <f t="shared" ref="M7:M21" si="19">AM7/AM6-1</f>
        <v>-4.1297087657557463E-2</v>
      </c>
      <c r="N7" s="117">
        <f t="shared" ref="N7:N21" si="20">AN7/AN6-1</f>
        <v>-2.4348852652544828E-4</v>
      </c>
      <c r="O7" s="117">
        <f t="shared" ref="O7:O21" si="21">AO7/AO6-1</f>
        <v>0.10080879152763678</v>
      </c>
      <c r="P7" s="117">
        <f t="shared" ref="P7:P21" si="22">AP7/AP6-1</f>
        <v>-6.4431689979181916E-2</v>
      </c>
      <c r="Q7" s="117">
        <f t="shared" ref="Q7:Q21" si="23">AQ7/AQ6-1</f>
        <v>-1.3498868591938828E-2</v>
      </c>
      <c r="R7" s="117">
        <f t="shared" ref="R7:R21" si="24">AR7/AR6-1</f>
        <v>-1.3510040901206222E-2</v>
      </c>
      <c r="S7" s="117">
        <f t="shared" ref="S7:S21" si="25">AS7/AS6-1</f>
        <v>0.15815275290040853</v>
      </c>
      <c r="T7" s="117">
        <f t="shared" ref="T7:T21" si="26">AT7/AT6-1</f>
        <v>-7.8267137247106655E-3</v>
      </c>
      <c r="U7" s="117">
        <f t="shared" ref="U7:U56" si="27">AU7/AU6-1</f>
        <v>8.4411614875190555E-3</v>
      </c>
      <c r="V7" s="117">
        <f t="shared" ref="V7:V56" si="28">AV7/AV6-1</f>
        <v>1.3454317897371615E-2</v>
      </c>
      <c r="W7" s="117">
        <f t="shared" ref="W7:W56" si="29">AW7/AW6-1</f>
        <v>2.100000000000013E-2</v>
      </c>
      <c r="X7" s="117">
        <f t="shared" ref="X7:X56" si="30">AX7/AX6-1</f>
        <v>-4.7159931600618821E-3</v>
      </c>
      <c r="Y7" s="117">
        <f t="shared" ref="Y7:Y56" si="31">AY7/AY6-1</f>
        <v>6.1056205663008623E-2</v>
      </c>
      <c r="Z7" s="113">
        <f t="shared" si="8"/>
        <v>0.71879271144873624</v>
      </c>
      <c r="AA7" s="114">
        <f t="shared" si="2"/>
        <v>0.10073489051154247</v>
      </c>
      <c r="AB7" s="114">
        <f t="shared" si="9"/>
        <v>0.14275360481385135</v>
      </c>
      <c r="AC7" s="115">
        <f t="shared" si="3"/>
        <v>1.4170377623123525E-2</v>
      </c>
      <c r="AD7" s="99">
        <v>29395.200000000001</v>
      </c>
      <c r="AE7" s="8">
        <v>20337.674098218744</v>
      </c>
      <c r="AF7" s="8">
        <v>791.38141335914815</v>
      </c>
      <c r="AG7" s="8">
        <v>2006.48</v>
      </c>
      <c r="AH7" s="8">
        <v>20.511243447001849</v>
      </c>
      <c r="AI7" s="8">
        <v>2189.790764224123</v>
      </c>
      <c r="AJ7" s="8">
        <v>1.026</v>
      </c>
      <c r="AK7" s="8">
        <v>122.50875272418008</v>
      </c>
      <c r="AL7" s="8">
        <v>41.742867901234973</v>
      </c>
      <c r="AM7" s="8">
        <v>26.696999999999999</v>
      </c>
      <c r="AN7" s="8">
        <v>135.49700000000001</v>
      </c>
      <c r="AO7" s="8">
        <v>60.703000000000003</v>
      </c>
      <c r="AP7" s="8">
        <v>7.8552202348237241</v>
      </c>
      <c r="AQ7" s="8">
        <v>455.14400000000001</v>
      </c>
      <c r="AR7" s="8">
        <v>1100.3441209007101</v>
      </c>
      <c r="AS7" s="8">
        <v>1031.2810177018005</v>
      </c>
      <c r="AT7" s="8">
        <v>374.35311496238251</v>
      </c>
      <c r="AU7" s="8">
        <v>430.70993903866088</v>
      </c>
      <c r="AV7" s="8">
        <v>69.363453598303892</v>
      </c>
      <c r="AW7" s="88">
        <v>18164.486794064371</v>
      </c>
      <c r="AX7" s="88">
        <v>3036</v>
      </c>
      <c r="AY7" s="9">
        <v>35</v>
      </c>
    </row>
    <row r="8" spans="2:51" x14ac:dyDescent="0.25">
      <c r="B8" s="12">
        <f t="shared" si="4"/>
        <v>2022</v>
      </c>
      <c r="C8" s="93">
        <v>7.2999999999999995E-2</v>
      </c>
      <c r="D8" s="116">
        <f t="shared" si="10"/>
        <v>2.4075359242325289E-2</v>
      </c>
      <c r="E8" s="117">
        <f t="shared" si="11"/>
        <v>3.2999999999999918E-2</v>
      </c>
      <c r="F8" s="117">
        <f t="shared" si="12"/>
        <v>3.2999999999999918E-2</v>
      </c>
      <c r="G8" s="117">
        <f t="shared" si="13"/>
        <v>-6.5288465372194127E-3</v>
      </c>
      <c r="H8" s="117">
        <f t="shared" si="14"/>
        <v>-7.1484863937694154E-2</v>
      </c>
      <c r="I8" s="117">
        <f t="shared" si="15"/>
        <v>-7.259383800538588E-4</v>
      </c>
      <c r="J8" s="117">
        <f t="shared" si="16"/>
        <v>-0.10818713450292394</v>
      </c>
      <c r="K8" s="117">
        <f t="shared" si="17"/>
        <v>-5.2457958624027134E-2</v>
      </c>
      <c r="L8" s="117">
        <f t="shared" si="18"/>
        <v>-2.7659975497125511E-2</v>
      </c>
      <c r="M8" s="117">
        <f t="shared" si="19"/>
        <v>6.0755890174926108E-2</v>
      </c>
      <c r="N8" s="117">
        <f t="shared" si="20"/>
        <v>5.7713454910439665E-3</v>
      </c>
      <c r="O8" s="117">
        <f t="shared" si="21"/>
        <v>5.0985947976212032E-2</v>
      </c>
      <c r="P8" s="117">
        <f t="shared" si="22"/>
        <v>-5.029572033516283E-2</v>
      </c>
      <c r="Q8" s="117">
        <f t="shared" si="23"/>
        <v>-1.4112017295625168E-2</v>
      </c>
      <c r="R8" s="117">
        <f t="shared" si="24"/>
        <v>-1.0920329988107769E-2</v>
      </c>
      <c r="S8" s="117">
        <f t="shared" si="25"/>
        <v>9.4468898996422856E-2</v>
      </c>
      <c r="T8" s="117">
        <f t="shared" si="26"/>
        <v>-5.6890060146647103E-3</v>
      </c>
      <c r="U8" s="117">
        <f t="shared" si="27"/>
        <v>0.20472627893936579</v>
      </c>
      <c r="V8" s="117">
        <f t="shared" si="28"/>
        <v>2.4263942294198593E-2</v>
      </c>
      <c r="W8" s="117">
        <f t="shared" si="29"/>
        <v>3.2999999999999696E-2</v>
      </c>
      <c r="X8" s="117">
        <f t="shared" si="30"/>
        <v>-3.500644735624947E-3</v>
      </c>
      <c r="Y8" s="117">
        <f t="shared" si="31"/>
        <v>5.792693168074492E-2</v>
      </c>
      <c r="Z8" s="113">
        <f t="shared" si="8"/>
        <v>0.72505686639692379</v>
      </c>
      <c r="AA8" s="114">
        <f t="shared" si="2"/>
        <v>0.10091975915409322</v>
      </c>
      <c r="AB8" s="114">
        <f t="shared" si="9"/>
        <v>0.13890957718572247</v>
      </c>
      <c r="AC8" s="115">
        <f t="shared" si="3"/>
        <v>1.3702553279428986E-2</v>
      </c>
      <c r="AD8" s="99">
        <v>30102.9</v>
      </c>
      <c r="AE8" s="8">
        <v>21008.817343459959</v>
      </c>
      <c r="AF8" s="8">
        <v>817.49699999999996</v>
      </c>
      <c r="AG8" s="8">
        <v>1993.38</v>
      </c>
      <c r="AH8" s="8">
        <v>19.045000000000002</v>
      </c>
      <c r="AI8" s="8">
        <v>2188.2011110640851</v>
      </c>
      <c r="AJ8" s="8">
        <v>0.91500000000000004</v>
      </c>
      <c r="AK8" s="8">
        <v>116.08219364269388</v>
      </c>
      <c r="AL8" s="8">
        <v>40.588261197907066</v>
      </c>
      <c r="AM8" s="8">
        <v>28.318999999999999</v>
      </c>
      <c r="AN8" s="8">
        <v>136.279</v>
      </c>
      <c r="AO8" s="8">
        <v>63.798000000000002</v>
      </c>
      <c r="AP8" s="8">
        <v>7.4601362747219184</v>
      </c>
      <c r="AQ8" s="8">
        <v>448.721</v>
      </c>
      <c r="AR8" s="8">
        <v>1088.328</v>
      </c>
      <c r="AS8" s="8">
        <v>1128.7049999999999</v>
      </c>
      <c r="AT8" s="8">
        <v>372.22341783975304</v>
      </c>
      <c r="AU8" s="8">
        <v>518.88758216024701</v>
      </c>
      <c r="AV8" s="8">
        <v>71.046484433739465</v>
      </c>
      <c r="AW8" s="88">
        <v>18763.91485826849</v>
      </c>
      <c r="AX8" s="88">
        <v>3025.3720425826427</v>
      </c>
      <c r="AY8" s="9">
        <v>37.027442608826071</v>
      </c>
    </row>
    <row r="9" spans="2:51" x14ac:dyDescent="0.25">
      <c r="B9" s="12">
        <f t="shared" si="4"/>
        <v>2023</v>
      </c>
      <c r="C9" s="93">
        <v>7.2999999999999995E-2</v>
      </c>
      <c r="D9" s="116">
        <f t="shared" si="10"/>
        <v>1.065345863687539E-2</v>
      </c>
      <c r="E9" s="117">
        <f t="shared" si="11"/>
        <v>1.2999999999999901E-2</v>
      </c>
      <c r="F9" s="117">
        <f t="shared" si="12"/>
        <v>1.2999999999999901E-2</v>
      </c>
      <c r="G9" s="117">
        <f t="shared" si="13"/>
        <v>9.2606527606375888E-3</v>
      </c>
      <c r="H9" s="117">
        <f t="shared" si="14"/>
        <v>-7.9128380152270972E-2</v>
      </c>
      <c r="I9" s="117">
        <f t="shared" si="15"/>
        <v>-1.9975015323353884E-2</v>
      </c>
      <c r="J9" s="117">
        <f t="shared" si="16"/>
        <v>-0.1551001821493625</v>
      </c>
      <c r="K9" s="117">
        <f t="shared" si="17"/>
        <v>-2.7602800585906695E-2</v>
      </c>
      <c r="L9" s="117">
        <f t="shared" si="18"/>
        <v>1.1721093440619335E-2</v>
      </c>
      <c r="M9" s="117">
        <f t="shared" si="19"/>
        <v>-0.12426286238920858</v>
      </c>
      <c r="N9" s="117">
        <f t="shared" si="20"/>
        <v>1.2617285834159553E-2</v>
      </c>
      <c r="O9" s="117">
        <f t="shared" si="21"/>
        <v>7.2218043432297208E-3</v>
      </c>
      <c r="P9" s="117">
        <f t="shared" si="22"/>
        <v>-5.6110404214502752E-2</v>
      </c>
      <c r="Q9" s="117">
        <f t="shared" si="23"/>
        <v>-1.4744128311356075E-2</v>
      </c>
      <c r="R9" s="117">
        <f t="shared" si="24"/>
        <v>4.7235941684107718E-2</v>
      </c>
      <c r="S9" s="117">
        <f t="shared" si="25"/>
        <v>4.7235941684107496E-2</v>
      </c>
      <c r="T9" s="117">
        <f t="shared" si="26"/>
        <v>2.397381708839208E-2</v>
      </c>
      <c r="U9" s="117">
        <f t="shared" si="27"/>
        <v>2.3973817088391858E-2</v>
      </c>
      <c r="V9" s="117">
        <f t="shared" si="28"/>
        <v>4.8947046345463985E-2</v>
      </c>
      <c r="W9" s="117">
        <f t="shared" si="29"/>
        <v>1.3000000000000123E-2</v>
      </c>
      <c r="X9" s="117">
        <f t="shared" si="30"/>
        <v>-6.0382305289444771E-3</v>
      </c>
      <c r="Y9" s="117">
        <f t="shared" si="31"/>
        <v>5.4797657698481439E-2</v>
      </c>
      <c r="Z9" s="113">
        <f t="shared" si="8"/>
        <v>0.72674030785064669</v>
      </c>
      <c r="AA9" s="114">
        <f t="shared" si="2"/>
        <v>0.10337398189151847</v>
      </c>
      <c r="AB9" s="114">
        <f t="shared" si="9"/>
        <v>0.13661538280611105</v>
      </c>
      <c r="AC9" s="115">
        <f t="shared" si="3"/>
        <v>1.3356467877432918E-2</v>
      </c>
      <c r="AD9" s="99">
        <v>30423.599999999999</v>
      </c>
      <c r="AE9" s="8">
        <v>21281.931968924935</v>
      </c>
      <c r="AF9" s="8">
        <v>828.12446099999988</v>
      </c>
      <c r="AG9" s="8">
        <v>2011.84</v>
      </c>
      <c r="AH9" s="8">
        <v>17.538</v>
      </c>
      <c r="AI9" s="8">
        <v>2144.4917603399999</v>
      </c>
      <c r="AJ9" s="8">
        <v>0.77308333333333334</v>
      </c>
      <c r="AK9" s="8">
        <v>112.878</v>
      </c>
      <c r="AL9" s="8">
        <v>41.064</v>
      </c>
      <c r="AM9" s="8">
        <v>24.8</v>
      </c>
      <c r="AN9" s="8">
        <v>137.99847109619344</v>
      </c>
      <c r="AO9" s="8">
        <v>64.258736673489366</v>
      </c>
      <c r="AP9" s="8">
        <v>7.041545012851997</v>
      </c>
      <c r="AQ9" s="8">
        <v>442.10500000000002</v>
      </c>
      <c r="AR9" s="8">
        <v>1139.7361979411814</v>
      </c>
      <c r="AS9" s="8">
        <v>1182.0204435585604</v>
      </c>
      <c r="AT9" s="8">
        <v>381.1470339750594</v>
      </c>
      <c r="AU9" s="8">
        <v>531.32729814439472</v>
      </c>
      <c r="AV9" s="8">
        <v>74.524000000000001</v>
      </c>
      <c r="AW9" s="88">
        <v>19007.845751425983</v>
      </c>
      <c r="AX9" s="88">
        <v>3007.104148753705</v>
      </c>
      <c r="AY9" s="9">
        <v>39.056459734354689</v>
      </c>
    </row>
    <row r="10" spans="2:51" x14ac:dyDescent="0.25">
      <c r="B10" s="12">
        <f t="shared" si="4"/>
        <v>2024</v>
      </c>
      <c r="C10" s="93">
        <v>7.375000000000001E-2</v>
      </c>
      <c r="D10" s="116">
        <f t="shared" si="10"/>
        <v>5.7000000000000384E-3</v>
      </c>
      <c r="E10" s="117">
        <f t="shared" si="11"/>
        <v>4.0000000000000036E-3</v>
      </c>
      <c r="F10" s="117">
        <f t="shared" si="12"/>
        <v>4.0000000000000036E-3</v>
      </c>
      <c r="G10" s="117">
        <f t="shared" si="13"/>
        <v>-3.1215205980594796E-3</v>
      </c>
      <c r="H10" s="117">
        <f t="shared" si="14"/>
        <v>-6.0081956068986142E-2</v>
      </c>
      <c r="I10" s="117">
        <f t="shared" si="15"/>
        <v>3.3559264125402333E-3</v>
      </c>
      <c r="J10" s="117">
        <f t="shared" si="16"/>
        <v>-7.6869032888504774E-2</v>
      </c>
      <c r="K10" s="117">
        <f t="shared" si="17"/>
        <v>-3.5000000000000031E-2</v>
      </c>
      <c r="L10" s="117">
        <f t="shared" si="18"/>
        <v>-7.6660822131307316E-2</v>
      </c>
      <c r="M10" s="117">
        <f t="shared" si="19"/>
        <v>-3.2782258064516179E-2</v>
      </c>
      <c r="N10" s="117">
        <f t="shared" si="20"/>
        <v>-1.9999999999999796E-2</v>
      </c>
      <c r="O10" s="117">
        <f t="shared" si="21"/>
        <v>-8.1117653000534973E-2</v>
      </c>
      <c r="P10" s="117">
        <f t="shared" si="22"/>
        <v>-5.2403272197580675E-2</v>
      </c>
      <c r="Q10" s="117">
        <f t="shared" si="23"/>
        <v>-1.3628996086676892E-2</v>
      </c>
      <c r="R10" s="117">
        <f t="shared" si="24"/>
        <v>4.0619396614102854E-2</v>
      </c>
      <c r="S10" s="117">
        <f t="shared" si="25"/>
        <v>4.0619396614102854E-2</v>
      </c>
      <c r="T10" s="117">
        <f t="shared" si="26"/>
        <v>5.1781593871167431E-3</v>
      </c>
      <c r="U10" s="117">
        <f t="shared" si="27"/>
        <v>5.178159387116521E-3</v>
      </c>
      <c r="V10" s="117">
        <f t="shared" si="28"/>
        <v>1.9698352208684433E-2</v>
      </c>
      <c r="W10" s="117">
        <f t="shared" si="29"/>
        <v>7.4605528945723698E-3</v>
      </c>
      <c r="X10" s="117">
        <f t="shared" si="30"/>
        <v>2.2056866315334211E-4</v>
      </c>
      <c r="Y10" s="117">
        <f t="shared" si="31"/>
        <v>5.1668383716217958E-2</v>
      </c>
      <c r="Z10" s="113">
        <f t="shared" si="8"/>
        <v>0.72551185152833775</v>
      </c>
      <c r="AA10" s="114">
        <f t="shared" si="2"/>
        <v>0.10573793792853539</v>
      </c>
      <c r="AB10" s="114">
        <f t="shared" si="9"/>
        <v>0.13587105088839888</v>
      </c>
      <c r="AC10" s="115">
        <f t="shared" si="3"/>
        <v>1.2713183994544118E-2</v>
      </c>
      <c r="AD10" s="99">
        <v>30597.014520000001</v>
      </c>
      <c r="AE10" s="8">
        <v>21367.059696800636</v>
      </c>
      <c r="AF10" s="8">
        <v>831.43695884399995</v>
      </c>
      <c r="AG10" s="8">
        <v>2005.56</v>
      </c>
      <c r="AH10" s="8">
        <v>16.48428265446212</v>
      </c>
      <c r="AI10" s="8">
        <v>2151.68851688</v>
      </c>
      <c r="AJ10" s="8">
        <v>0.71365716515777844</v>
      </c>
      <c r="AK10" s="8">
        <v>108.92726999999999</v>
      </c>
      <c r="AL10" s="8">
        <v>37.915999999999997</v>
      </c>
      <c r="AM10" s="8">
        <v>23.986999999999998</v>
      </c>
      <c r="AN10" s="8">
        <v>135.2385016742696</v>
      </c>
      <c r="AO10" s="8">
        <v>59.046218769756507</v>
      </c>
      <c r="AP10" s="8">
        <v>6.6725450128519972</v>
      </c>
      <c r="AQ10" s="8">
        <v>436.07955268509971</v>
      </c>
      <c r="AR10" s="8">
        <v>1186.0315946008041</v>
      </c>
      <c r="AS10" s="8">
        <v>1230.0334007614433</v>
      </c>
      <c r="AT10" s="8">
        <v>383.12067406690903</v>
      </c>
      <c r="AU10" s="8">
        <v>534.07859558091241</v>
      </c>
      <c r="AV10" s="8">
        <v>75.992000000000004</v>
      </c>
      <c r="AW10" s="88">
        <v>19149.654790066368</v>
      </c>
      <c r="AX10" s="88">
        <v>3007.7674216957585</v>
      </c>
      <c r="AY10" s="9">
        <v>41.074443882506344</v>
      </c>
    </row>
    <row r="11" spans="2:51" x14ac:dyDescent="0.25">
      <c r="B11" s="12">
        <f t="shared" si="4"/>
        <v>2025</v>
      </c>
      <c r="C11" s="93">
        <v>7.6299999999999993E-2</v>
      </c>
      <c r="D11" s="116">
        <f t="shared" si="10"/>
        <v>-6.0000000000004494E-4</v>
      </c>
      <c r="E11" s="117">
        <f t="shared" si="11"/>
        <v>-4.4552207834306357E-3</v>
      </c>
      <c r="F11" s="117">
        <f t="shared" si="12"/>
        <v>-4.4552207834304136E-3</v>
      </c>
      <c r="G11" s="117">
        <f t="shared" si="13"/>
        <v>-4.3578850794789847E-3</v>
      </c>
      <c r="H11" s="117">
        <f t="shared" si="14"/>
        <v>-5.1612480262534177E-2</v>
      </c>
      <c r="I11" s="117">
        <f t="shared" si="15"/>
        <v>1.3942538506224178E-3</v>
      </c>
      <c r="J11" s="117">
        <f t="shared" si="16"/>
        <v>-6.1833216059483664E-2</v>
      </c>
      <c r="K11" s="117">
        <f t="shared" si="17"/>
        <v>-3.7963357237344453E-2</v>
      </c>
      <c r="L11" s="117">
        <f t="shared" si="18"/>
        <v>-3.2361008545205072E-2</v>
      </c>
      <c r="M11" s="117">
        <f t="shared" si="19"/>
        <v>-1.2506774502840656E-4</v>
      </c>
      <c r="N11" s="117">
        <f t="shared" si="20"/>
        <v>-2.4882991067682547E-2</v>
      </c>
      <c r="O11" s="117">
        <f t="shared" si="21"/>
        <v>-6.8999999999999839E-2</v>
      </c>
      <c r="P11" s="117">
        <f t="shared" si="22"/>
        <v>-6.923894842374867E-2</v>
      </c>
      <c r="Q11" s="117">
        <f t="shared" si="23"/>
        <v>-1.4450074343539288E-2</v>
      </c>
      <c r="R11" s="117">
        <f t="shared" si="24"/>
        <v>3.3491142018641229E-2</v>
      </c>
      <c r="S11" s="117">
        <f t="shared" si="25"/>
        <v>3.3491142018641229E-2</v>
      </c>
      <c r="T11" s="117">
        <f t="shared" si="26"/>
        <v>-6.0380079856043878E-3</v>
      </c>
      <c r="U11" s="117">
        <f t="shared" si="27"/>
        <v>-6.0380079856041657E-3</v>
      </c>
      <c r="V11" s="117">
        <f t="shared" si="28"/>
        <v>1.4922623434045601E-2</v>
      </c>
      <c r="W11" s="117">
        <f t="shared" si="29"/>
        <v>-5.0517899281568024E-3</v>
      </c>
      <c r="X11" s="117">
        <f t="shared" si="30"/>
        <v>-1.3807209207467031E-3</v>
      </c>
      <c r="Y11" s="117">
        <f t="shared" si="31"/>
        <v>4.8539109733954255E-2</v>
      </c>
      <c r="Z11" s="113">
        <f t="shared" si="8"/>
        <v>0.72271316394715179</v>
      </c>
      <c r="AA11" s="114">
        <f t="shared" si="2"/>
        <v>0.10816588200226972</v>
      </c>
      <c r="AB11" s="114">
        <f t="shared" si="9"/>
        <v>0.1357649098318125</v>
      </c>
      <c r="AC11" s="115">
        <f t="shared" si="3"/>
        <v>1.2257699509154774E-2</v>
      </c>
      <c r="AD11" s="99">
        <v>30578.656311287999</v>
      </c>
      <c r="AE11" s="8">
        <v>21271.864728358647</v>
      </c>
      <c r="AF11" s="8">
        <v>827.73272362484602</v>
      </c>
      <c r="AG11" s="8">
        <v>1996.8200000000002</v>
      </c>
      <c r="AH11" s="8">
        <v>15.633487941316659</v>
      </c>
      <c r="AI11" s="8">
        <v>2154.68851688</v>
      </c>
      <c r="AJ11" s="8">
        <v>0.66952944747217891</v>
      </c>
      <c r="AK11" s="8">
        <v>104.79202513610132</v>
      </c>
      <c r="AL11" s="8">
        <v>36.689</v>
      </c>
      <c r="AM11" s="8">
        <v>23.984000000000002</v>
      </c>
      <c r="AN11" s="8">
        <v>131.87336324510198</v>
      </c>
      <c r="AO11" s="8">
        <v>54.972029674643316</v>
      </c>
      <c r="AP11" s="8">
        <v>6.2105450128519966</v>
      </c>
      <c r="AQ11" s="8">
        <v>429.77817072910267</v>
      </c>
      <c r="AR11" s="8">
        <v>1225.7531471741752</v>
      </c>
      <c r="AS11" s="8">
        <v>1271.228624074017</v>
      </c>
      <c r="AT11" s="8">
        <v>380.80738837744292</v>
      </c>
      <c r="AU11" s="8">
        <v>530.85382475585459</v>
      </c>
      <c r="AV11" s="8">
        <v>77.126000000000005</v>
      </c>
      <c r="AW11" s="88">
        <v>19052.914756870232</v>
      </c>
      <c r="AX11" s="88">
        <v>3003.6145342918826</v>
      </c>
      <c r="AY11" s="9">
        <v>43.068160821380467</v>
      </c>
    </row>
    <row r="12" spans="2:51" x14ac:dyDescent="0.25">
      <c r="B12" s="12">
        <f t="shared" si="4"/>
        <v>2026</v>
      </c>
      <c r="C12" s="93">
        <v>7.7199999999999991E-2</v>
      </c>
      <c r="D12" s="116">
        <f t="shared" si="10"/>
        <v>4.7999999999999154E-3</v>
      </c>
      <c r="E12" s="117">
        <f t="shared" si="11"/>
        <v>2.9597961150518159E-3</v>
      </c>
      <c r="F12" s="117">
        <f t="shared" si="12"/>
        <v>2.9597961150518159E-3</v>
      </c>
      <c r="G12" s="117">
        <f t="shared" si="13"/>
        <v>-3.5256057130839125E-3</v>
      </c>
      <c r="H12" s="117">
        <f t="shared" si="14"/>
        <v>-5.3526582644776388E-2</v>
      </c>
      <c r="I12" s="117">
        <f t="shared" si="15"/>
        <v>2.3205210223342654E-4</v>
      </c>
      <c r="J12" s="117">
        <f t="shared" si="16"/>
        <v>-7.0460755605890379E-2</v>
      </c>
      <c r="K12" s="117">
        <f t="shared" si="17"/>
        <v>-4.0000000000000036E-2</v>
      </c>
      <c r="L12" s="117">
        <f t="shared" si="18"/>
        <v>-2.793752895963364E-2</v>
      </c>
      <c r="M12" s="117">
        <f t="shared" si="19"/>
        <v>2.0847231487652884E-4</v>
      </c>
      <c r="N12" s="117">
        <f t="shared" si="20"/>
        <v>-2.4110248108113908E-2</v>
      </c>
      <c r="O12" s="117">
        <f t="shared" si="21"/>
        <v>-6.0000000000000053E-2</v>
      </c>
      <c r="P12" s="117">
        <f t="shared" si="22"/>
        <v>-5.8771009507969874E-2</v>
      </c>
      <c r="Q12" s="117">
        <f t="shared" si="23"/>
        <v>-1.2860323412233421E-2</v>
      </c>
      <c r="R12" s="117">
        <f t="shared" si="24"/>
        <v>3.0720214057188056E-2</v>
      </c>
      <c r="S12" s="117">
        <f t="shared" si="25"/>
        <v>3.0720214057188278E-2</v>
      </c>
      <c r="T12" s="117">
        <f t="shared" si="26"/>
        <v>-6.2283449192950258E-3</v>
      </c>
      <c r="U12" s="117">
        <f t="shared" si="27"/>
        <v>-6.2283449192950258E-3</v>
      </c>
      <c r="V12" s="117">
        <f t="shared" si="28"/>
        <v>1.4106786297746421E-2</v>
      </c>
      <c r="W12" s="117">
        <f t="shared" si="29"/>
        <v>3.57878426926872E-3</v>
      </c>
      <c r="X12" s="117">
        <f t="shared" si="30"/>
        <v>-1.5753309847271746E-3</v>
      </c>
      <c r="Y12" s="117">
        <f t="shared" si="31"/>
        <v>4.5409835751690553E-2</v>
      </c>
      <c r="Z12" s="113">
        <f t="shared" si="8"/>
        <v>0.72138957758966904</v>
      </c>
      <c r="AA12" s="114">
        <f t="shared" si="2"/>
        <v>0.10988864385255552</v>
      </c>
      <c r="AB12" s="114">
        <f t="shared" si="9"/>
        <v>0.13490349837053719</v>
      </c>
      <c r="AC12" s="115">
        <f t="shared" si="3"/>
        <v>1.1778043462627045E-2</v>
      </c>
      <c r="AD12" s="99">
        <v>30725.43386158218</v>
      </c>
      <c r="AE12" s="8">
        <v>21334.825110941551</v>
      </c>
      <c r="AF12" s="8">
        <v>830.18264372453211</v>
      </c>
      <c r="AG12" s="8">
        <v>1989.78</v>
      </c>
      <c r="AH12" s="8">
        <v>14.796680756999658</v>
      </c>
      <c r="AI12" s="8">
        <v>2155.18851688</v>
      </c>
      <c r="AJ12" s="8">
        <v>0.62235389670289487</v>
      </c>
      <c r="AK12" s="8">
        <v>100.60034413065726</v>
      </c>
      <c r="AL12" s="8">
        <v>35.664000000000001</v>
      </c>
      <c r="AM12" s="8">
        <v>23.989000000000001</v>
      </c>
      <c r="AN12" s="8">
        <v>128.69386373841115</v>
      </c>
      <c r="AO12" s="8">
        <v>51.673707894164714</v>
      </c>
      <c r="AP12" s="8">
        <v>5.8455450128519972</v>
      </c>
      <c r="AQ12" s="8">
        <v>424.25108445800834</v>
      </c>
      <c r="AR12" s="8">
        <v>1263.4085462366377</v>
      </c>
      <c r="AS12" s="8">
        <v>1310.2810395211957</v>
      </c>
      <c r="AT12" s="8">
        <v>378.43558861481227</v>
      </c>
      <c r="AU12" s="8">
        <v>527.54748403354813</v>
      </c>
      <c r="AV12" s="8">
        <v>78.213999999999999</v>
      </c>
      <c r="AW12" s="88">
        <v>19121.101028485838</v>
      </c>
      <c r="AX12" s="88">
        <v>2998.8828472498358</v>
      </c>
      <c r="AY12" s="9">
        <v>45.023878930406745</v>
      </c>
    </row>
    <row r="13" spans="2:51" x14ac:dyDescent="0.25">
      <c r="B13" s="12">
        <f t="shared" si="4"/>
        <v>2027</v>
      </c>
      <c r="C13" s="93">
        <v>7.4700000000000003E-2</v>
      </c>
      <c r="D13" s="116">
        <f t="shared" si="10"/>
        <v>6.7999999999999172E-3</v>
      </c>
      <c r="E13" s="117">
        <f t="shared" si="11"/>
        <v>6.5974761783409441E-3</v>
      </c>
      <c r="F13" s="117">
        <f t="shared" si="12"/>
        <v>6.5974761783409441E-3</v>
      </c>
      <c r="G13" s="117">
        <f t="shared" si="13"/>
        <v>-3.2264873503602409E-3</v>
      </c>
      <c r="H13" s="117">
        <f t="shared" si="14"/>
        <v>-5.441640898327349E-2</v>
      </c>
      <c r="I13" s="117">
        <f t="shared" si="15"/>
        <v>2.3199826654796141E-4</v>
      </c>
      <c r="J13" s="117">
        <f t="shared" si="16"/>
        <v>-7.4783527638142555E-2</v>
      </c>
      <c r="K13" s="117">
        <f t="shared" si="17"/>
        <v>-3.9999999999999813E-2</v>
      </c>
      <c r="L13" s="117">
        <f t="shared" si="18"/>
        <v>-2.9805966801256245E-2</v>
      </c>
      <c r="M13" s="117">
        <f t="shared" si="19"/>
        <v>5.4191504439526916E-4</v>
      </c>
      <c r="N13" s="117">
        <f t="shared" si="20"/>
        <v>-2.2794712125347782E-2</v>
      </c>
      <c r="O13" s="117">
        <f t="shared" si="21"/>
        <v>-6.2000000000000055E-2</v>
      </c>
      <c r="P13" s="117">
        <f t="shared" si="22"/>
        <v>-5.5255754474536345E-2</v>
      </c>
      <c r="Q13" s="117">
        <f t="shared" si="23"/>
        <v>-1.2231553748602741E-2</v>
      </c>
      <c r="R13" s="117">
        <f t="shared" si="24"/>
        <v>2.814620278454516E-2</v>
      </c>
      <c r="S13" s="117">
        <f t="shared" si="25"/>
        <v>2.8146202784545382E-2</v>
      </c>
      <c r="T13" s="118">
        <f t="shared" si="26"/>
        <v>-6.4103756475478724E-3</v>
      </c>
      <c r="U13" s="117">
        <f t="shared" si="27"/>
        <v>-6.4103756475477613E-3</v>
      </c>
      <c r="V13" s="117">
        <f t="shared" si="28"/>
        <v>1.4473112230547036E-2</v>
      </c>
      <c r="W13" s="117">
        <f t="shared" si="29"/>
        <v>7.7721775990307052E-3</v>
      </c>
      <c r="X13" s="117">
        <f t="shared" si="30"/>
        <v>-1.4282376273525577E-3</v>
      </c>
      <c r="Y13" s="117">
        <f t="shared" si="31"/>
        <v>4.2280561769427072E-2</v>
      </c>
      <c r="Z13" s="113">
        <f t="shared" si="8"/>
        <v>0.72124446577584467</v>
      </c>
      <c r="AA13" s="114">
        <f t="shared" si="2"/>
        <v>0.11124199517394952</v>
      </c>
      <c r="AB13" s="114">
        <f t="shared" si="9"/>
        <v>0.1338009774712981</v>
      </c>
      <c r="AC13" s="115">
        <f t="shared" si="3"/>
        <v>1.1298096071377313E-2</v>
      </c>
      <c r="AD13" s="99">
        <v>30934.366811840937</v>
      </c>
      <c r="AE13" s="8">
        <v>21475.581111380059</v>
      </c>
      <c r="AF13" s="8">
        <v>835.65975394017676</v>
      </c>
      <c r="AG13" s="8">
        <v>1983.3600000000001</v>
      </c>
      <c r="AH13" s="8">
        <v>13.991498525331831</v>
      </c>
      <c r="AI13" s="8">
        <v>2155.68851688</v>
      </c>
      <c r="AJ13" s="8">
        <v>0.5758120768681082</v>
      </c>
      <c r="AK13" s="8">
        <v>96.576330365430991</v>
      </c>
      <c r="AL13" s="8">
        <v>34.600999999999999</v>
      </c>
      <c r="AM13" s="8">
        <v>24.001999999999999</v>
      </c>
      <c r="AN13" s="8">
        <v>125.76032416219533</v>
      </c>
      <c r="AO13" s="8">
        <v>48.469938004726501</v>
      </c>
      <c r="AP13" s="8">
        <v>5.5225450128519968</v>
      </c>
      <c r="AQ13" s="8">
        <v>419.06183451555722</v>
      </c>
      <c r="AR13" s="8">
        <v>1298.9686993787416</v>
      </c>
      <c r="AS13" s="8">
        <v>1347.1604753643041</v>
      </c>
      <c r="AT13" s="8">
        <v>376.00967433339042</v>
      </c>
      <c r="AU13" s="8">
        <v>524.16570648897437</v>
      </c>
      <c r="AV13" s="8">
        <v>79.346000000000004</v>
      </c>
      <c r="AW13" s="88">
        <v>19269.71362156824</v>
      </c>
      <c r="AX13" s="88">
        <v>2994.5997299273713</v>
      </c>
      <c r="AY13" s="9">
        <v>46.927513824623013</v>
      </c>
    </row>
    <row r="14" spans="2:51" x14ac:dyDescent="0.25">
      <c r="B14" s="12">
        <f t="shared" si="4"/>
        <v>2028</v>
      </c>
      <c r="C14" s="93">
        <v>7.1500000000000008E-2</v>
      </c>
      <c r="D14" s="116">
        <f t="shared" si="10"/>
        <v>7.5000000000000622E-3</v>
      </c>
      <c r="E14" s="117">
        <f t="shared" si="11"/>
        <v>7.9795363914392237E-3</v>
      </c>
      <c r="F14" s="117">
        <f t="shared" si="12"/>
        <v>7.9795363914394457E-3</v>
      </c>
      <c r="G14" s="117">
        <f t="shared" si="13"/>
        <v>-2.4100516295578744E-3</v>
      </c>
      <c r="H14" s="117">
        <f t="shared" si="14"/>
        <v>-6.2847361761777631E-2</v>
      </c>
      <c r="I14" s="117">
        <f t="shared" si="15"/>
        <v>0</v>
      </c>
      <c r="J14" s="117">
        <f t="shared" si="16"/>
        <v>-8.564697186490744E-2</v>
      </c>
      <c r="K14" s="117">
        <f t="shared" si="17"/>
        <v>-4.0000000000000147E-2</v>
      </c>
      <c r="L14" s="117">
        <f t="shared" si="18"/>
        <v>-3.3293835438282127E-2</v>
      </c>
      <c r="M14" s="117">
        <f t="shared" si="19"/>
        <v>8.749270894092831E-4</v>
      </c>
      <c r="N14" s="117">
        <f t="shared" si="20"/>
        <v>-2.317478994208344E-2</v>
      </c>
      <c r="O14" s="117">
        <f t="shared" si="21"/>
        <v>-5.8000000000000052E-2</v>
      </c>
      <c r="P14" s="117">
        <f t="shared" si="22"/>
        <v>-4.1466389041116769E-2</v>
      </c>
      <c r="Q14" s="117">
        <f t="shared" si="23"/>
        <v>-1.2438097431763384E-2</v>
      </c>
      <c r="R14" s="117">
        <f t="shared" si="24"/>
        <v>7.9795363914394457E-3</v>
      </c>
      <c r="S14" s="117">
        <f t="shared" si="25"/>
        <v>7.9795363914392237E-3</v>
      </c>
      <c r="T14" s="118">
        <f t="shared" si="26"/>
        <v>-6.581610803904292E-3</v>
      </c>
      <c r="U14" s="117">
        <f t="shared" si="27"/>
        <v>-6.581610803904403E-3</v>
      </c>
      <c r="V14" s="117">
        <f t="shared" si="28"/>
        <v>1.353565397121459E-2</v>
      </c>
      <c r="W14" s="117">
        <f t="shared" si="29"/>
        <v>9.3231491235601371E-3</v>
      </c>
      <c r="X14" s="117">
        <f t="shared" si="30"/>
        <v>-1.1548547886079952E-3</v>
      </c>
      <c r="Y14" s="117">
        <f t="shared" si="31"/>
        <v>3.9151287787163369E-2</v>
      </c>
      <c r="Z14" s="113">
        <f t="shared" si="8"/>
        <v>0.72158775408201203</v>
      </c>
      <c r="AA14" s="114">
        <f t="shared" si="2"/>
        <v>0.11084473362149552</v>
      </c>
      <c r="AB14" s="114">
        <f t="shared" si="9"/>
        <v>0.13265156999676914</v>
      </c>
      <c r="AC14" s="115">
        <f t="shared" si="3"/>
        <v>1.0832893746468236E-2</v>
      </c>
      <c r="AD14" s="99">
        <v>31166.374562929745</v>
      </c>
      <c r="AE14" s="8">
        <v>21646.946292385623</v>
      </c>
      <c r="AF14" s="8">
        <v>842.32793135760369</v>
      </c>
      <c r="AG14" s="8">
        <v>1978.5800000000002</v>
      </c>
      <c r="AH14" s="8">
        <v>13.112169755920924</v>
      </c>
      <c r="AI14" s="8">
        <v>2155.68851688</v>
      </c>
      <c r="AJ14" s="8">
        <v>0.52649551612111145</v>
      </c>
      <c r="AK14" s="8">
        <v>92.713277150813738</v>
      </c>
      <c r="AL14" s="8">
        <v>33.448999999999998</v>
      </c>
      <c r="AM14" s="8">
        <v>24.023</v>
      </c>
      <c r="AN14" s="8">
        <v>122.84585506668813</v>
      </c>
      <c r="AO14" s="8">
        <v>45.658681600452361</v>
      </c>
      <c r="AP14" s="8">
        <v>5.2935450128519967</v>
      </c>
      <c r="AQ14" s="8">
        <v>413.84950258791923</v>
      </c>
      <c r="AR14" s="8">
        <v>1309.333867386775</v>
      </c>
      <c r="AS14" s="8">
        <v>1357.9101914025823</v>
      </c>
      <c r="AT14" s="8">
        <v>373.53492499842525</v>
      </c>
      <c r="AU14" s="8">
        <v>520.71585181211037</v>
      </c>
      <c r="AV14" s="8">
        <v>80.42</v>
      </c>
      <c r="AW14" s="88">
        <v>19449.368035230418</v>
      </c>
      <c r="AX14" s="88">
        <v>2991.1414020893003</v>
      </c>
      <c r="AY14" s="9">
        <v>48.764786423506912</v>
      </c>
    </row>
    <row r="15" spans="2:51" x14ac:dyDescent="0.25">
      <c r="B15" s="12">
        <f t="shared" si="4"/>
        <v>2029</v>
      </c>
      <c r="C15" s="93">
        <v>6.9699999999999998E-2</v>
      </c>
      <c r="D15" s="116">
        <f t="shared" si="10"/>
        <v>5.5000000000000604E-3</v>
      </c>
      <c r="E15" s="117">
        <f t="shared" si="11"/>
        <v>5.5954125632815543E-3</v>
      </c>
      <c r="F15" s="117">
        <f t="shared" si="12"/>
        <v>5.5954125632813323E-3</v>
      </c>
      <c r="G15" s="117">
        <f t="shared" si="13"/>
        <v>-2.3248996755249607E-3</v>
      </c>
      <c r="H15" s="117">
        <f t="shared" si="14"/>
        <v>-6.8810181827636208E-2</v>
      </c>
      <c r="I15" s="117">
        <f t="shared" si="15"/>
        <v>0</v>
      </c>
      <c r="J15" s="117">
        <f t="shared" si="16"/>
        <v>-9.1549295774647765E-2</v>
      </c>
      <c r="K15" s="117">
        <f t="shared" si="17"/>
        <v>-2.8425708333761013E-2</v>
      </c>
      <c r="L15" s="117">
        <f t="shared" si="18"/>
        <v>-3.4406625848300565E-2</v>
      </c>
      <c r="M15" s="117">
        <f t="shared" si="19"/>
        <v>-7.9999999999998961E-3</v>
      </c>
      <c r="N15" s="117">
        <f t="shared" si="20"/>
        <v>-2.342552706091694E-2</v>
      </c>
      <c r="O15" s="117">
        <f t="shared" si="21"/>
        <v>-5.7647485844836033E-2</v>
      </c>
      <c r="P15" s="117">
        <f t="shared" si="22"/>
        <v>-5.2254334291455096E-2</v>
      </c>
      <c r="Q15" s="117">
        <f t="shared" si="23"/>
        <v>-1.3212646315932997E-2</v>
      </c>
      <c r="R15" s="117">
        <f t="shared" si="24"/>
        <v>5.5954125632811103E-3</v>
      </c>
      <c r="S15" s="117">
        <f t="shared" si="25"/>
        <v>5.5954125632815543E-3</v>
      </c>
      <c r="T15" s="118">
        <f t="shared" si="26"/>
        <v>-9.8098435454393451E-3</v>
      </c>
      <c r="U15" s="117">
        <f t="shared" si="27"/>
        <v>-9.8098435454391231E-3</v>
      </c>
      <c r="V15" s="117">
        <f t="shared" si="28"/>
        <v>-9.8098435454392341E-3</v>
      </c>
      <c r="W15" s="117">
        <f t="shared" si="29"/>
        <v>6.5507660408075097E-3</v>
      </c>
      <c r="X15" s="117">
        <f t="shared" si="30"/>
        <v>-1.112651483864191E-3</v>
      </c>
      <c r="Y15" s="117">
        <f t="shared" si="31"/>
        <v>3.6022013804899888E-2</v>
      </c>
      <c r="Z15" s="113">
        <f t="shared" si="8"/>
        <v>0.72165622602358281</v>
      </c>
      <c r="AA15" s="114">
        <f t="shared" si="2"/>
        <v>0.11042324594808971</v>
      </c>
      <c r="AB15" s="114">
        <f t="shared" si="9"/>
        <v>0.13177918948838913</v>
      </c>
      <c r="AC15" s="115">
        <f t="shared" si="3"/>
        <v>1.0431706810833063E-2</v>
      </c>
      <c r="AD15" s="99">
        <v>31337.789623025859</v>
      </c>
      <c r="AE15" s="8">
        <v>21768.069887626716</v>
      </c>
      <c r="AF15" s="8">
        <v>847.04110364712483</v>
      </c>
      <c r="AG15" s="8">
        <v>1973.98</v>
      </c>
      <c r="AH15" s="8">
        <v>12.209918970861173</v>
      </c>
      <c r="AI15" s="8">
        <v>2155.68851688</v>
      </c>
      <c r="AJ15" s="8">
        <v>0.47829522239171396</v>
      </c>
      <c r="AK15" s="8">
        <v>90.07783657585756</v>
      </c>
      <c r="AL15" s="8">
        <v>32.298132772000194</v>
      </c>
      <c r="AM15" s="8">
        <v>23.830816000000002</v>
      </c>
      <c r="AN15" s="8">
        <v>119.96812616450195</v>
      </c>
      <c r="AO15" s="8">
        <v>43.026573399196408</v>
      </c>
      <c r="AP15" s="8">
        <v>5.0169343421635633</v>
      </c>
      <c r="AQ15" s="8">
        <v>408.38145548220024</v>
      </c>
      <c r="AR15" s="8">
        <v>1316.6601305578804</v>
      </c>
      <c r="AS15" s="8">
        <v>1365.5082591473642</v>
      </c>
      <c r="AT15" s="8">
        <v>369.8706058254333</v>
      </c>
      <c r="AU15" s="8">
        <v>515.6077107742035</v>
      </c>
      <c r="AV15" s="8">
        <v>79.631092382075778</v>
      </c>
      <c r="AW15" s="88">
        <v>19576.776294870771</v>
      </c>
      <c r="AX15" s="88">
        <v>2987.8133041698179</v>
      </c>
      <c r="AY15" s="9">
        <v>50.521392233247475</v>
      </c>
    </row>
    <row r="16" spans="2:51" x14ac:dyDescent="0.25">
      <c r="B16" s="12">
        <f t="shared" si="4"/>
        <v>2030</v>
      </c>
      <c r="C16" s="93">
        <v>6.8000000000000005E-2</v>
      </c>
      <c r="D16" s="116">
        <f t="shared" si="10"/>
        <v>4.1999999999999815E-3</v>
      </c>
      <c r="E16" s="117">
        <f t="shared" si="11"/>
        <v>9.5729789587521985E-3</v>
      </c>
      <c r="F16" s="117">
        <f t="shared" si="12"/>
        <v>9.5729789587521985E-3</v>
      </c>
      <c r="G16" s="117">
        <f t="shared" si="13"/>
        <v>-1.9554402780168623E-3</v>
      </c>
      <c r="H16" s="117">
        <f t="shared" si="14"/>
        <v>0</v>
      </c>
      <c r="I16" s="117">
        <f t="shared" si="15"/>
        <v>0</v>
      </c>
      <c r="J16" s="117">
        <f t="shared" si="16"/>
        <v>-0.10465116279069775</v>
      </c>
      <c r="K16" s="117">
        <f t="shared" si="17"/>
        <v>-3.0915639490055713E-2</v>
      </c>
      <c r="L16" s="117">
        <f t="shared" si="18"/>
        <v>-3.2869454305480827E-2</v>
      </c>
      <c r="M16" s="117">
        <f t="shared" si="19"/>
        <v>-8.0000000000001181E-3</v>
      </c>
      <c r="N16" s="117">
        <f t="shared" si="20"/>
        <v>-2.2673965826463749E-2</v>
      </c>
      <c r="O16" s="117">
        <f t="shared" si="21"/>
        <v>-6.1367275590978321E-2</v>
      </c>
      <c r="P16" s="117">
        <f t="shared" si="22"/>
        <v>-5.7578408475086884E-2</v>
      </c>
      <c r="Q16" s="117">
        <f t="shared" si="23"/>
        <v>-1.2624036515111015E-2</v>
      </c>
      <c r="R16" s="117">
        <f t="shared" si="24"/>
        <v>9.5729789587524206E-3</v>
      </c>
      <c r="S16" s="117">
        <f t="shared" si="25"/>
        <v>9.5729789587521985E-3</v>
      </c>
      <c r="T16" s="118">
        <f t="shared" si="26"/>
        <v>-1.6741676288319574E-2</v>
      </c>
      <c r="U16" s="117">
        <f t="shared" si="27"/>
        <v>-1.6741676288319796E-2</v>
      </c>
      <c r="V16" s="117">
        <f t="shared" si="28"/>
        <v>-1.6741676288319574E-2</v>
      </c>
      <c r="W16" s="117">
        <f t="shared" si="29"/>
        <v>1.1116483104028685E-2</v>
      </c>
      <c r="X16" s="117">
        <f t="shared" si="30"/>
        <v>-9.3469971844528654E-4</v>
      </c>
      <c r="Y16" s="117">
        <f t="shared" si="31"/>
        <v>3.2892739822636186E-2</v>
      </c>
      <c r="Z16" s="113">
        <f t="shared" si="8"/>
        <v>0.72551745258988165</v>
      </c>
      <c r="AA16" s="114">
        <f t="shared" si="2"/>
        <v>0.11041672848544921</v>
      </c>
      <c r="AB16" s="114">
        <f t="shared" si="9"/>
        <v>0.13110537295068456</v>
      </c>
      <c r="AC16" s="115">
        <f t="shared" si="3"/>
        <v>1.0078678618626888E-2</v>
      </c>
      <c r="AD16" s="99">
        <v>31469.408339442569</v>
      </c>
      <c r="AE16" s="8">
        <v>21976.455162633614</v>
      </c>
      <c r="AF16" s="8">
        <v>855.14981030953697</v>
      </c>
      <c r="AG16" s="8">
        <v>1970.1200000000003</v>
      </c>
      <c r="AH16" s="8">
        <v>12.209918970861173</v>
      </c>
      <c r="AI16" s="8">
        <v>2155.68851688</v>
      </c>
      <c r="AJ16" s="8">
        <v>0.42824107121118571</v>
      </c>
      <c r="AK16" s="8">
        <v>87.293022654234193</v>
      </c>
      <c r="AL16" s="8">
        <v>31.23651077269858</v>
      </c>
      <c r="AM16" s="8">
        <v>23.640169472</v>
      </c>
      <c r="AN16" s="8">
        <v>117.24797297158314</v>
      </c>
      <c r="AO16" s="8">
        <v>40.386149811672468</v>
      </c>
      <c r="AP16" s="8">
        <v>4.7280672473177781</v>
      </c>
      <c r="AQ16" s="8">
        <v>403.22603307609876</v>
      </c>
      <c r="AR16" s="8">
        <v>1329.2644902835391</v>
      </c>
      <c r="AS16" s="8">
        <v>1378.5802409801843</v>
      </c>
      <c r="AT16" s="8">
        <v>363.67835187413925</v>
      </c>
      <c r="AU16" s="8">
        <v>506.97557338866017</v>
      </c>
      <c r="AV16" s="8">
        <v>78.297934410929798</v>
      </c>
      <c r="AW16" s="88">
        <v>19794.401197784053</v>
      </c>
      <c r="AX16" s="88">
        <v>2985.0205959156433</v>
      </c>
      <c r="AY16" s="9">
        <v>52.183179243453033</v>
      </c>
    </row>
    <row r="17" spans="2:51" x14ac:dyDescent="0.25">
      <c r="B17" s="12">
        <f t="shared" si="4"/>
        <v>2031</v>
      </c>
      <c r="C17" s="93">
        <v>6.6299999999999998E-2</v>
      </c>
      <c r="D17" s="116">
        <f t="shared" si="10"/>
        <v>4.5999999999999375E-3</v>
      </c>
      <c r="E17" s="117">
        <f t="shared" si="11"/>
        <v>9.4822060002293096E-3</v>
      </c>
      <c r="F17" s="117">
        <f t="shared" si="12"/>
        <v>9.4822060002295316E-3</v>
      </c>
      <c r="G17" s="117">
        <f t="shared" si="13"/>
        <v>-1.867906523460694E-3</v>
      </c>
      <c r="H17" s="117">
        <f t="shared" si="14"/>
        <v>-0.13139757411277331</v>
      </c>
      <c r="I17" s="117">
        <f t="shared" si="15"/>
        <v>0</v>
      </c>
      <c r="J17" s="117">
        <f t="shared" si="16"/>
        <v>-0.10822510822510822</v>
      </c>
      <c r="K17" s="117">
        <f t="shared" si="17"/>
        <v>-3.2435967302452129E-2</v>
      </c>
      <c r="L17" s="117">
        <f t="shared" si="18"/>
        <v>-3.5835761100613484E-2</v>
      </c>
      <c r="M17" s="117">
        <f t="shared" si="19"/>
        <v>-5.9999999999998943E-3</v>
      </c>
      <c r="N17" s="117">
        <f t="shared" si="20"/>
        <v>-2.3664195354322848E-2</v>
      </c>
      <c r="O17" s="117">
        <f t="shared" si="21"/>
        <v>-6.4973188036015483E-2</v>
      </c>
      <c r="P17" s="117">
        <f t="shared" si="22"/>
        <v>-6.6992374512521269E-2</v>
      </c>
      <c r="Q17" s="117">
        <f t="shared" si="23"/>
        <v>-1.2333474089043617E-2</v>
      </c>
      <c r="R17" s="117">
        <f t="shared" si="24"/>
        <v>9.4822060002293096E-3</v>
      </c>
      <c r="S17" s="117">
        <f t="shared" si="25"/>
        <v>9.4822060002295316E-3</v>
      </c>
      <c r="T17" s="118">
        <f t="shared" si="26"/>
        <v>-1.3171120723513008E-2</v>
      </c>
      <c r="U17" s="117">
        <f t="shared" si="27"/>
        <v>-1.3171120723512897E-2</v>
      </c>
      <c r="V17" s="117">
        <f t="shared" si="28"/>
        <v>-1.317112072351323E-2</v>
      </c>
      <c r="W17" s="117">
        <f t="shared" si="29"/>
        <v>1.099317456273452E-2</v>
      </c>
      <c r="X17" s="117">
        <f t="shared" si="30"/>
        <v>-8.9194638697920325E-4</v>
      </c>
      <c r="Y17" s="117">
        <f t="shared" si="31"/>
        <v>2.9763465840372483E-2</v>
      </c>
      <c r="Z17" s="113">
        <f t="shared" si="8"/>
        <v>0.72904335908033102</v>
      </c>
      <c r="AA17" s="114">
        <f t="shared" si="2"/>
        <v>0.11041449108084647</v>
      </c>
      <c r="AB17" s="114">
        <f t="shared" si="9"/>
        <v>0.13038864621438145</v>
      </c>
      <c r="AC17" s="115">
        <f t="shared" si="3"/>
        <v>9.6700744242397916E-3</v>
      </c>
      <c r="AD17" s="99">
        <v>31614.167617804003</v>
      </c>
      <c r="AE17" s="8">
        <v>22184.840437640509</v>
      </c>
      <c r="AF17" s="8">
        <v>863.25851697194923</v>
      </c>
      <c r="AG17" s="8">
        <v>1966.44</v>
      </c>
      <c r="AH17" s="8">
        <v>10.605565237976485</v>
      </c>
      <c r="AI17" s="8">
        <v>2155.68851688</v>
      </c>
      <c r="AJ17" s="8">
        <v>0.38189463493291886</v>
      </c>
      <c r="AK17" s="8">
        <v>84.461589025689236</v>
      </c>
      <c r="AL17" s="8">
        <v>30.117126635031415</v>
      </c>
      <c r="AM17" s="8">
        <v>23.498328455168004</v>
      </c>
      <c r="AN17" s="8">
        <v>114.47339403428523</v>
      </c>
      <c r="AO17" s="8">
        <v>37.762132905907983</v>
      </c>
      <c r="AP17" s="8">
        <v>4.4113227955650798</v>
      </c>
      <c r="AQ17" s="8">
        <v>398.25285524512685</v>
      </c>
      <c r="AR17" s="8">
        <v>1341.8688500091976</v>
      </c>
      <c r="AS17" s="8">
        <v>1391.6522228130043</v>
      </c>
      <c r="AT17" s="8">
        <v>358.8883003970767</v>
      </c>
      <c r="AU17" s="8">
        <v>500.29813690768594</v>
      </c>
      <c r="AV17" s="8">
        <v>77.266662864401724</v>
      </c>
      <c r="AW17" s="88">
        <v>20012.004505516095</v>
      </c>
      <c r="AX17" s="88">
        <v>2982.3581175800578</v>
      </c>
      <c r="AY17" s="9">
        <v>53.73633151630758</v>
      </c>
    </row>
    <row r="18" spans="2:51" x14ac:dyDescent="0.25">
      <c r="B18" s="12">
        <f t="shared" si="4"/>
        <v>2032</v>
      </c>
      <c r="C18" s="93">
        <v>6.4500000000000002E-2</v>
      </c>
      <c r="D18" s="116">
        <f t="shared" si="10"/>
        <v>4.4999999999999485E-3</v>
      </c>
      <c r="E18" s="117">
        <f t="shared" si="11"/>
        <v>9.3931383276184555E-3</v>
      </c>
      <c r="F18" s="117">
        <f t="shared" si="12"/>
        <v>9.3931383276184555E-3</v>
      </c>
      <c r="G18" s="117">
        <f t="shared" si="13"/>
        <v>-1.6374768617399837E-3</v>
      </c>
      <c r="H18" s="117">
        <f t="shared" si="14"/>
        <v>-0.13180013008786196</v>
      </c>
      <c r="I18" s="117">
        <f t="shared" si="15"/>
        <v>0</v>
      </c>
      <c r="J18" s="117">
        <f t="shared" si="16"/>
        <v>-0.10922330097087385</v>
      </c>
      <c r="K18" s="117">
        <f t="shared" si="17"/>
        <v>-4.2343478946538449E-2</v>
      </c>
      <c r="L18" s="117">
        <f t="shared" si="18"/>
        <v>-3.8928723646280305E-2</v>
      </c>
      <c r="M18" s="117">
        <f t="shared" si="19"/>
        <v>-5.9999999999998943E-3</v>
      </c>
      <c r="N18" s="117">
        <f t="shared" si="20"/>
        <v>-2.4469891426509682E-2</v>
      </c>
      <c r="O18" s="117">
        <f t="shared" si="21"/>
        <v>-7.0838746839769096E-2</v>
      </c>
      <c r="P18" s="117">
        <f t="shared" si="22"/>
        <v>-7.3654868675125384E-2</v>
      </c>
      <c r="Q18" s="117">
        <f t="shared" si="23"/>
        <v>-1.2324744775340735E-2</v>
      </c>
      <c r="R18" s="117">
        <f t="shared" si="24"/>
        <v>9.3931383276186775E-3</v>
      </c>
      <c r="S18" s="117">
        <f t="shared" si="25"/>
        <v>9.3931383276186775E-3</v>
      </c>
      <c r="T18" s="118">
        <f t="shared" si="26"/>
        <v>-1.030058552116786E-2</v>
      </c>
      <c r="U18" s="117">
        <f t="shared" si="27"/>
        <v>-1.0300585521167749E-2</v>
      </c>
      <c r="V18" s="117">
        <f t="shared" si="28"/>
        <v>-1.030058552116786E-2</v>
      </c>
      <c r="W18" s="117">
        <f t="shared" si="29"/>
        <v>1.0863101014677135E-2</v>
      </c>
      <c r="X18" s="117">
        <f t="shared" si="30"/>
        <v>-7.8114983237775881E-4</v>
      </c>
      <c r="Y18" s="117">
        <f t="shared" si="31"/>
        <v>2.6634191858109002E-2</v>
      </c>
      <c r="Z18" s="113">
        <f t="shared" si="8"/>
        <v>0.73259468810254291</v>
      </c>
      <c r="AA18" s="114">
        <f t="shared" si="2"/>
        <v>0.11045741898690378</v>
      </c>
      <c r="AB18" s="114">
        <f t="shared" si="9"/>
        <v>0.12970312906445708</v>
      </c>
      <c r="AC18" s="115">
        <f t="shared" si="3"/>
        <v>9.2447707908152824E-3</v>
      </c>
      <c r="AD18" s="99">
        <v>31756.43137208412</v>
      </c>
      <c r="AE18" s="8">
        <v>22393.225712647411</v>
      </c>
      <c r="AF18" s="8">
        <v>871.36722363436149</v>
      </c>
      <c r="AG18" s="8">
        <v>1963.22</v>
      </c>
      <c r="AH18" s="8">
        <v>9.2077503599558774</v>
      </c>
      <c r="AI18" s="8">
        <v>2155.68851688</v>
      </c>
      <c r="AJ18" s="8">
        <v>0.34018284228247869</v>
      </c>
      <c r="AK18" s="8">
        <v>80.885191508988783</v>
      </c>
      <c r="AL18" s="8">
        <v>28.94470533523625</v>
      </c>
      <c r="AM18" s="8">
        <v>23.357338484436998</v>
      </c>
      <c r="AN18" s="8">
        <v>111.67224251104221</v>
      </c>
      <c r="AO18" s="8">
        <v>35.087110732856651</v>
      </c>
      <c r="AP18" s="8">
        <v>4.086407394374147</v>
      </c>
      <c r="AQ18" s="8">
        <v>393.34449044817995</v>
      </c>
      <c r="AR18" s="8">
        <v>1354.4732097348565</v>
      </c>
      <c r="AS18" s="8">
        <v>1404.7242046458248</v>
      </c>
      <c r="AT18" s="8">
        <v>355.19154076629002</v>
      </c>
      <c r="AU18" s="8">
        <v>495.14477316238742</v>
      </c>
      <c r="AV18" s="8">
        <v>76.47077099563171</v>
      </c>
      <c r="AW18" s="88">
        <v>20229.39693196569</v>
      </c>
      <c r="AX18" s="88">
        <v>2980.0284490364197</v>
      </c>
      <c r="AY18" s="9">
        <v>55.167555279663866</v>
      </c>
    </row>
    <row r="19" spans="2:51" x14ac:dyDescent="0.25">
      <c r="B19" s="12">
        <f t="shared" si="4"/>
        <v>2033</v>
      </c>
      <c r="C19" s="93">
        <v>6.2699999999999992E-2</v>
      </c>
      <c r="D19" s="116">
        <f t="shared" si="10"/>
        <v>2.5999999999999357E-3</v>
      </c>
      <c r="E19" s="117">
        <f t="shared" si="11"/>
        <v>4.2277694458039417E-3</v>
      </c>
      <c r="F19" s="117">
        <f t="shared" si="12"/>
        <v>4.2277694458039417E-3</v>
      </c>
      <c r="G19" s="117">
        <f t="shared" si="13"/>
        <v>-1.5586638277931275E-3</v>
      </c>
      <c r="H19" s="117">
        <f t="shared" si="14"/>
        <v>-0.13089564467520343</v>
      </c>
      <c r="I19" s="117">
        <f t="shared" si="15"/>
        <v>0</v>
      </c>
      <c r="J19" s="117">
        <f t="shared" si="16"/>
        <v>-0.12806539509536774</v>
      </c>
      <c r="K19" s="117">
        <f t="shared" si="17"/>
        <v>-4.5497853320002557E-2</v>
      </c>
      <c r="L19" s="117">
        <f t="shared" si="18"/>
        <v>-4.1968381676403932E-2</v>
      </c>
      <c r="M19" s="117">
        <f t="shared" si="19"/>
        <v>-5.9999999999998943E-3</v>
      </c>
      <c r="N19" s="117">
        <f t="shared" si="20"/>
        <v>-2.6717505377440331E-2</v>
      </c>
      <c r="O19" s="117">
        <f t="shared" si="21"/>
        <v>-8.3326331438416168E-2</v>
      </c>
      <c r="P19" s="117">
        <f t="shared" si="22"/>
        <v>-6.9160681858359441E-2</v>
      </c>
      <c r="Q19" s="117">
        <f t="shared" si="23"/>
        <v>-1.1776820371363628E-2</v>
      </c>
      <c r="R19" s="117">
        <f t="shared" si="24"/>
        <v>4.2277694458039417E-3</v>
      </c>
      <c r="S19" s="117">
        <f t="shared" si="25"/>
        <v>4.2277694458039417E-3</v>
      </c>
      <c r="T19" s="118">
        <f t="shared" si="26"/>
        <v>-7.8654825275870088E-3</v>
      </c>
      <c r="U19" s="117">
        <f t="shared" si="27"/>
        <v>-7.8654825275871199E-3</v>
      </c>
      <c r="V19" s="117">
        <f t="shared" si="28"/>
        <v>-7.8654825275872309E-3</v>
      </c>
      <c r="W19" s="117">
        <f t="shared" si="29"/>
        <v>4.9074391727392808E-3</v>
      </c>
      <c r="X19" s="117">
        <f t="shared" si="30"/>
        <v>-7.429152620068713E-4</v>
      </c>
      <c r="Y19" s="117">
        <f t="shared" si="31"/>
        <v>2.3504917875845299E-2</v>
      </c>
      <c r="Z19" s="113">
        <f t="shared" si="8"/>
        <v>0.73378409090470886</v>
      </c>
      <c r="AA19" s="114">
        <f t="shared" si="2"/>
        <v>0.11030411778418853</v>
      </c>
      <c r="AB19" s="114">
        <f t="shared" si="9"/>
        <v>0.12927066689641437</v>
      </c>
      <c r="AC19" s="115">
        <f t="shared" si="3"/>
        <v>8.8290214579678193E-3</v>
      </c>
      <c r="AD19" s="99">
        <v>31838.998093651539</v>
      </c>
      <c r="AE19" s="8">
        <v>22487.899108108333</v>
      </c>
      <c r="AF19" s="8">
        <v>875.0511633585179</v>
      </c>
      <c r="AG19" s="8">
        <v>1960.16</v>
      </c>
      <c r="AH19" s="8">
        <v>8.0024959405811167</v>
      </c>
      <c r="AI19" s="8">
        <v>2155.68851688</v>
      </c>
      <c r="AJ19" s="8">
        <v>0.29661719218090787</v>
      </c>
      <c r="AK19" s="8">
        <v>77.205088929952495</v>
      </c>
      <c r="AL19" s="8">
        <v>27.729942894216009</v>
      </c>
      <c r="AM19" s="8">
        <v>23.217194453530379</v>
      </c>
      <c r="AN19" s="8">
        <v>108.68863877124262</v>
      </c>
      <c r="AO19" s="8">
        <v>32.163430514714229</v>
      </c>
      <c r="AP19" s="8">
        <v>3.8037886726281891</v>
      </c>
      <c r="AQ19" s="8">
        <v>388.71214304010618</v>
      </c>
      <c r="AR19" s="8">
        <v>1360.1996101861334</v>
      </c>
      <c r="AS19" s="8">
        <v>1410.6630547180077</v>
      </c>
      <c r="AT19" s="8">
        <v>352.39778790844605</v>
      </c>
      <c r="AU19" s="8">
        <v>491.25022060045256</v>
      </c>
      <c r="AV19" s="8">
        <v>75.869291482494447</v>
      </c>
      <c r="AW19" s="88">
        <v>20328.671466910509</v>
      </c>
      <c r="AX19" s="88">
        <v>2977.8145404204161</v>
      </c>
      <c r="AY19" s="9">
        <v>56.464264135923521</v>
      </c>
    </row>
    <row r="20" spans="2:51" x14ac:dyDescent="0.25">
      <c r="B20" s="12">
        <f t="shared" si="4"/>
        <v>2034</v>
      </c>
      <c r="C20" s="93">
        <v>6.0899999999999996E-2</v>
      </c>
      <c r="D20" s="116">
        <f t="shared" si="10"/>
        <v>2.7999999999999137E-3</v>
      </c>
      <c r="E20" s="117">
        <f t="shared" si="11"/>
        <v>4.3828617946035653E-3</v>
      </c>
      <c r="F20" s="117">
        <f t="shared" si="12"/>
        <v>4.3828617946035653E-3</v>
      </c>
      <c r="G20" s="117">
        <f t="shared" si="13"/>
        <v>-1.3060158354419871E-3</v>
      </c>
      <c r="H20" s="117">
        <f t="shared" si="14"/>
        <v>-0.12725865423134886</v>
      </c>
      <c r="I20" s="117">
        <f t="shared" si="15"/>
        <v>0</v>
      </c>
      <c r="J20" s="117">
        <f t="shared" si="16"/>
        <v>-0.13750000000000007</v>
      </c>
      <c r="K20" s="117">
        <f t="shared" si="17"/>
        <v>-5.2595906194930042E-2</v>
      </c>
      <c r="L20" s="117">
        <f t="shared" si="18"/>
        <v>-4.4524376022030188E-2</v>
      </c>
      <c r="M20" s="117">
        <f t="shared" si="19"/>
        <v>-5.9999999999998943E-3</v>
      </c>
      <c r="N20" s="117">
        <f t="shared" si="20"/>
        <v>-2.9351285445634701E-2</v>
      </c>
      <c r="O20" s="117">
        <f t="shared" si="21"/>
        <v>-9.3442395859855032E-2</v>
      </c>
      <c r="P20" s="117">
        <f t="shared" si="22"/>
        <v>-6.336919034498889E-2</v>
      </c>
      <c r="Q20" s="117">
        <f t="shared" si="23"/>
        <v>-1.1531850685983613E-2</v>
      </c>
      <c r="R20" s="117">
        <f t="shared" si="24"/>
        <v>4.3828617946035653E-3</v>
      </c>
      <c r="S20" s="117">
        <f t="shared" si="25"/>
        <v>4.3828617946035653E-3</v>
      </c>
      <c r="T20" s="118">
        <f t="shared" si="26"/>
        <v>-5.8929810460074394E-3</v>
      </c>
      <c r="U20" s="117">
        <f t="shared" si="27"/>
        <v>-5.8929810460076615E-3</v>
      </c>
      <c r="V20" s="117">
        <f t="shared" si="28"/>
        <v>-5.8929810460076615E-3</v>
      </c>
      <c r="W20" s="117">
        <f t="shared" si="29"/>
        <v>5.0715682736695022E-3</v>
      </c>
      <c r="X20" s="117">
        <f t="shared" si="30"/>
        <v>-6.2198596218998592E-4</v>
      </c>
      <c r="Y20" s="117">
        <f t="shared" si="31"/>
        <v>2.0375643893581818E-2</v>
      </c>
      <c r="Z20" s="113">
        <f t="shared" si="8"/>
        <v>0.73494232664760972</v>
      </c>
      <c r="AA20" s="114">
        <f t="shared" si="2"/>
        <v>0.11017105465978963</v>
      </c>
      <c r="AB20" s="114">
        <f t="shared" si="9"/>
        <v>0.1288295396452751</v>
      </c>
      <c r="AC20" s="115">
        <f t="shared" si="3"/>
        <v>8.3993840217899979E-3</v>
      </c>
      <c r="AD20" s="99">
        <v>31928.147288313758</v>
      </c>
      <c r="AE20" s="8">
        <v>22586.460461950159</v>
      </c>
      <c r="AF20" s="8">
        <v>878.8863916707254</v>
      </c>
      <c r="AG20" s="8">
        <v>1957.6000000000001</v>
      </c>
      <c r="AH20" s="8">
        <v>6.9841090766909319</v>
      </c>
      <c r="AI20" s="8">
        <v>2155.68851688</v>
      </c>
      <c r="AJ20" s="8">
        <v>0.25583232825603303</v>
      </c>
      <c r="AK20" s="8">
        <v>73.144417314821482</v>
      </c>
      <c r="AL20" s="8">
        <v>26.495284489724511</v>
      </c>
      <c r="AM20" s="8">
        <v>23.077891286809198</v>
      </c>
      <c r="AN20" s="8">
        <v>105.4984875099704</v>
      </c>
      <c r="AO20" s="8">
        <v>29.158002508347362</v>
      </c>
      <c r="AP20" s="8">
        <v>3.5627456642003006</v>
      </c>
      <c r="AQ20" s="8">
        <v>384.22957264673897</v>
      </c>
      <c r="AR20" s="8">
        <v>1366.1611770906529</v>
      </c>
      <c r="AS20" s="8">
        <v>1416.8457959255902</v>
      </c>
      <c r="AT20" s="8">
        <v>350.32111442364663</v>
      </c>
      <c r="AU20" s="8">
        <v>488.35529236160704</v>
      </c>
      <c r="AV20" s="8">
        <v>75.422195185814076</v>
      </c>
      <c r="AW20" s="88">
        <v>20431.769712167945</v>
      </c>
      <c r="AX20" s="88">
        <v>2975.9623815782693</v>
      </c>
      <c r="AY20" s="9">
        <v>57.614759874670241</v>
      </c>
    </row>
    <row r="21" spans="2:51" x14ac:dyDescent="0.25">
      <c r="B21" s="12">
        <f t="shared" si="4"/>
        <v>2035</v>
      </c>
      <c r="C21" s="93">
        <v>5.91E-2</v>
      </c>
      <c r="D21" s="116">
        <f t="shared" si="10"/>
        <v>2.8999999999999027E-3</v>
      </c>
      <c r="E21" s="117">
        <f t="shared" si="11"/>
        <v>4.4742671298039216E-3</v>
      </c>
      <c r="F21" s="117">
        <f t="shared" si="12"/>
        <v>4.4742671298039216E-3</v>
      </c>
      <c r="G21" s="117">
        <f t="shared" si="13"/>
        <v>-1.4814058030241384E-3</v>
      </c>
      <c r="H21" s="117">
        <f t="shared" si="14"/>
        <v>-0.12897280791286192</v>
      </c>
      <c r="I21" s="117">
        <f t="shared" si="15"/>
        <v>0</v>
      </c>
      <c r="J21" s="117">
        <f t="shared" si="16"/>
        <v>-0.15217391304347827</v>
      </c>
      <c r="K21" s="117">
        <f t="shared" si="17"/>
        <v>-6.3398327241509622E-2</v>
      </c>
      <c r="L21" s="117">
        <f t="shared" si="18"/>
        <v>-4.6271225044408948E-2</v>
      </c>
      <c r="M21" s="117">
        <f t="shared" si="19"/>
        <v>-6.0000000000000053E-3</v>
      </c>
      <c r="N21" s="117">
        <f t="shared" si="20"/>
        <v>-3.2582385952974691E-2</v>
      </c>
      <c r="O21" s="117">
        <f t="shared" si="21"/>
        <v>-0.10953460378173441</v>
      </c>
      <c r="P21" s="117">
        <f t="shared" si="22"/>
        <v>-5.8347854768076246E-2</v>
      </c>
      <c r="Q21" s="117">
        <f t="shared" si="23"/>
        <v>-1.1205159869326686E-2</v>
      </c>
      <c r="R21" s="117">
        <f t="shared" si="24"/>
        <v>4.4742671298036996E-3</v>
      </c>
      <c r="S21" s="117">
        <f t="shared" si="25"/>
        <v>4.4742671298039216E-3</v>
      </c>
      <c r="T21" s="118">
        <f t="shared" si="26"/>
        <v>-4.2279061153296382E-3</v>
      </c>
      <c r="U21" s="117">
        <f t="shared" si="27"/>
        <v>-4.2279061153296382E-3</v>
      </c>
      <c r="V21" s="117">
        <f t="shared" si="28"/>
        <v>-4.2279061153295272E-3</v>
      </c>
      <c r="W21" s="117">
        <f t="shared" si="29"/>
        <v>5.1926355297864379E-3</v>
      </c>
      <c r="X21" s="117">
        <f t="shared" si="30"/>
        <v>-7.0503199279570161E-4</v>
      </c>
      <c r="Y21" s="117">
        <f t="shared" si="31"/>
        <v>1.7246369911318116E-2</v>
      </c>
      <c r="Z21" s="113">
        <f t="shared" si="8"/>
        <v>0.73609597660986226</v>
      </c>
      <c r="AA21" s="114">
        <f t="shared" si="2"/>
        <v>0.11006064249309243</v>
      </c>
      <c r="AB21" s="114">
        <f t="shared" si="9"/>
        <v>0.1283664479990109</v>
      </c>
      <c r="AC21" s="115">
        <f t="shared" si="3"/>
        <v>7.9447363193583826E-3</v>
      </c>
      <c r="AD21" s="99">
        <v>32020.738915449867</v>
      </c>
      <c r="AE21" s="8">
        <v>22687.518319573679</v>
      </c>
      <c r="AF21" s="8">
        <v>882.81876416380965</v>
      </c>
      <c r="AG21" s="8">
        <v>1954.7</v>
      </c>
      <c r="AH21" s="8">
        <v>6.0833489183003966</v>
      </c>
      <c r="AI21" s="8">
        <v>2155.68851688</v>
      </c>
      <c r="AJ21" s="8">
        <v>0.21690132178228888</v>
      </c>
      <c r="AK21" s="8">
        <v>68.507183610006891</v>
      </c>
      <c r="AL21" s="8">
        <v>25.269315218484831</v>
      </c>
      <c r="AM21" s="8">
        <v>22.939423939088343</v>
      </c>
      <c r="AN21" s="8">
        <v>102.06109507246546</v>
      </c>
      <c r="AO21" s="8">
        <v>25.964192256528715</v>
      </c>
      <c r="AP21" s="8">
        <v>3.3548670976099482</v>
      </c>
      <c r="AQ21" s="8">
        <v>379.9242188587092</v>
      </c>
      <c r="AR21" s="8">
        <v>1372.2737471393236</v>
      </c>
      <c r="AS21" s="8">
        <v>1423.1851424983008</v>
      </c>
      <c r="AT21" s="8">
        <v>348.83998964164579</v>
      </c>
      <c r="AU21" s="8">
        <v>486.29057203457779</v>
      </c>
      <c r="AV21" s="8">
        <v>75.103317225556395</v>
      </c>
      <c r="AW21" s="88">
        <v>20537.864445511765</v>
      </c>
      <c r="AX21" s="88">
        <v>2973.8642328899</v>
      </c>
      <c r="AY21" s="9">
        <v>58.608405335820571</v>
      </c>
    </row>
    <row r="22" spans="2:51" x14ac:dyDescent="0.25">
      <c r="B22" s="12">
        <f t="shared" si="4"/>
        <v>2036</v>
      </c>
      <c r="C22" s="93">
        <v>5.7300000000000004E-2</v>
      </c>
      <c r="D22" s="116">
        <f t="shared" ref="D22:R39" si="32">AD22/AD21-1</f>
        <v>2.1999999999999797E-3</v>
      </c>
      <c r="E22" s="117">
        <f t="shared" si="32"/>
        <v>3.5381615862326576E-3</v>
      </c>
      <c r="F22" s="117">
        <f t="shared" si="32"/>
        <v>3.5381615862324356E-3</v>
      </c>
      <c r="G22" s="117">
        <f t="shared" si="32"/>
        <v>-1.1050289046913297E-3</v>
      </c>
      <c r="H22" s="117">
        <f t="shared" si="32"/>
        <v>-0.13738005906937623</v>
      </c>
      <c r="I22" s="117">
        <f t="shared" si="32"/>
        <v>0</v>
      </c>
      <c r="J22" s="117">
        <f t="shared" si="32"/>
        <v>-0.15811965811965822</v>
      </c>
      <c r="K22" s="117">
        <f t="shared" si="32"/>
        <v>-6.6037080758280631E-2</v>
      </c>
      <c r="L22" s="117">
        <f t="shared" si="32"/>
        <v>-5.53258523562703E-2</v>
      </c>
      <c r="M22" s="117">
        <f t="shared" si="32"/>
        <v>-6.0000000000001164E-3</v>
      </c>
      <c r="N22" s="117">
        <f t="shared" si="32"/>
        <v>-3.5688520218699837E-2</v>
      </c>
      <c r="O22" s="117">
        <f t="shared" si="32"/>
        <v>-0.12218119257982074</v>
      </c>
      <c r="P22" s="117">
        <f t="shared" si="32"/>
        <v>-5.2722512691943724E-2</v>
      </c>
      <c r="Q22" s="117">
        <f t="shared" si="32"/>
        <v>-1.0961296600153769E-2</v>
      </c>
      <c r="R22" s="117">
        <f t="shared" si="32"/>
        <v>3.5381615862324356E-3</v>
      </c>
      <c r="S22" s="117">
        <f t="shared" ref="S22:S53" si="33">AS22/AS21-1</f>
        <v>3.5381615862324356E-3</v>
      </c>
      <c r="T22" s="118">
        <f t="shared" ref="T22:T53" si="34">AT22/AT21-1</f>
        <v>-2.8509286337888851E-3</v>
      </c>
      <c r="U22" s="117">
        <f t="shared" si="27"/>
        <v>-2.8509286337888851E-3</v>
      </c>
      <c r="V22" s="117">
        <f t="shared" si="28"/>
        <v>-2.850928633788663E-3</v>
      </c>
      <c r="W22" s="117">
        <f t="shared" si="29"/>
        <v>4.0963869447150358E-3</v>
      </c>
      <c r="X22" s="117">
        <f t="shared" si="30"/>
        <v>-5.2549777013288779E-4</v>
      </c>
      <c r="Y22" s="117">
        <f t="shared" si="31"/>
        <v>1.4117095929054413E-2</v>
      </c>
      <c r="Z22" s="113">
        <f t="shared" si="8"/>
        <v>0.73707882969275951</v>
      </c>
      <c r="AA22" s="114">
        <f t="shared" si="2"/>
        <v>0.10996648936152442</v>
      </c>
      <c r="AB22" s="114">
        <f t="shared" si="9"/>
        <v>0.12801735353904167</v>
      </c>
      <c r="AC22" s="115">
        <f t="shared" si="3"/>
        <v>7.4934903108483421E-3</v>
      </c>
      <c r="AD22" s="99">
        <v>32091.184541063853</v>
      </c>
      <c r="AE22" s="8">
        <v>22767.790425378942</v>
      </c>
      <c r="AF22" s="8">
        <v>885.94231960277921</v>
      </c>
      <c r="AG22" s="8">
        <v>1952.54</v>
      </c>
      <c r="AH22" s="8">
        <v>5.2476180845646621</v>
      </c>
      <c r="AI22" s="8">
        <v>2155.68851688</v>
      </c>
      <c r="AJ22" s="8">
        <v>0.18260495893637138</v>
      </c>
      <c r="AK22" s="8">
        <v>63.983169193430506</v>
      </c>
      <c r="AL22" s="8">
        <v>23.871268815562885</v>
      </c>
      <c r="AM22" s="8">
        <v>22.801787395453811</v>
      </c>
      <c r="AN22" s="8">
        <v>98.418685617429134</v>
      </c>
      <c r="AO22" s="8">
        <v>22.79185628225429</v>
      </c>
      <c r="AP22" s="8">
        <v>3.1779900744764231</v>
      </c>
      <c r="AQ22" s="8">
        <v>375.75975681021714</v>
      </c>
      <c r="AR22" s="8">
        <v>1377.1290733972473</v>
      </c>
      <c r="AS22" s="8">
        <v>1428.220601499585</v>
      </c>
      <c r="AT22" s="8">
        <v>347.84547172656579</v>
      </c>
      <c r="AU22" s="8">
        <v>484.90419231842282</v>
      </c>
      <c r="AV22" s="8">
        <v>74.889203027985545</v>
      </c>
      <c r="AW22" s="88">
        <v>20621.995485298685</v>
      </c>
      <c r="AX22" s="88">
        <v>2972.3014738668385</v>
      </c>
      <c r="AY22" s="9">
        <v>59.435785816195256</v>
      </c>
    </row>
    <row r="23" spans="2:51" x14ac:dyDescent="0.25">
      <c r="B23" s="12">
        <f t="shared" si="4"/>
        <v>2037</v>
      </c>
      <c r="C23" s="93">
        <v>5.5500000000000001E-2</v>
      </c>
      <c r="D23" s="116">
        <f t="shared" si="32"/>
        <v>1.7000000000000348E-3</v>
      </c>
      <c r="E23" s="117">
        <f t="shared" si="32"/>
        <v>2.8465687148726548E-3</v>
      </c>
      <c r="F23" s="117">
        <f t="shared" si="32"/>
        <v>2.8465687148728769E-3</v>
      </c>
      <c r="G23" s="117">
        <f t="shared" si="32"/>
        <v>-9.1163305233177283E-4</v>
      </c>
      <c r="H23" s="117">
        <f t="shared" si="32"/>
        <v>-0.14139701125719428</v>
      </c>
      <c r="I23" s="117">
        <f t="shared" si="32"/>
        <v>0</v>
      </c>
      <c r="J23" s="117">
        <f t="shared" si="32"/>
        <v>-0.17766497461928932</v>
      </c>
      <c r="K23" s="117">
        <f t="shared" si="32"/>
        <v>-6.6453531598512972E-2</v>
      </c>
      <c r="L23" s="117">
        <f t="shared" si="32"/>
        <v>-5.5915195495720438E-2</v>
      </c>
      <c r="M23" s="117">
        <f t="shared" si="32"/>
        <v>-6.0000000000000053E-3</v>
      </c>
      <c r="N23" s="117">
        <f t="shared" si="32"/>
        <v>-3.8502585173999959E-2</v>
      </c>
      <c r="O23" s="117">
        <f t="shared" si="32"/>
        <v>-0.13220074719249453</v>
      </c>
      <c r="P23" s="117">
        <f t="shared" si="32"/>
        <v>-5.9740404774252465E-2</v>
      </c>
      <c r="Q23" s="117">
        <f t="shared" si="32"/>
        <v>-1.064242988041475E-2</v>
      </c>
      <c r="R23" s="117">
        <f t="shared" si="32"/>
        <v>2.8465687148728769E-3</v>
      </c>
      <c r="S23" s="117">
        <f t="shared" si="33"/>
        <v>2.8465687148726548E-3</v>
      </c>
      <c r="T23" s="118">
        <f t="shared" si="34"/>
        <v>-1.6452931670223325E-3</v>
      </c>
      <c r="U23" s="117">
        <f t="shared" si="27"/>
        <v>-1.6452931670223325E-3</v>
      </c>
      <c r="V23" s="117">
        <f t="shared" si="28"/>
        <v>-1.6452931670225546E-3</v>
      </c>
      <c r="W23" s="117">
        <f t="shared" si="29"/>
        <v>3.2958369636630902E-3</v>
      </c>
      <c r="X23" s="117">
        <f t="shared" si="30"/>
        <v>-4.3327677432902778E-4</v>
      </c>
      <c r="Y23" s="117">
        <f t="shared" si="31"/>
        <v>1.0987821946790932E-2</v>
      </c>
      <c r="Z23" s="113">
        <f t="shared" si="8"/>
        <v>0.73792250696791239</v>
      </c>
      <c r="AA23" s="114">
        <f t="shared" si="2"/>
        <v>0.10988607723244158</v>
      </c>
      <c r="AB23" s="114">
        <f t="shared" si="9"/>
        <v>0.12774472056807643</v>
      </c>
      <c r="AC23" s="115">
        <f t="shared" si="3"/>
        <v>7.06111385007256E-3</v>
      </c>
      <c r="AD23" s="99">
        <v>32145.73955478366</v>
      </c>
      <c r="AE23" s="8">
        <v>22832.600505310602</v>
      </c>
      <c r="AF23" s="8">
        <v>888.4642152929423</v>
      </c>
      <c r="AG23" s="8">
        <v>1950.76</v>
      </c>
      <c r="AH23" s="8">
        <v>4.5056205711880164</v>
      </c>
      <c r="AI23" s="8">
        <v>2155.68851688</v>
      </c>
      <c r="AJ23" s="8">
        <v>0.15016245354158458</v>
      </c>
      <c r="AK23" s="8">
        <v>59.731261637661866</v>
      </c>
      <c r="AL23" s="8">
        <v>22.536502153009792</v>
      </c>
      <c r="AM23" s="8">
        <v>22.664976671081089</v>
      </c>
      <c r="AN23" s="8">
        <v>94.629311791730942</v>
      </c>
      <c r="AO23" s="8">
        <v>19.778755851836323</v>
      </c>
      <c r="AP23" s="8">
        <v>2.9881356610586449</v>
      </c>
      <c r="AQ23" s="8">
        <v>371.76075994648272</v>
      </c>
      <c r="AR23" s="8">
        <v>1381.0491659339218</v>
      </c>
      <c r="AS23" s="8">
        <v>1432.2861295817504</v>
      </c>
      <c r="AT23" s="8">
        <v>347.27316394875442</v>
      </c>
      <c r="AU23" s="8">
        <v>484.10638276414085</v>
      </c>
      <c r="AV23" s="8">
        <v>74.765988333959839</v>
      </c>
      <c r="AW23" s="88">
        <v>20689.962220283625</v>
      </c>
      <c r="AX23" s="88">
        <v>2971.013644671908</v>
      </c>
      <c r="AY23" s="9">
        <v>60.088855648011211</v>
      </c>
    </row>
    <row r="24" spans="2:51" x14ac:dyDescent="0.25">
      <c r="B24" s="12">
        <f t="shared" si="4"/>
        <v>2038</v>
      </c>
      <c r="C24" s="93">
        <v>5.3600000000000002E-2</v>
      </c>
      <c r="D24" s="116">
        <f t="shared" si="32"/>
        <v>2.0000000000000018E-3</v>
      </c>
      <c r="E24" s="117">
        <f t="shared" si="32"/>
        <v>3.1299758917653353E-3</v>
      </c>
      <c r="F24" s="117">
        <f t="shared" si="32"/>
        <v>3.1299758917651133E-3</v>
      </c>
      <c r="G24" s="117">
        <f t="shared" si="32"/>
        <v>-6.5615452439049538E-4</v>
      </c>
      <c r="H24" s="117">
        <f t="shared" si="32"/>
        <v>-0.15119233173782121</v>
      </c>
      <c r="I24" s="117">
        <f t="shared" si="32"/>
        <v>0</v>
      </c>
      <c r="J24" s="117">
        <f t="shared" si="32"/>
        <v>-0.16049382716049376</v>
      </c>
      <c r="K24" s="117">
        <f t="shared" si="32"/>
        <v>-6.648508306653278E-2</v>
      </c>
      <c r="L24" s="117">
        <f t="shared" si="32"/>
        <v>-5.7257895939836989E-2</v>
      </c>
      <c r="M24" s="117">
        <f t="shared" si="32"/>
        <v>-6.0000000000000053E-3</v>
      </c>
      <c r="N24" s="117">
        <f t="shared" si="32"/>
        <v>-4.1484866957055888E-2</v>
      </c>
      <c r="O24" s="117">
        <f t="shared" si="32"/>
        <v>-0.14779793547385944</v>
      </c>
      <c r="P24" s="117">
        <f t="shared" si="32"/>
        <v>-7.0211384865448534E-2</v>
      </c>
      <c r="Q24" s="117">
        <f t="shared" si="32"/>
        <v>-1.0288566703272051E-2</v>
      </c>
      <c r="R24" s="117">
        <f t="shared" si="32"/>
        <v>3.1299758917653353E-3</v>
      </c>
      <c r="S24" s="117">
        <f t="shared" si="33"/>
        <v>3.1299758917653353E-3</v>
      </c>
      <c r="T24" s="118">
        <f t="shared" si="34"/>
        <v>-5.451521197494813E-4</v>
      </c>
      <c r="U24" s="117">
        <f t="shared" si="27"/>
        <v>-5.451521197494813E-4</v>
      </c>
      <c r="V24" s="117">
        <f t="shared" si="28"/>
        <v>-5.451521197494813E-4</v>
      </c>
      <c r="W24" s="117">
        <f t="shared" si="29"/>
        <v>3.6104574853252913E-3</v>
      </c>
      <c r="X24" s="117">
        <f t="shared" si="30"/>
        <v>-3.1170486972831313E-4</v>
      </c>
      <c r="Y24" s="117">
        <f t="shared" si="31"/>
        <v>7.8585479645272294E-3</v>
      </c>
      <c r="Z24" s="113">
        <f t="shared" si="8"/>
        <v>0.73875467727017263</v>
      </c>
      <c r="AA24" s="114">
        <f t="shared" si="2"/>
        <v>0.10981550080661197</v>
      </c>
      <c r="AB24" s="114">
        <f t="shared" si="9"/>
        <v>0.12745000191276773</v>
      </c>
      <c r="AC24" s="115">
        <f t="shared" si="3"/>
        <v>6.6383992570008196E-3</v>
      </c>
      <c r="AD24" s="99">
        <v>32210.031033893229</v>
      </c>
      <c r="AE24" s="8">
        <v>22904.065994438533</v>
      </c>
      <c r="AF24" s="8">
        <v>891.24508686750528</v>
      </c>
      <c r="AG24" s="8">
        <v>1949.48</v>
      </c>
      <c r="AH24" s="8">
        <v>3.8244052911042061</v>
      </c>
      <c r="AI24" s="8">
        <v>2155.68851688</v>
      </c>
      <c r="AJ24" s="8">
        <v>0.12606230667688584</v>
      </c>
      <c r="AK24" s="8">
        <v>55.760023746013111</v>
      </c>
      <c r="AL24" s="8">
        <v>21.246109457884845</v>
      </c>
      <c r="AM24" s="8">
        <v>22.528986811054601</v>
      </c>
      <c r="AN24" s="8">
        <v>90.70362738181322</v>
      </c>
      <c r="AO24" s="8">
        <v>16.855496570693397</v>
      </c>
      <c r="AP24" s="8">
        <v>2.7783345181298849</v>
      </c>
      <c r="AQ24" s="8">
        <v>367.93587457011421</v>
      </c>
      <c r="AR24" s="8">
        <v>1385.3718165286375</v>
      </c>
      <c r="AS24" s="8">
        <v>1436.769150637451</v>
      </c>
      <c r="AT24" s="8">
        <v>347.08384724729564</v>
      </c>
      <c r="AU24" s="8">
        <v>483.84247114339274</v>
      </c>
      <c r="AV24" s="8">
        <v>74.725229496934418</v>
      </c>
      <c r="AW24" s="88">
        <v>20764.662449252948</v>
      </c>
      <c r="AX24" s="88">
        <v>2970.0875652508344</v>
      </c>
      <c r="AY24" s="9">
        <v>60.561066802254658</v>
      </c>
    </row>
    <row r="25" spans="2:51" x14ac:dyDescent="0.25">
      <c r="B25" s="12">
        <f t="shared" si="4"/>
        <v>2039</v>
      </c>
      <c r="C25" s="93">
        <v>5.1799999999999999E-2</v>
      </c>
      <c r="D25" s="116">
        <f t="shared" si="32"/>
        <v>2.1999999999999797E-3</v>
      </c>
      <c r="E25" s="117">
        <f t="shared" si="32"/>
        <v>3.3083561799223116E-3</v>
      </c>
      <c r="F25" s="117">
        <f t="shared" si="32"/>
        <v>3.3083561799223116E-3</v>
      </c>
      <c r="G25" s="117">
        <f t="shared" si="32"/>
        <v>-4.3088413320468977E-4</v>
      </c>
      <c r="H25" s="117">
        <f t="shared" si="32"/>
        <v>-0.16876350548197527</v>
      </c>
      <c r="I25" s="117">
        <f t="shared" si="32"/>
        <v>0</v>
      </c>
      <c r="J25" s="117">
        <f t="shared" si="32"/>
        <v>-0.16176470588235303</v>
      </c>
      <c r="K25" s="117">
        <f t="shared" si="32"/>
        <v>-6.7210401487876825E-2</v>
      </c>
      <c r="L25" s="117">
        <f t="shared" si="32"/>
        <v>-5.6266456785271424E-2</v>
      </c>
      <c r="M25" s="117">
        <f t="shared" si="32"/>
        <v>-6.0000000000000053E-3</v>
      </c>
      <c r="N25" s="117">
        <f t="shared" si="32"/>
        <v>-4.3340796128083059E-2</v>
      </c>
      <c r="O25" s="117">
        <f t="shared" si="32"/>
        <v>-0.18006912572215139</v>
      </c>
      <c r="P25" s="117">
        <f t="shared" si="32"/>
        <v>-7.6118766780905123E-2</v>
      </c>
      <c r="Q25" s="117">
        <f t="shared" si="32"/>
        <v>-1.003234794911867E-2</v>
      </c>
      <c r="R25" s="117">
        <f t="shared" si="32"/>
        <v>3.3083561799223116E-3</v>
      </c>
      <c r="S25" s="117">
        <f t="shared" si="33"/>
        <v>3.3083561799225336E-3</v>
      </c>
      <c r="T25" s="118">
        <f t="shared" si="34"/>
        <v>2.8179231069680455E-4</v>
      </c>
      <c r="U25" s="117">
        <f t="shared" si="27"/>
        <v>2.8179231069702659E-4</v>
      </c>
      <c r="V25" s="117">
        <f t="shared" si="28"/>
        <v>2.817923106965825E-4</v>
      </c>
      <c r="W25" s="117">
        <f t="shared" si="29"/>
        <v>3.8066929527367233E-3</v>
      </c>
      <c r="X25" s="117">
        <f t="shared" si="30"/>
        <v>-2.0462010184119084E-4</v>
      </c>
      <c r="Y25" s="117">
        <f t="shared" si="31"/>
        <v>4.7292739822637486E-3</v>
      </c>
      <c r="Z25" s="113">
        <f t="shared" si="8"/>
        <v>0.73957168316919375</v>
      </c>
      <c r="AA25" s="114">
        <f t="shared" si="2"/>
        <v>0.10975235010141603</v>
      </c>
      <c r="AB25" s="114">
        <f t="shared" si="9"/>
        <v>0.12714420582757599</v>
      </c>
      <c r="AC25" s="115">
        <f t="shared" si="3"/>
        <v>6.223531573863861E-3</v>
      </c>
      <c r="AD25" s="99">
        <v>32280.893102167793</v>
      </c>
      <c r="AE25" s="8">
        <v>22979.840802716582</v>
      </c>
      <c r="AF25" s="8">
        <v>894.19364305846887</v>
      </c>
      <c r="AG25" s="8">
        <v>1948.64</v>
      </c>
      <c r="AH25" s="8">
        <v>3.178985247793646</v>
      </c>
      <c r="AI25" s="8">
        <v>2155.68851688</v>
      </c>
      <c r="AJ25" s="8">
        <v>0.10566987471444841</v>
      </c>
      <c r="AK25" s="8">
        <v>52.012370163070024</v>
      </c>
      <c r="AL25" s="8">
        <v>20.05066615821762</v>
      </c>
      <c r="AM25" s="8">
        <v>22.393812890188272</v>
      </c>
      <c r="AN25" s="8">
        <v>86.772459959380441</v>
      </c>
      <c r="AO25" s="8">
        <v>13.820342039595916</v>
      </c>
      <c r="AP25" s="8">
        <v>2.5668511209050178</v>
      </c>
      <c r="AQ25" s="8">
        <v>364.24461385346353</v>
      </c>
      <c r="AR25" s="8">
        <v>1389.9551199393402</v>
      </c>
      <c r="AS25" s="8">
        <v>1441.5224947360844</v>
      </c>
      <c r="AT25" s="8">
        <v>347.18165280661697</v>
      </c>
      <c r="AU25" s="8">
        <v>483.97881423134965</v>
      </c>
      <c r="AV25" s="8">
        <v>74.746286492021696</v>
      </c>
      <c r="AW25" s="88">
        <v>20843.707143464475</v>
      </c>
      <c r="AX25" s="88">
        <v>2969.4798256307554</v>
      </c>
      <c r="AY25" s="9">
        <v>60.847476679820701</v>
      </c>
    </row>
    <row r="26" spans="2:51" x14ac:dyDescent="0.25">
      <c r="B26" s="12">
        <f t="shared" si="4"/>
        <v>2040</v>
      </c>
      <c r="C26" s="93">
        <v>0.05</v>
      </c>
      <c r="D26" s="116">
        <f t="shared" si="32"/>
        <v>1.6000000000000458E-3</v>
      </c>
      <c r="E26" s="117">
        <f t="shared" si="32"/>
        <v>2.5405157020264024E-3</v>
      </c>
      <c r="F26" s="117">
        <f t="shared" si="32"/>
        <v>2.5405157020264024E-3</v>
      </c>
      <c r="G26" s="117">
        <f t="shared" si="32"/>
        <v>-3.2843418999928264E-4</v>
      </c>
      <c r="H26" s="117">
        <f t="shared" si="32"/>
        <v>-0.19173754031404988</v>
      </c>
      <c r="I26" s="117">
        <f t="shared" si="32"/>
        <v>0</v>
      </c>
      <c r="J26" s="117">
        <f t="shared" si="32"/>
        <v>-0.14912280701754377</v>
      </c>
      <c r="K26" s="117">
        <f t="shared" si="32"/>
        <v>-7.0150728031023513E-2</v>
      </c>
      <c r="L26" s="117">
        <f t="shared" si="32"/>
        <v>-5.5925137343613263E-2</v>
      </c>
      <c r="M26" s="117">
        <f t="shared" si="32"/>
        <v>-6.0000000000000053E-3</v>
      </c>
      <c r="N26" s="117">
        <f t="shared" si="32"/>
        <v>-4.4999182072380295E-2</v>
      </c>
      <c r="O26" s="117">
        <f t="shared" si="32"/>
        <v>-0.2248544239135627</v>
      </c>
      <c r="P26" s="117">
        <f t="shared" si="32"/>
        <v>-8.8850349085779379E-2</v>
      </c>
      <c r="Q26" s="117">
        <f t="shared" si="32"/>
        <v>-9.7203259578222401E-3</v>
      </c>
      <c r="R26" s="117">
        <f t="shared" si="32"/>
        <v>2.5405157020266245E-3</v>
      </c>
      <c r="S26" s="117">
        <f t="shared" si="33"/>
        <v>2.5405157020264024E-3</v>
      </c>
      <c r="T26" s="118">
        <f t="shared" si="34"/>
        <v>8.3258721246459721E-4</v>
      </c>
      <c r="U26" s="117">
        <f t="shared" si="27"/>
        <v>8.3258721246437517E-4</v>
      </c>
      <c r="V26" s="117">
        <f t="shared" si="28"/>
        <v>8.3258721246459721E-4</v>
      </c>
      <c r="W26" s="117">
        <f t="shared" si="29"/>
        <v>2.9274083879649027E-3</v>
      </c>
      <c r="X26" s="117">
        <f t="shared" si="30"/>
        <v>-1.5593293698812349E-4</v>
      </c>
      <c r="Y26" s="117">
        <f t="shared" si="31"/>
        <v>1.6000000000000458E-3</v>
      </c>
      <c r="Z26" s="113">
        <f t="shared" si="8"/>
        <v>0.74026615080177616</v>
      </c>
      <c r="AA26" s="114">
        <f t="shared" si="2"/>
        <v>0.10969894414860661</v>
      </c>
      <c r="AB26" s="114">
        <f t="shared" si="9"/>
        <v>0.12692130576891003</v>
      </c>
      <c r="AC26" s="115">
        <f t="shared" si="3"/>
        <v>5.8186312911311612E-3</v>
      </c>
      <c r="AD26" s="99">
        <v>32332.542531131265</v>
      </c>
      <c r="AE26" s="8">
        <v>23038.221449105949</v>
      </c>
      <c r="AF26" s="8">
        <v>896.46535604931114</v>
      </c>
      <c r="AG26" s="8">
        <v>1948</v>
      </c>
      <c r="AH26" s="8">
        <v>2.5694544356870419</v>
      </c>
      <c r="AI26" s="8">
        <v>2155.68851688</v>
      </c>
      <c r="AJ26" s="8">
        <v>8.9912086379837691E-2</v>
      </c>
      <c r="AK26" s="8">
        <v>48.363664529511574</v>
      </c>
      <c r="AL26" s="8">
        <v>18.929329899488362</v>
      </c>
      <c r="AM26" s="8">
        <v>22.259450012847143</v>
      </c>
      <c r="AN26" s="8">
        <v>82.867770234799949</v>
      </c>
      <c r="AO26" s="8">
        <v>10.712776991994184</v>
      </c>
      <c r="AP26" s="8">
        <v>2.3387855027613829</v>
      </c>
      <c r="AQ26" s="8">
        <v>360.70403747842676</v>
      </c>
      <c r="AR26" s="8">
        <v>1393.4863227466583</v>
      </c>
      <c r="AS26" s="8">
        <v>1445.1847052687856</v>
      </c>
      <c r="AT26" s="8">
        <v>347.47071181114609</v>
      </c>
      <c r="AU26" s="8">
        <v>484.38176880318235</v>
      </c>
      <c r="AV26" s="8">
        <v>74.808519294334161</v>
      </c>
      <c r="AW26" s="88">
        <v>20904.725186592535</v>
      </c>
      <c r="AX26" s="88">
        <v>2969.0167859202179</v>
      </c>
      <c r="AY26" s="9">
        <v>60.944832642508416</v>
      </c>
    </row>
    <row r="27" spans="2:51" x14ac:dyDescent="0.25">
      <c r="B27" s="12">
        <f t="shared" si="4"/>
        <v>2041</v>
      </c>
      <c r="C27" s="93">
        <v>0.05</v>
      </c>
      <c r="D27" s="116">
        <f t="shared" si="32"/>
        <v>-9.000000000000119E-4</v>
      </c>
      <c r="E27" s="117">
        <f t="shared" si="32"/>
        <v>-3.6952046390414939E-4</v>
      </c>
      <c r="F27" s="117">
        <f t="shared" si="32"/>
        <v>-3.6952046390414939E-4</v>
      </c>
      <c r="G27" s="117">
        <f t="shared" si="32"/>
        <v>-1.1559527720739204E-3</v>
      </c>
      <c r="H27" s="117">
        <f t="shared" si="32"/>
        <v>-0.21783090500231694</v>
      </c>
      <c r="I27" s="117">
        <f t="shared" si="32"/>
        <v>-9.000000000000119E-4</v>
      </c>
      <c r="J27" s="117">
        <f t="shared" si="32"/>
        <v>-0.14432989690721654</v>
      </c>
      <c r="K27" s="117">
        <f t="shared" si="32"/>
        <v>-7.6623453268546027E-2</v>
      </c>
      <c r="L27" s="117">
        <f t="shared" si="32"/>
        <v>-5.5683846030696094E-2</v>
      </c>
      <c r="M27" s="117">
        <f t="shared" si="32"/>
        <v>-5.9999999999998943E-3</v>
      </c>
      <c r="N27" s="117">
        <f t="shared" si="32"/>
        <v>-4.7128417256026234E-2</v>
      </c>
      <c r="O27" s="117">
        <f t="shared" si="32"/>
        <v>-0.28852056267189186</v>
      </c>
      <c r="P27" s="117">
        <f t="shared" si="32"/>
        <v>-0.10624873099556409</v>
      </c>
      <c r="Q27" s="117">
        <f t="shared" si="32"/>
        <v>-9.4185332912410935E-3</v>
      </c>
      <c r="R27" s="117">
        <f t="shared" si="32"/>
        <v>-3.6952046390403837E-4</v>
      </c>
      <c r="S27" s="117">
        <f t="shared" si="33"/>
        <v>-3.6952046390403837E-4</v>
      </c>
      <c r="T27" s="118">
        <f t="shared" si="34"/>
        <v>1.2067348625146579E-3</v>
      </c>
      <c r="U27" s="117">
        <f t="shared" si="27"/>
        <v>1.2067348625142138E-3</v>
      </c>
      <c r="V27" s="117">
        <f t="shared" si="28"/>
        <v>1.2067348625146579E-3</v>
      </c>
      <c r="W27" s="117">
        <f t="shared" si="29"/>
        <v>-2.7537588191473006E-4</v>
      </c>
      <c r="X27" s="117">
        <f t="shared" si="30"/>
        <v>-1.0214994749112583E-3</v>
      </c>
      <c r="Y27" s="117">
        <f t="shared" si="31"/>
        <v>-9.000000000000119E-4</v>
      </c>
      <c r="Z27" s="113">
        <f t="shared" si="8"/>
        <v>0.74065920059085122</v>
      </c>
      <c r="AA27" s="114">
        <f t="shared" si="2"/>
        <v>0.10967310220374263</v>
      </c>
      <c r="AB27" s="114">
        <f t="shared" si="9"/>
        <v>0.12690587100561712</v>
      </c>
      <c r="AC27" s="115">
        <f t="shared" si="3"/>
        <v>5.4303894763430872E-3</v>
      </c>
      <c r="AD27" s="99">
        <v>32303.443242853245</v>
      </c>
      <c r="AE27" s="8">
        <v>23029.708354828548</v>
      </c>
      <c r="AF27" s="8">
        <v>896.13409375506978</v>
      </c>
      <c r="AG27" s="8">
        <v>1945.748204</v>
      </c>
      <c r="AH27" s="8">
        <v>2.009747850599116</v>
      </c>
      <c r="AI27" s="8">
        <v>2153.7483972148079</v>
      </c>
      <c r="AJ27" s="8">
        <v>7.6935084221922967E-2</v>
      </c>
      <c r="AK27" s="8">
        <v>44.657873540538908</v>
      </c>
      <c r="AL27" s="8">
        <v>17.875272007901</v>
      </c>
      <c r="AM27" s="8">
        <v>22.125893312770064</v>
      </c>
      <c r="AN27" s="8">
        <v>78.962343382097785</v>
      </c>
      <c r="AO27" s="8">
        <v>7.6219205464855255</v>
      </c>
      <c r="AP27" s="8">
        <v>2.0902925110221635</v>
      </c>
      <c r="AQ27" s="8">
        <v>357.30673449315111</v>
      </c>
      <c r="AR27" s="8">
        <v>1392.9714010342329</v>
      </c>
      <c r="AS27" s="8">
        <v>1444.6506799460676</v>
      </c>
      <c r="AT27" s="8">
        <v>347.89001683279139</v>
      </c>
      <c r="AU27" s="8">
        <v>484.9662891703635</v>
      </c>
      <c r="AV27" s="8">
        <v>74.898793342579737</v>
      </c>
      <c r="AW27" s="88">
        <v>20898.968529458092</v>
      </c>
      <c r="AX27" s="88">
        <v>2965.9839368323978</v>
      </c>
      <c r="AY27" s="9">
        <v>60.88998229313016</v>
      </c>
    </row>
    <row r="28" spans="2:51" x14ac:dyDescent="0.25">
      <c r="B28" s="12">
        <f t="shared" si="4"/>
        <v>2042</v>
      </c>
      <c r="C28" s="93">
        <v>0.05</v>
      </c>
      <c r="D28" s="116">
        <f t="shared" si="32"/>
        <v>-1.0999999999998789E-3</v>
      </c>
      <c r="E28" s="117">
        <f t="shared" si="32"/>
        <v>-5.94467400475307E-4</v>
      </c>
      <c r="F28" s="117">
        <f t="shared" si="32"/>
        <v>-5.9446740047508495E-4</v>
      </c>
      <c r="G28" s="117">
        <f t="shared" si="32"/>
        <v>-1.274140723503514E-3</v>
      </c>
      <c r="H28" s="117">
        <f t="shared" si="32"/>
        <v>-0.24372869985449586</v>
      </c>
      <c r="I28" s="117">
        <f t="shared" si="32"/>
        <v>-1.1000000000001009E-3</v>
      </c>
      <c r="J28" s="117">
        <f t="shared" si="32"/>
        <v>-0.15662650602409645</v>
      </c>
      <c r="K28" s="117">
        <f t="shared" si="32"/>
        <v>-8.2683539988921417E-2</v>
      </c>
      <c r="L28" s="117">
        <f t="shared" si="32"/>
        <v>-5.7885134436529984E-2</v>
      </c>
      <c r="M28" s="117">
        <f t="shared" si="32"/>
        <v>-6.0000000000001164E-3</v>
      </c>
      <c r="N28" s="117">
        <f t="shared" si="32"/>
        <v>-4.8050292633839753E-2</v>
      </c>
      <c r="O28" s="117">
        <f t="shared" si="32"/>
        <v>-0.43978113759544812</v>
      </c>
      <c r="P28" s="117">
        <f t="shared" si="32"/>
        <v>-0.12037414714081796</v>
      </c>
      <c r="Q28" s="117">
        <f t="shared" si="32"/>
        <v>-9.1036153570209777E-3</v>
      </c>
      <c r="R28" s="117">
        <f t="shared" si="32"/>
        <v>-5.9446740047508495E-4</v>
      </c>
      <c r="S28" s="117">
        <f t="shared" si="33"/>
        <v>-5.9446740047519597E-4</v>
      </c>
      <c r="T28" s="118">
        <f t="shared" si="34"/>
        <v>1.3625514088280166E-3</v>
      </c>
      <c r="U28" s="117">
        <f t="shared" si="27"/>
        <v>1.3625514088280166E-3</v>
      </c>
      <c r="V28" s="117">
        <f t="shared" si="28"/>
        <v>1.3625514088282387E-3</v>
      </c>
      <c r="W28" s="117">
        <f t="shared" si="29"/>
        <v>-5.0951920391650862E-4</v>
      </c>
      <c r="X28" s="117">
        <f t="shared" si="30"/>
        <v>-1.1826525871249105E-3</v>
      </c>
      <c r="Y28" s="117">
        <f t="shared" si="31"/>
        <v>-1.0999999999999899E-3</v>
      </c>
      <c r="Z28" s="113">
        <f t="shared" si="8"/>
        <v>0.74103404028555186</v>
      </c>
      <c r="AA28" s="114">
        <f t="shared" si="2"/>
        <v>0.10965548289840744</v>
      </c>
      <c r="AB28" s="114">
        <f t="shared" si="9"/>
        <v>0.12689537035634293</v>
      </c>
      <c r="AC28" s="115">
        <f t="shared" si="3"/>
        <v>5.0409431831225805E-3</v>
      </c>
      <c r="AD28" s="99">
        <v>32267.90945528611</v>
      </c>
      <c r="AE28" s="8">
        <v>23016.017943969149</v>
      </c>
      <c r="AF28" s="8">
        <v>895.60137124987807</v>
      </c>
      <c r="AG28" s="8">
        <v>1943.2690469755998</v>
      </c>
      <c r="AH28" s="8">
        <v>1.5199146199372258</v>
      </c>
      <c r="AI28" s="8">
        <v>2151.3792739778714</v>
      </c>
      <c r="AJ28" s="8">
        <v>6.488501078957358E-2</v>
      </c>
      <c r="AK28" s="8">
        <v>40.965402467829563</v>
      </c>
      <c r="AL28" s="8">
        <v>16.84055948463411</v>
      </c>
      <c r="AM28" s="8">
        <v>21.993137952893441</v>
      </c>
      <c r="AN28" s="8">
        <v>75.168179675534248</v>
      </c>
      <c r="AO28" s="8">
        <v>4.2699436578900016</v>
      </c>
      <c r="AP28" s="8">
        <v>1.8386753327330319</v>
      </c>
      <c r="AQ28" s="8">
        <v>354.05395141785226</v>
      </c>
      <c r="AR28" s="8">
        <v>1392.143324946524</v>
      </c>
      <c r="AS28" s="8">
        <v>1443.7918822117654</v>
      </c>
      <c r="AT28" s="8">
        <v>348.36403486534414</v>
      </c>
      <c r="AU28" s="8">
        <v>485.62708067090671</v>
      </c>
      <c r="AV28" s="8">
        <v>75.000846798968212</v>
      </c>
      <c r="AW28" s="88">
        <v>20888.320103650287</v>
      </c>
      <c r="AX28" s="88">
        <v>2962.4762082561319</v>
      </c>
      <c r="AY28" s="9">
        <v>60.823003312607717</v>
      </c>
    </row>
    <row r="29" spans="2:51" x14ac:dyDescent="0.25">
      <c r="B29" s="12">
        <f t="shared" si="4"/>
        <v>2043</v>
      </c>
      <c r="C29" s="93">
        <v>0.05</v>
      </c>
      <c r="D29" s="116">
        <f t="shared" si="32"/>
        <v>-1.4000000000000679E-3</v>
      </c>
      <c r="E29" s="117">
        <f t="shared" si="32"/>
        <v>-9.3075399201114628E-4</v>
      </c>
      <c r="F29" s="117">
        <f t="shared" si="32"/>
        <v>-9.3075399201081321E-4</v>
      </c>
      <c r="G29" s="117">
        <f t="shared" si="32"/>
        <v>-1.5538603213309798E-3</v>
      </c>
      <c r="H29" s="117">
        <f t="shared" si="32"/>
        <v>-0.2724835891467613</v>
      </c>
      <c r="I29" s="117">
        <f t="shared" si="32"/>
        <v>-1.4000000000000679E-3</v>
      </c>
      <c r="J29" s="117">
        <f t="shared" si="32"/>
        <v>-0.17142857142857137</v>
      </c>
      <c r="K29" s="117">
        <f t="shared" si="32"/>
        <v>-8.6490001625751822E-2</v>
      </c>
      <c r="L29" s="117">
        <f t="shared" si="32"/>
        <v>-5.8487037065247827E-2</v>
      </c>
      <c r="M29" s="117">
        <f t="shared" si="32"/>
        <v>-6.0000000000001164E-3</v>
      </c>
      <c r="N29" s="117">
        <f t="shared" si="32"/>
        <v>-5.0388900365617717E-2</v>
      </c>
      <c r="O29" s="117">
        <f t="shared" si="32"/>
        <v>-0.78076819795952568</v>
      </c>
      <c r="P29" s="117">
        <f t="shared" si="32"/>
        <v>-0.13606276300202602</v>
      </c>
      <c r="Q29" s="117">
        <f t="shared" si="32"/>
        <v>-8.8060170387125325E-3</v>
      </c>
      <c r="R29" s="117">
        <f t="shared" si="32"/>
        <v>-9.3075399201103526E-4</v>
      </c>
      <c r="S29" s="117">
        <f t="shared" si="33"/>
        <v>-9.3075399201092424E-4</v>
      </c>
      <c r="T29" s="118">
        <f t="shared" si="34"/>
        <v>1.4593792217756363E-3</v>
      </c>
      <c r="U29" s="117">
        <f t="shared" si="27"/>
        <v>1.4593792217756363E-3</v>
      </c>
      <c r="V29" s="117">
        <f t="shared" si="28"/>
        <v>1.4593792217756363E-3</v>
      </c>
      <c r="W29" s="117">
        <f t="shared" si="29"/>
        <v>-8.5248098323653654E-4</v>
      </c>
      <c r="X29" s="117">
        <f t="shared" si="30"/>
        <v>-1.4730201903959683E-3</v>
      </c>
      <c r="Y29" s="117">
        <f t="shared" si="31"/>
        <v>-1.4000000000000679E-3</v>
      </c>
      <c r="Z29" s="113">
        <f t="shared" si="8"/>
        <v>0.74138225505141198</v>
      </c>
      <c r="AA29" s="114">
        <f t="shared" si="2"/>
        <v>0.10964631938560493</v>
      </c>
      <c r="AB29" s="114">
        <f t="shared" si="9"/>
        <v>0.12688609144175877</v>
      </c>
      <c r="AC29" s="115">
        <f t="shared" si="3"/>
        <v>4.6614218746224359E-3</v>
      </c>
      <c r="AD29" s="99">
        <v>32222.734382048708</v>
      </c>
      <c r="AE29" s="8">
        <v>22994.5956933876</v>
      </c>
      <c r="AF29" s="8">
        <v>894.76778669833686</v>
      </c>
      <c r="AG29" s="8">
        <v>1940.2494783098339</v>
      </c>
      <c r="AH29" s="8">
        <v>1.1057628291000949</v>
      </c>
      <c r="AI29" s="8">
        <v>2148.3673429943024</v>
      </c>
      <c r="AJ29" s="8">
        <v>5.3761866082789544E-2</v>
      </c>
      <c r="AK29" s="8">
        <v>37.422304741787407</v>
      </c>
      <c r="AL29" s="8">
        <v>15.855605057856804</v>
      </c>
      <c r="AM29" s="8">
        <v>21.861179125176079</v>
      </c>
      <c r="AN29" s="8">
        <v>71.380537759198901</v>
      </c>
      <c r="AO29" s="8">
        <v>0.93610744273051949</v>
      </c>
      <c r="AP29" s="8">
        <v>1.5885000866977059</v>
      </c>
      <c r="AQ29" s="8">
        <v>350.93614628904317</v>
      </c>
      <c r="AR29" s="8">
        <v>1390.8475819893786</v>
      </c>
      <c r="AS29" s="8">
        <v>1442.4480671537638</v>
      </c>
      <c r="AT29" s="8">
        <v>348.87243009944052</v>
      </c>
      <c r="AU29" s="8">
        <v>486.33579474196938</v>
      </c>
      <c r="AV29" s="8">
        <v>75.110301476402199</v>
      </c>
      <c r="AW29" s="88">
        <v>20870.513207990167</v>
      </c>
      <c r="AX29" s="88">
        <v>2958.112420987803</v>
      </c>
      <c r="AY29" s="9">
        <v>60.737851107970066</v>
      </c>
    </row>
    <row r="30" spans="2:51" x14ac:dyDescent="0.25">
      <c r="B30" s="12">
        <f t="shared" si="4"/>
        <v>2044</v>
      </c>
      <c r="C30" s="93">
        <v>0.05</v>
      </c>
      <c r="D30" s="116">
        <f t="shared" si="32"/>
        <v>-1.3999999999999568E-3</v>
      </c>
      <c r="E30" s="117">
        <f t="shared" si="32"/>
        <v>-1.0213301149581966E-3</v>
      </c>
      <c r="F30" s="117">
        <f t="shared" si="32"/>
        <v>-1.0213301149584186E-3</v>
      </c>
      <c r="G30" s="117">
        <f t="shared" si="32"/>
        <v>-1.5337003323026011E-3</v>
      </c>
      <c r="H30" s="117">
        <f t="shared" si="32"/>
        <v>-0.29213321846854756</v>
      </c>
      <c r="I30" s="117">
        <f t="shared" si="32"/>
        <v>-1.3999999999997348E-3</v>
      </c>
      <c r="J30" s="117">
        <f t="shared" si="32"/>
        <v>-0.15517241379310354</v>
      </c>
      <c r="K30" s="117">
        <f t="shared" si="32"/>
        <v>-8.8882109170416723E-2</v>
      </c>
      <c r="L30" s="117">
        <f t="shared" si="32"/>
        <v>-6.0306008853265536E-2</v>
      </c>
      <c r="M30" s="117">
        <f t="shared" si="32"/>
        <v>-6.0000000000001164E-3</v>
      </c>
      <c r="N30" s="117">
        <f t="shared" si="32"/>
        <v>-5.3438605083130253E-2</v>
      </c>
      <c r="O30" s="117">
        <f t="shared" si="32"/>
        <v>-1</v>
      </c>
      <c r="P30" s="117">
        <f t="shared" si="32"/>
        <v>-0.15991210881216777</v>
      </c>
      <c r="Q30" s="117">
        <f t="shared" si="32"/>
        <v>-8.5114938396306794E-3</v>
      </c>
      <c r="R30" s="117">
        <f t="shared" si="32"/>
        <v>-1.0213301149583076E-3</v>
      </c>
      <c r="S30" s="117">
        <f t="shared" si="33"/>
        <v>-1.0213301149584186E-3</v>
      </c>
      <c r="T30" s="118">
        <f t="shared" si="34"/>
        <v>9.8954386607696954E-4</v>
      </c>
      <c r="U30" s="117">
        <f t="shared" si="27"/>
        <v>9.8954386607696954E-4</v>
      </c>
      <c r="V30" s="117">
        <f t="shared" si="28"/>
        <v>9.8954386607719158E-4</v>
      </c>
      <c r="W30" s="117">
        <f t="shared" si="29"/>
        <v>-9.5756397097801482E-4</v>
      </c>
      <c r="X30" s="117">
        <f t="shared" si="30"/>
        <v>-1.463447373852178E-3</v>
      </c>
      <c r="Y30" s="117">
        <f t="shared" si="31"/>
        <v>-1.3999999999999568E-3</v>
      </c>
      <c r="Z30" s="113">
        <f t="shared" si="8"/>
        <v>0.74166338777051111</v>
      </c>
      <c r="AA30" s="114">
        <f t="shared" si="2"/>
        <v>0.10962801006121922</v>
      </c>
      <c r="AB30" s="114">
        <f t="shared" si="9"/>
        <v>0.12687802956585215</v>
      </c>
      <c r="AC30" s="115">
        <f t="shared" si="3"/>
        <v>4.3649667821806922E-3</v>
      </c>
      <c r="AD30" s="99">
        <v>32177.62255391384</v>
      </c>
      <c r="AE30" s="8">
        <v>22971.110620324656</v>
      </c>
      <c r="AF30" s="8">
        <v>893.85393341188717</v>
      </c>
      <c r="AG30" s="8">
        <v>1937.2737170402002</v>
      </c>
      <c r="AH30" s="8">
        <v>0.78273277497219762</v>
      </c>
      <c r="AI30" s="8">
        <v>2145.3596287141108</v>
      </c>
      <c r="AJ30" s="8">
        <v>4.5419507552701507E-2</v>
      </c>
      <c r="AK30" s="8">
        <v>34.096131366319256</v>
      </c>
      <c r="AL30" s="8">
        <v>14.899416798863809</v>
      </c>
      <c r="AM30" s="8">
        <v>21.730012050425021</v>
      </c>
      <c r="AN30" s="8">
        <v>67.566061391263602</v>
      </c>
      <c r="AO30" s="8">
        <v>0</v>
      </c>
      <c r="AP30" s="8">
        <v>1.3344796879855645</v>
      </c>
      <c r="AQ30" s="8">
        <v>347.94915544180026</v>
      </c>
      <c r="AR30" s="8">
        <v>1389.4270674685758</v>
      </c>
      <c r="AS30" s="8">
        <v>1440.974851503516</v>
      </c>
      <c r="AT30" s="8">
        <v>349.21765467268881</v>
      </c>
      <c r="AU30" s="8">
        <v>486.81704534451001</v>
      </c>
      <c r="AV30" s="8">
        <v>75.184626414507377</v>
      </c>
      <c r="AW30" s="88">
        <v>20850.528356486375</v>
      </c>
      <c r="AX30" s="88">
        <v>2953.7833791337489</v>
      </c>
      <c r="AY30" s="9">
        <v>60.652818116418914</v>
      </c>
    </row>
    <row r="31" spans="2:51" x14ac:dyDescent="0.25">
      <c r="B31" s="12">
        <f t="shared" si="4"/>
        <v>2045</v>
      </c>
      <c r="C31" s="93">
        <v>0.05</v>
      </c>
      <c r="D31" s="116">
        <f t="shared" si="32"/>
        <v>-1.4999999999999458E-3</v>
      </c>
      <c r="E31" s="117">
        <f t="shared" si="32"/>
        <v>-1.1785152961079071E-3</v>
      </c>
      <c r="F31" s="117">
        <f t="shared" si="32"/>
        <v>-1.178515296107796E-3</v>
      </c>
      <c r="G31" s="117">
        <f t="shared" si="32"/>
        <v>-1.5205236873085948E-3</v>
      </c>
      <c r="H31" s="117">
        <f t="shared" si="32"/>
        <v>-0.30360265365613148</v>
      </c>
      <c r="I31" s="117">
        <f t="shared" si="32"/>
        <v>-1.4999999999999458E-3</v>
      </c>
      <c r="J31" s="117">
        <f t="shared" si="32"/>
        <v>-0.18367346938775508</v>
      </c>
      <c r="K31" s="117">
        <f t="shared" si="32"/>
        <v>-9.1776655412004304E-2</v>
      </c>
      <c r="L31" s="117">
        <f t="shared" si="32"/>
        <v>-6.5128389893455707E-2</v>
      </c>
      <c r="M31" s="117">
        <f t="shared" si="32"/>
        <v>-6.0000000000000053E-3</v>
      </c>
      <c r="N31" s="117">
        <f t="shared" si="32"/>
        <v>-5.7007172688364416E-2</v>
      </c>
      <c r="O31" s="117"/>
      <c r="P31" s="117">
        <f t="shared" si="32"/>
        <v>-0.18891094757259497</v>
      </c>
      <c r="Q31" s="117">
        <f t="shared" si="32"/>
        <v>-8.1991773816921798E-3</v>
      </c>
      <c r="R31" s="117">
        <f t="shared" si="32"/>
        <v>-1.178515296107685E-3</v>
      </c>
      <c r="S31" s="117">
        <f t="shared" si="33"/>
        <v>-1.178515296107796E-3</v>
      </c>
      <c r="T31" s="118">
        <f t="shared" si="34"/>
        <v>8.6794121847311168E-4</v>
      </c>
      <c r="U31" s="117">
        <f t="shared" si="27"/>
        <v>8.6794121847288963E-4</v>
      </c>
      <c r="V31" s="117">
        <f t="shared" si="28"/>
        <v>8.6794121847311168E-4</v>
      </c>
      <c r="W31" s="117">
        <f t="shared" si="29"/>
        <v>-1.1306574455425267E-3</v>
      </c>
      <c r="X31" s="117">
        <f t="shared" si="30"/>
        <v>-1.5097388123381794E-3</v>
      </c>
      <c r="Y31" s="117">
        <f t="shared" si="31"/>
        <v>-1.4999999999998348E-3</v>
      </c>
      <c r="Z31" s="113">
        <f t="shared" si="8"/>
        <v>0.7419021793925491</v>
      </c>
      <c r="AA31" s="114">
        <f t="shared" si="2"/>
        <v>0.1096095187068217</v>
      </c>
      <c r="AB31" s="114">
        <f t="shared" si="9"/>
        <v>0.126876792068286</v>
      </c>
      <c r="AC31" s="115">
        <f t="shared" si="3"/>
        <v>4.1044843546928517E-3</v>
      </c>
      <c r="AD31" s="99">
        <v>32129.356120082972</v>
      </c>
      <c r="AE31" s="8">
        <v>22944.038815090018</v>
      </c>
      <c r="AF31" s="8">
        <v>892.80051287887511</v>
      </c>
      <c r="AG31" s="8">
        <v>1934.3280464646402</v>
      </c>
      <c r="AH31" s="8">
        <v>0.54509302738701082</v>
      </c>
      <c r="AI31" s="8">
        <v>2142.1415892710397</v>
      </c>
      <c r="AJ31" s="8">
        <v>3.7077149022613477E-2</v>
      </c>
      <c r="AK31" s="8">
        <v>30.966902467030142</v>
      </c>
      <c r="AL31" s="8">
        <v>13.929041772402304</v>
      </c>
      <c r="AM31" s="8">
        <v>21.599631978122471</v>
      </c>
      <c r="AN31" s="8">
        <v>63.714311261659205</v>
      </c>
      <c r="AO31" s="8">
        <v>0</v>
      </c>
      <c r="AP31" s="8">
        <v>1.0823818656118307</v>
      </c>
      <c r="AQ31" s="8">
        <v>345.09625859652294</v>
      </c>
      <c r="AR31" s="8">
        <v>1387.789606416738</v>
      </c>
      <c r="AS31" s="8">
        <v>1439.2766405997124</v>
      </c>
      <c r="AT31" s="8">
        <v>349.52075506939775</v>
      </c>
      <c r="AU31" s="8">
        <v>487.23957392401968</v>
      </c>
      <c r="AV31" s="8">
        <v>75.249882250768025</v>
      </c>
      <c r="AW31" s="88">
        <v>20826.953551356619</v>
      </c>
      <c r="AX31" s="88">
        <v>2949.3239377230311</v>
      </c>
      <c r="AY31" s="9">
        <v>60.561838889244292</v>
      </c>
    </row>
    <row r="32" spans="2:51" x14ac:dyDescent="0.25">
      <c r="B32" s="12">
        <f t="shared" si="4"/>
        <v>2046</v>
      </c>
      <c r="C32" s="93">
        <v>0.05</v>
      </c>
      <c r="D32" s="116">
        <f t="shared" si="32"/>
        <v>-2.4000000000000687E-3</v>
      </c>
      <c r="E32" s="117">
        <f t="shared" si="32"/>
        <v>-2.1129480097904496E-3</v>
      </c>
      <c r="F32" s="117">
        <f t="shared" si="32"/>
        <v>-2.1129480097905606E-3</v>
      </c>
      <c r="G32" s="117">
        <f t="shared" si="32"/>
        <v>-2.4205301267655743E-3</v>
      </c>
      <c r="H32" s="117">
        <f t="shared" si="32"/>
        <v>-0.32312038741171867</v>
      </c>
      <c r="I32" s="117">
        <f t="shared" si="32"/>
        <v>-2.3999999999997357E-3</v>
      </c>
      <c r="J32" s="117">
        <f t="shared" si="32"/>
        <v>-0.22499999999999998</v>
      </c>
      <c r="K32" s="117">
        <f t="shared" si="32"/>
        <v>-9.9852525500798817E-2</v>
      </c>
      <c r="L32" s="117">
        <f t="shared" si="32"/>
        <v>-7.2763150390569797E-2</v>
      </c>
      <c r="M32" s="117">
        <f t="shared" si="32"/>
        <v>-6.0000000000001164E-3</v>
      </c>
      <c r="N32" s="117">
        <f t="shared" si="32"/>
        <v>-6.140147023708864E-2</v>
      </c>
      <c r="O32" s="117"/>
      <c r="P32" s="117">
        <f t="shared" si="32"/>
        <v>-0.22802556591577694</v>
      </c>
      <c r="Q32" s="117">
        <f t="shared" si="32"/>
        <v>-7.897414522307411E-3</v>
      </c>
      <c r="R32" s="117">
        <f t="shared" si="32"/>
        <v>-2.1129480097906717E-3</v>
      </c>
      <c r="S32" s="117">
        <f t="shared" si="33"/>
        <v>-2.1129480097906717E-3</v>
      </c>
      <c r="T32" s="118">
        <f t="shared" si="34"/>
        <v>3.9065043297070723E-4</v>
      </c>
      <c r="U32" s="117">
        <f t="shared" si="27"/>
        <v>3.9065043297092927E-4</v>
      </c>
      <c r="V32" s="117">
        <f t="shared" si="28"/>
        <v>3.9065043297115132E-4</v>
      </c>
      <c r="W32" s="117">
        <f t="shared" si="29"/>
        <v>-2.07008406839293E-3</v>
      </c>
      <c r="X32" s="117">
        <f t="shared" si="30"/>
        <v>-2.4097417627378936E-3</v>
      </c>
      <c r="Y32" s="117">
        <f t="shared" si="31"/>
        <v>-2.4000000000000687E-3</v>
      </c>
      <c r="Z32" s="113">
        <f t="shared" si="8"/>
        <v>0.74211565623410436</v>
      </c>
      <c r="AA32" s="114">
        <f t="shared" si="2"/>
        <v>0.10960607957355077</v>
      </c>
      <c r="AB32" s="114">
        <f t="shared" si="9"/>
        <v>0.12687555309113557</v>
      </c>
      <c r="AC32" s="115">
        <f t="shared" si="3"/>
        <v>3.8467120988706321E-3</v>
      </c>
      <c r="AD32" s="99">
        <v>32052.24566539477</v>
      </c>
      <c r="AE32" s="8">
        <v>22895.559253939118</v>
      </c>
      <c r="AF32" s="8">
        <v>890.91407181204772</v>
      </c>
      <c r="AG32" s="8">
        <v>1929.645947153125</v>
      </c>
      <c r="AH32" s="8">
        <v>0.36896235720229331</v>
      </c>
      <c r="AI32" s="8">
        <v>2137.0004494567897</v>
      </c>
      <c r="AJ32" s="8">
        <v>2.8734790492525444E-2</v>
      </c>
      <c r="AK32" s="8">
        <v>27.874779048760264</v>
      </c>
      <c r="AL32" s="8">
        <v>12.915520811120466</v>
      </c>
      <c r="AM32" s="8">
        <v>21.470034186253734</v>
      </c>
      <c r="AN32" s="8">
        <v>59.802158875049834</v>
      </c>
      <c r="AO32" s="8">
        <v>0</v>
      </c>
      <c r="AP32" s="8">
        <v>0.83557112816871859</v>
      </c>
      <c r="AQ32" s="8">
        <v>342.3708903922888</v>
      </c>
      <c r="AR32" s="8">
        <v>1384.8572791298516</v>
      </c>
      <c r="AS32" s="8">
        <v>1436.2355238864191</v>
      </c>
      <c r="AT32" s="8">
        <v>349.65729550369787</v>
      </c>
      <c r="AU32" s="8">
        <v>487.4299142745337</v>
      </c>
      <c r="AV32" s="8">
        <v>75.279278649850312</v>
      </c>
      <c r="AW32" s="88">
        <v>20783.840006616796</v>
      </c>
      <c r="AX32" s="88">
        <v>2942.2168286584574</v>
      </c>
      <c r="AY32" s="9">
        <v>60.416490475910102</v>
      </c>
    </row>
    <row r="33" spans="2:51" x14ac:dyDescent="0.25">
      <c r="B33" s="12">
        <f t="shared" si="4"/>
        <v>2047</v>
      </c>
      <c r="C33" s="93">
        <v>0.05</v>
      </c>
      <c r="D33" s="116">
        <f t="shared" si="32"/>
        <v>-2.2999999999999687E-3</v>
      </c>
      <c r="E33" s="117">
        <f t="shared" si="32"/>
        <v>-1.9895692887528238E-3</v>
      </c>
      <c r="F33" s="117">
        <f t="shared" si="32"/>
        <v>-1.9895692887528238E-3</v>
      </c>
      <c r="G33" s="117">
        <f t="shared" si="32"/>
        <v>-2.310269241375007E-3</v>
      </c>
      <c r="H33" s="117">
        <f t="shared" si="32"/>
        <v>-0.34424981406051214</v>
      </c>
      <c r="I33" s="117">
        <f t="shared" si="32"/>
        <v>-2.2999999999999687E-3</v>
      </c>
      <c r="J33" s="117">
        <f t="shared" si="32"/>
        <v>-0.19354838709677424</v>
      </c>
      <c r="K33" s="117">
        <f t="shared" si="32"/>
        <v>-0.11215782647279682</v>
      </c>
      <c r="L33" s="117">
        <f t="shared" si="32"/>
        <v>-7.6424251227210416E-2</v>
      </c>
      <c r="M33" s="117">
        <f t="shared" si="32"/>
        <v>-6.0000000000001164E-3</v>
      </c>
      <c r="N33" s="117">
        <f t="shared" si="32"/>
        <v>-6.6822229770430397E-2</v>
      </c>
      <c r="O33" s="117"/>
      <c r="P33" s="117">
        <f t="shared" si="32"/>
        <v>-0.28416273586876506</v>
      </c>
      <c r="Q33" s="117">
        <f t="shared" si="32"/>
        <v>-7.5946988081269096E-3</v>
      </c>
      <c r="R33" s="117">
        <f t="shared" si="32"/>
        <v>-1.9895692887528238E-3</v>
      </c>
      <c r="S33" s="117">
        <f t="shared" si="33"/>
        <v>-1.9895692887529348E-3</v>
      </c>
      <c r="T33" s="118">
        <f t="shared" si="34"/>
        <v>-2.2017433930399122E-4</v>
      </c>
      <c r="U33" s="117">
        <f t="shared" si="27"/>
        <v>-2.201743393038802E-4</v>
      </c>
      <c r="V33" s="117">
        <f t="shared" si="28"/>
        <v>-2.2017433930399122E-4</v>
      </c>
      <c r="W33" s="117">
        <f t="shared" si="29"/>
        <v>-1.9440316757028953E-3</v>
      </c>
      <c r="X33" s="117">
        <f t="shared" si="30"/>
        <v>-2.3048728111733086E-3</v>
      </c>
      <c r="Y33" s="117">
        <f t="shared" si="31"/>
        <v>-2.2999999999999687E-3</v>
      </c>
      <c r="Z33" s="113">
        <f t="shared" si="8"/>
        <v>0.74234656281022182</v>
      </c>
      <c r="AA33" s="114">
        <f t="shared" si="2"/>
        <v>0.10959951983757039</v>
      </c>
      <c r="AB33" s="114">
        <f t="shared" si="9"/>
        <v>0.12687493342529141</v>
      </c>
      <c r="AC33" s="115">
        <f t="shared" si="3"/>
        <v>3.5863873328925212E-3</v>
      </c>
      <c r="AD33" s="99">
        <v>31978.525500364362</v>
      </c>
      <c r="AE33" s="8">
        <v>22850.00695239866</v>
      </c>
      <c r="AF33" s="8">
        <v>889.14153653585277</v>
      </c>
      <c r="AG33" s="8">
        <v>1925.1879454746731</v>
      </c>
      <c r="AH33" s="8">
        <v>0.24194713434007556</v>
      </c>
      <c r="AI33" s="8">
        <v>2132.0853484230392</v>
      </c>
      <c r="AJ33" s="8">
        <v>2.3173218139133422E-2</v>
      </c>
      <c r="AK33" s="8">
        <v>24.748404417241858</v>
      </c>
      <c r="AL33" s="8">
        <v>11.928461803921131</v>
      </c>
      <c r="AM33" s="8">
        <v>21.34121398113621</v>
      </c>
      <c r="AN33" s="8">
        <v>55.806045273933471</v>
      </c>
      <c r="AO33" s="8">
        <v>0</v>
      </c>
      <c r="AP33" s="8">
        <v>0.59813295037534497</v>
      </c>
      <c r="AQ33" s="8">
        <v>339.77068659908912</v>
      </c>
      <c r="AR33" s="8">
        <v>1382.1020096179891</v>
      </c>
      <c r="AS33" s="8">
        <v>1433.3780337966787</v>
      </c>
      <c r="AT33" s="8">
        <v>349.58030993967753</v>
      </c>
      <c r="AU33" s="8">
        <v>487.32259471520138</v>
      </c>
      <c r="AV33" s="8">
        <v>75.262704084410302</v>
      </c>
      <c r="AW33" s="88">
        <v>20743.435563301191</v>
      </c>
      <c r="AX33" s="88">
        <v>2935.4353930855059</v>
      </c>
      <c r="AY33" s="9">
        <v>60.277532547815511</v>
      </c>
    </row>
    <row r="34" spans="2:51" x14ac:dyDescent="0.25">
      <c r="B34" s="12">
        <f t="shared" si="4"/>
        <v>2048</v>
      </c>
      <c r="C34" s="93">
        <v>0.05</v>
      </c>
      <c r="D34" s="116">
        <f t="shared" si="32"/>
        <v>-2.0999999999999908E-3</v>
      </c>
      <c r="E34" s="117">
        <f t="shared" si="32"/>
        <v>-1.7592819965739359E-3</v>
      </c>
      <c r="F34" s="117">
        <f t="shared" si="32"/>
        <v>-1.7592819965739359E-3</v>
      </c>
      <c r="G34" s="117">
        <f t="shared" si="32"/>
        <v>-2.09993455184454E-3</v>
      </c>
      <c r="H34" s="117">
        <f t="shared" si="32"/>
        <v>-0.37485385611548006</v>
      </c>
      <c r="I34" s="117">
        <f t="shared" si="32"/>
        <v>-2.1000000000001018E-3</v>
      </c>
      <c r="J34" s="117">
        <f t="shared" si="32"/>
        <v>-0.19999999999999996</v>
      </c>
      <c r="K34" s="117">
        <f t="shared" si="32"/>
        <v>-0.12613409195755787</v>
      </c>
      <c r="L34" s="117">
        <f t="shared" si="32"/>
        <v>-8.2779573113613836E-2</v>
      </c>
      <c r="M34" s="117">
        <f t="shared" si="32"/>
        <v>-5.9999999999998943E-3</v>
      </c>
      <c r="N34" s="117">
        <f t="shared" si="32"/>
        <v>-7.4212113767069932E-2</v>
      </c>
      <c r="O34" s="117"/>
      <c r="P34" s="117">
        <f t="shared" si="32"/>
        <v>-0.43352817041769864</v>
      </c>
      <c r="Q34" s="117">
        <f t="shared" si="32"/>
        <v>-7.2937988160861611E-3</v>
      </c>
      <c r="R34" s="117">
        <f t="shared" si="32"/>
        <v>-1.759281996574158E-3</v>
      </c>
      <c r="S34" s="117">
        <f t="shared" si="33"/>
        <v>-1.7592819965740469E-3</v>
      </c>
      <c r="T34" s="118">
        <f t="shared" si="34"/>
        <v>-7.7424251657898235E-4</v>
      </c>
      <c r="U34" s="117">
        <f t="shared" si="27"/>
        <v>-7.742425165792044E-4</v>
      </c>
      <c r="V34" s="117">
        <f t="shared" si="28"/>
        <v>-7.7424251657909338E-4</v>
      </c>
      <c r="W34" s="117">
        <f t="shared" si="29"/>
        <v>-1.7100807848071664E-3</v>
      </c>
      <c r="X34" s="117">
        <f t="shared" si="30"/>
        <v>-2.0999689446604686E-3</v>
      </c>
      <c r="Y34" s="117">
        <f t="shared" si="31"/>
        <v>-2.0999999999998797E-3</v>
      </c>
      <c r="Z34" s="113">
        <f t="shared" si="8"/>
        <v>0.74260002592148633</v>
      </c>
      <c r="AA34" s="114">
        <f t="shared" si="2"/>
        <v>0.10958880399765604</v>
      </c>
      <c r="AB34" s="114">
        <f t="shared" si="9"/>
        <v>0.12687493737372726</v>
      </c>
      <c r="AC34" s="115">
        <f t="shared" si="3"/>
        <v>3.3202635140613104E-3</v>
      </c>
      <c r="AD34" s="99">
        <v>31911.370596813598</v>
      </c>
      <c r="AE34" s="8">
        <v>22809.807346545716</v>
      </c>
      <c r="AF34" s="8">
        <v>887.57728583821915</v>
      </c>
      <c r="AG34" s="8">
        <v>1921.1451767891763</v>
      </c>
      <c r="AH34" s="8">
        <v>0.15125231805660816</v>
      </c>
      <c r="AI34" s="8">
        <v>2127.6079691913505</v>
      </c>
      <c r="AJ34" s="8">
        <v>1.8538574511306739E-2</v>
      </c>
      <c r="AK34" s="8">
        <v>21.626786898674641</v>
      </c>
      <c r="AL34" s="8">
        <v>10.941028827890491</v>
      </c>
      <c r="AM34" s="8">
        <v>21.213166697249395</v>
      </c>
      <c r="AN34" s="8">
        <v>51.664560693174067</v>
      </c>
      <c r="AO34" s="8">
        <v>0</v>
      </c>
      <c r="AP34" s="8">
        <v>0.33882546673258152</v>
      </c>
      <c r="AQ34" s="8">
        <v>337.29246756743191</v>
      </c>
      <c r="AR34" s="8">
        <v>1379.6705024350392</v>
      </c>
      <c r="AS34" s="8">
        <v>1430.8563176275354</v>
      </c>
      <c r="AT34" s="8">
        <v>349.30965000076338</v>
      </c>
      <c r="AU34" s="8">
        <v>486.94528884308318</v>
      </c>
      <c r="AV34" s="8">
        <v>75.204432498995445</v>
      </c>
      <c r="AW34" s="88">
        <v>20707.962612733503</v>
      </c>
      <c r="AX34" s="88">
        <v>2929.2710699209692</v>
      </c>
      <c r="AY34" s="9">
        <v>60.150949729465104</v>
      </c>
    </row>
    <row r="35" spans="2:51" x14ac:dyDescent="0.25">
      <c r="B35" s="12">
        <f t="shared" si="4"/>
        <v>2049</v>
      </c>
      <c r="C35" s="93">
        <v>0.05</v>
      </c>
      <c r="D35" s="116">
        <f t="shared" si="32"/>
        <v>-1.6000000000000458E-3</v>
      </c>
      <c r="E35" s="117">
        <f t="shared" si="32"/>
        <v>-1.2148685062474129E-3</v>
      </c>
      <c r="F35" s="117">
        <f t="shared" si="32"/>
        <v>-1.2148685062473019E-3</v>
      </c>
      <c r="G35" s="117">
        <f t="shared" si="32"/>
        <v>-1.5999500298046199E-3</v>
      </c>
      <c r="H35" s="117">
        <f t="shared" si="32"/>
        <v>-0.43326323390298749</v>
      </c>
      <c r="I35" s="117">
        <f t="shared" si="32"/>
        <v>-1.6000000000001569E-3</v>
      </c>
      <c r="J35" s="117">
        <f t="shared" si="32"/>
        <v>-0.25</v>
      </c>
      <c r="K35" s="117">
        <f t="shared" si="32"/>
        <v>-0.14174475386036689</v>
      </c>
      <c r="L35" s="117">
        <f t="shared" si="32"/>
        <v>-9.3266638030139015E-2</v>
      </c>
      <c r="M35" s="117">
        <f t="shared" si="32"/>
        <v>-6.0000000000000053E-3</v>
      </c>
      <c r="N35" s="117">
        <f t="shared" si="32"/>
        <v>-8.3760972439126391E-2</v>
      </c>
      <c r="O35" s="117"/>
      <c r="P35" s="117">
        <f t="shared" si="32"/>
        <v>-0.78233556413042016</v>
      </c>
      <c r="Q35" s="117">
        <f t="shared" si="32"/>
        <v>-6.9891094943901333E-3</v>
      </c>
      <c r="R35" s="117">
        <f t="shared" si="32"/>
        <v>-1.2148685062474129E-3</v>
      </c>
      <c r="S35" s="117">
        <f t="shared" si="33"/>
        <v>-1.2148685062471909E-3</v>
      </c>
      <c r="T35" s="118">
        <f t="shared" si="34"/>
        <v>-1.2544407897017162E-3</v>
      </c>
      <c r="U35" s="117">
        <f t="shared" si="27"/>
        <v>-1.2544407897016052E-3</v>
      </c>
      <c r="V35" s="117">
        <f t="shared" si="28"/>
        <v>-1.2544407897017162E-3</v>
      </c>
      <c r="W35" s="117">
        <f t="shared" si="29"/>
        <v>-1.1592738959298465E-3</v>
      </c>
      <c r="X35" s="117">
        <f t="shared" si="30"/>
        <v>-1.5999762889966629E-3</v>
      </c>
      <c r="Y35" s="117">
        <f t="shared" si="31"/>
        <v>-1.6000000000001569E-3</v>
      </c>
      <c r="Z35" s="113">
        <f t="shared" si="8"/>
        <v>0.74288648290991177</v>
      </c>
      <c r="AA35" s="114">
        <f t="shared" si="2"/>
        <v>0.10956951427844938</v>
      </c>
      <c r="AB35" s="114">
        <f t="shared" si="9"/>
        <v>0.12687494038688038</v>
      </c>
      <c r="AC35" s="115">
        <f t="shared" si="3"/>
        <v>3.0469961159010446E-3</v>
      </c>
      <c r="AD35" s="99">
        <v>31860.312403858694</v>
      </c>
      <c r="AE35" s="8">
        <v>22782.096429966827</v>
      </c>
      <c r="AF35" s="8">
        <v>886.49899614679384</v>
      </c>
      <c r="AG35" s="8">
        <v>1918.0714405063134</v>
      </c>
      <c r="AH35" s="8">
        <v>8.5720249600078888E-2</v>
      </c>
      <c r="AI35" s="8">
        <v>2124.2037964406441</v>
      </c>
      <c r="AJ35" s="8">
        <v>1.3903930883480053E-2</v>
      </c>
      <c r="AK35" s="8">
        <v>18.561303312931397</v>
      </c>
      <c r="AL35" s="8">
        <v>9.9205958525223128</v>
      </c>
      <c r="AM35" s="8">
        <v>21.0858876970659</v>
      </c>
      <c r="AN35" s="8">
        <v>47.33708684887354</v>
      </c>
      <c r="AO35" s="8">
        <v>0</v>
      </c>
      <c r="AP35" s="8">
        <v>7.3750254074594429E-2</v>
      </c>
      <c r="AQ35" s="8">
        <v>334.9350935799701</v>
      </c>
      <c r="AR35" s="8">
        <v>1377.9943841926324</v>
      </c>
      <c r="AS35" s="8">
        <v>1429.1180153502848</v>
      </c>
      <c r="AT35" s="8">
        <v>348.87146172756599</v>
      </c>
      <c r="AU35" s="8">
        <v>486.33444481040539</v>
      </c>
      <c r="AV35" s="8">
        <v>75.110092991302338</v>
      </c>
      <c r="AW35" s="88">
        <v>20683.956412238669</v>
      </c>
      <c r="AX35" s="88">
        <v>2924.5843056650519</v>
      </c>
      <c r="AY35" s="9">
        <v>60.054708209897953</v>
      </c>
    </row>
    <row r="36" spans="2:51" x14ac:dyDescent="0.25">
      <c r="B36" s="12">
        <f t="shared" si="4"/>
        <v>2050</v>
      </c>
      <c r="C36" s="93">
        <v>0.05</v>
      </c>
      <c r="D36" s="116">
        <f t="shared" si="32"/>
        <v>-2.0000000000000018E-3</v>
      </c>
      <c r="E36" s="117">
        <f t="shared" si="32"/>
        <v>-1.6304779911462397E-3</v>
      </c>
      <c r="F36" s="117">
        <f t="shared" si="32"/>
        <v>-1.6304779911462397E-3</v>
      </c>
      <c r="G36" s="117">
        <f t="shared" si="32"/>
        <v>-1.9999374371582057E-3</v>
      </c>
      <c r="H36" s="117">
        <f t="shared" si="32"/>
        <v>-0.49614539164886018</v>
      </c>
      <c r="I36" s="117">
        <f t="shared" si="32"/>
        <v>-2.0000000000001128E-3</v>
      </c>
      <c r="J36" s="117">
        <f t="shared" si="32"/>
        <v>-0.33333333333333326</v>
      </c>
      <c r="K36" s="117">
        <f t="shared" si="32"/>
        <v>-0.15925982879696565</v>
      </c>
      <c r="L36" s="117">
        <f t="shared" si="32"/>
        <v>-9.3444964082505244E-2</v>
      </c>
      <c r="M36" s="117">
        <f t="shared" si="32"/>
        <v>-5.9999999999998943E-3</v>
      </c>
      <c r="N36" s="117">
        <f t="shared" si="32"/>
        <v>-9.6995618228511771E-2</v>
      </c>
      <c r="O36" s="117"/>
      <c r="P36" s="117">
        <f t="shared" si="32"/>
        <v>-1</v>
      </c>
      <c r="Q36" s="117">
        <f t="shared" si="32"/>
        <v>-6.6845381633187095E-3</v>
      </c>
      <c r="R36" s="117">
        <f t="shared" si="32"/>
        <v>-1.6304779911461287E-3</v>
      </c>
      <c r="S36" s="117">
        <f t="shared" si="33"/>
        <v>-1.6304779911464617E-3</v>
      </c>
      <c r="T36" s="118">
        <f t="shared" si="34"/>
        <v>-1.6557210505571129E-3</v>
      </c>
      <c r="U36" s="117">
        <f t="shared" si="27"/>
        <v>-1.6557210505570019E-3</v>
      </c>
      <c r="V36" s="117">
        <f t="shared" si="28"/>
        <v>-1.6557210505567799E-3</v>
      </c>
      <c r="W36" s="117">
        <f t="shared" si="29"/>
        <v>-1.5771611613200065E-3</v>
      </c>
      <c r="X36" s="117">
        <f t="shared" si="30"/>
        <v>-1.9999703137484337E-3</v>
      </c>
      <c r="Y36" s="117">
        <f t="shared" si="31"/>
        <v>-2.0000000000000018E-3</v>
      </c>
      <c r="Z36" s="113">
        <f t="shared" si="8"/>
        <v>0.74316154594149009</v>
      </c>
      <c r="AA36" s="114">
        <f t="shared" si="2"/>
        <v>0.1095565689502935</v>
      </c>
      <c r="AB36" s="114">
        <f t="shared" si="9"/>
        <v>0.12687494416086975</v>
      </c>
      <c r="AC36" s="115">
        <f t="shared" si="3"/>
        <v>2.7787955738842497E-3</v>
      </c>
      <c r="AD36" s="99">
        <v>31796.591779050977</v>
      </c>
      <c r="AE36" s="8">
        <v>22744.950723145594</v>
      </c>
      <c r="AF36" s="8">
        <v>885.05357904440325</v>
      </c>
      <c r="AG36" s="8">
        <v>1914.2354176253009</v>
      </c>
      <c r="AH36" s="8">
        <v>4.3190542790009702E-2</v>
      </c>
      <c r="AI36" s="8">
        <v>2119.9553888477626</v>
      </c>
      <c r="AJ36" s="8">
        <v>9.2692872556533693E-3</v>
      </c>
      <c r="AK36" s="8">
        <v>15.605233325065392</v>
      </c>
      <c r="AL36" s="8">
        <v>8.9935661294063145</v>
      </c>
      <c r="AM36" s="8">
        <v>20.959372370883507</v>
      </c>
      <c r="AN36" s="8">
        <v>42.745596844830295</v>
      </c>
      <c r="AO36" s="8">
        <v>0</v>
      </c>
      <c r="AP36" s="8">
        <v>0</v>
      </c>
      <c r="AQ36" s="8">
        <v>332.69620716470007</v>
      </c>
      <c r="AR36" s="8">
        <v>1375.7475946772834</v>
      </c>
      <c r="AS36" s="8">
        <v>1426.7878698795053</v>
      </c>
      <c r="AT36" s="8">
        <v>348.29382790444504</v>
      </c>
      <c r="AU36" s="8">
        <v>485.52921063252182</v>
      </c>
      <c r="AV36" s="8">
        <v>74.985731629227359</v>
      </c>
      <c r="AW36" s="88">
        <v>20651.334479522851</v>
      </c>
      <c r="AX36" s="88">
        <v>2918.7352238736671</v>
      </c>
      <c r="AY36" s="9">
        <v>59.934598793478159</v>
      </c>
    </row>
    <row r="37" spans="2:51" x14ac:dyDescent="0.25">
      <c r="B37" s="12">
        <f t="shared" si="4"/>
        <v>2051</v>
      </c>
      <c r="C37" s="93">
        <v>0.05</v>
      </c>
      <c r="D37" s="116">
        <f t="shared" si="32"/>
        <v>-2.0000000000000018E-3</v>
      </c>
      <c r="E37" s="117">
        <f t="shared" si="32"/>
        <v>-1.625790147990025E-3</v>
      </c>
      <c r="F37" s="117">
        <f t="shared" si="32"/>
        <v>-1.625790147990247E-3</v>
      </c>
      <c r="G37" s="117">
        <f t="shared" si="32"/>
        <v>-2.0103853474954247E-3</v>
      </c>
      <c r="H37" s="117">
        <f t="shared" si="32"/>
        <v>-0.52469972376394103</v>
      </c>
      <c r="I37" s="117">
        <f t="shared" si="32"/>
        <v>-2.0000000000000018E-3</v>
      </c>
      <c r="J37" s="117">
        <f t="shared" si="32"/>
        <v>-0.29999999999999993</v>
      </c>
      <c r="K37" s="117">
        <f t="shared" si="32"/>
        <v>-0.18168516034629922</v>
      </c>
      <c r="L37" s="117">
        <f t="shared" si="32"/>
        <v>-9.9441053136461788E-2</v>
      </c>
      <c r="M37" s="117">
        <f t="shared" si="32"/>
        <v>-6.0000000000001164E-3</v>
      </c>
      <c r="N37" s="117">
        <f t="shared" si="32"/>
        <v>-0.1096833155472563</v>
      </c>
      <c r="O37" s="117"/>
      <c r="P37" s="117"/>
      <c r="Q37" s="117">
        <f t="shared" si="32"/>
        <v>-6.3832217475544573E-3</v>
      </c>
      <c r="R37" s="117">
        <f t="shared" si="32"/>
        <v>-1.625790147990136E-3</v>
      </c>
      <c r="S37" s="117">
        <f t="shared" si="33"/>
        <v>-1.625790147990136E-3</v>
      </c>
      <c r="T37" s="118">
        <f t="shared" si="34"/>
        <v>-2.0226902753777143E-3</v>
      </c>
      <c r="U37" s="117">
        <f t="shared" si="27"/>
        <v>-2.0226902753779363E-3</v>
      </c>
      <c r="V37" s="117">
        <f t="shared" si="28"/>
        <v>-2.0226902753776033E-3</v>
      </c>
      <c r="W37" s="117">
        <f t="shared" si="29"/>
        <v>-1.5711190677434317E-3</v>
      </c>
      <c r="X37" s="117">
        <f t="shared" si="30"/>
        <v>-2.0049278779695756E-3</v>
      </c>
      <c r="Y37" s="117">
        <f t="shared" si="31"/>
        <v>-2.0000000000000018E-3</v>
      </c>
      <c r="Z37" s="113">
        <f t="shared" si="8"/>
        <v>0.74344020162498325</v>
      </c>
      <c r="AA37" s="114">
        <f t="shared" ref="AA37:AA56" si="35">SUM(AQ37:AT37)/AD37</f>
        <v>0.1095434139453941</v>
      </c>
      <c r="AB37" s="114">
        <f t="shared" si="9"/>
        <v>0.12687431768367319</v>
      </c>
      <c r="AC37" s="115">
        <f t="shared" ref="AC37:AC56" si="36">(AH37+SUM(AJ37:AP37))/AD37</f>
        <v>2.5143221615380714E-3</v>
      </c>
      <c r="AD37" s="99">
        <v>31732.998595492874</v>
      </c>
      <c r="AE37" s="8">
        <v>22707.972206343384</v>
      </c>
      <c r="AF37" s="8">
        <v>883.61466765514933</v>
      </c>
      <c r="AG37" s="8">
        <v>1910.3870667900503</v>
      </c>
      <c r="AH37" s="8">
        <v>2.0528476918876933E-2</v>
      </c>
      <c r="AI37" s="8">
        <v>2115.7154780700671</v>
      </c>
      <c r="AJ37" s="8">
        <v>6.4885010789573587E-3</v>
      </c>
      <c r="AK37" s="8">
        <v>12.769994006159473</v>
      </c>
      <c r="AL37" s="8">
        <v>8.0992364420457381</v>
      </c>
      <c r="AM37" s="8">
        <v>20.833616136658204</v>
      </c>
      <c r="AN37" s="8">
        <v>38.05711805784297</v>
      </c>
      <c r="AO37" s="8">
        <v>0</v>
      </c>
      <c r="AP37" s="8">
        <v>0</v>
      </c>
      <c r="AQ37" s="8">
        <v>330.57253349979749</v>
      </c>
      <c r="AR37" s="8">
        <v>1373.5109177917359</v>
      </c>
      <c r="AS37" s="8">
        <v>1424.4682122173833</v>
      </c>
      <c r="AT37" s="8">
        <v>347.58933736576864</v>
      </c>
      <c r="AU37" s="8">
        <v>484.54713541976349</v>
      </c>
      <c r="AV37" s="8">
        <v>74.83405871906885</v>
      </c>
      <c r="AW37" s="88">
        <v>20618.888774147727</v>
      </c>
      <c r="AX37" s="88">
        <v>2912.8833702549109</v>
      </c>
      <c r="AY37" s="9">
        <v>59.814729595891201</v>
      </c>
    </row>
    <row r="38" spans="2:51" x14ac:dyDescent="0.25">
      <c r="B38" s="12">
        <f t="shared" si="4"/>
        <v>2052</v>
      </c>
      <c r="C38" s="93">
        <v>0.05</v>
      </c>
      <c r="D38" s="116">
        <f t="shared" si="32"/>
        <v>-1.7000000000001458E-3</v>
      </c>
      <c r="E38" s="117">
        <f t="shared" si="32"/>
        <v>-1.3073486013156499E-3</v>
      </c>
      <c r="F38" s="117">
        <f t="shared" si="32"/>
        <v>-1.3073486013153168E-3</v>
      </c>
      <c r="G38" s="117">
        <f t="shared" si="32"/>
        <v>-1.6999644051192142E-3</v>
      </c>
      <c r="H38" s="117">
        <f t="shared" si="32"/>
        <v>-0.47819453017164226</v>
      </c>
      <c r="I38" s="117">
        <f t="shared" si="32"/>
        <v>-1.6999999999999238E-3</v>
      </c>
      <c r="J38" s="117">
        <f t="shared" si="32"/>
        <v>-0.4285714285714286</v>
      </c>
      <c r="K38" s="117">
        <f t="shared" si="32"/>
        <v>-0.20704812993592603</v>
      </c>
      <c r="L38" s="117">
        <f t="shared" si="32"/>
        <v>-0.10390250638180709</v>
      </c>
      <c r="M38" s="117">
        <f t="shared" si="32"/>
        <v>-5.9999999999998943E-3</v>
      </c>
      <c r="N38" s="117">
        <f t="shared" si="32"/>
        <v>-0.12298506619035199</v>
      </c>
      <c r="O38" s="117"/>
      <c r="P38" s="117"/>
      <c r="Q38" s="117">
        <f t="shared" si="32"/>
        <v>-6.0798500789750465E-3</v>
      </c>
      <c r="R38" s="117">
        <f t="shared" si="32"/>
        <v>-1.3073486013153168E-3</v>
      </c>
      <c r="S38" s="117">
        <f t="shared" si="33"/>
        <v>-1.3073486013153168E-3</v>
      </c>
      <c r="T38" s="118">
        <f t="shared" si="34"/>
        <v>-2.5226916883507311E-3</v>
      </c>
      <c r="U38" s="117">
        <f t="shared" si="27"/>
        <v>-2.5226916883508421E-3</v>
      </c>
      <c r="V38" s="117">
        <f t="shared" si="28"/>
        <v>-2.522691688350398E-3</v>
      </c>
      <c r="W38" s="117">
        <f t="shared" si="29"/>
        <v>-1.2507410468741709E-3</v>
      </c>
      <c r="X38" s="117">
        <f t="shared" si="30"/>
        <v>-1.6999831102164631E-3</v>
      </c>
      <c r="Y38" s="117">
        <f t="shared" si="31"/>
        <v>-1.7000000000000348E-3</v>
      </c>
      <c r="Z38" s="113">
        <f t="shared" si="8"/>
        <v>0.74373261155687376</v>
      </c>
      <c r="AA38" s="114">
        <f t="shared" si="35"/>
        <v>0.10952336326436694</v>
      </c>
      <c r="AB38" s="114">
        <f t="shared" si="9"/>
        <v>0.12687431983020203</v>
      </c>
      <c r="AC38" s="115">
        <f t="shared" si="36"/>
        <v>2.2564876588206414E-3</v>
      </c>
      <c r="AD38" s="99">
        <v>31679.052497880533</v>
      </c>
      <c r="AE38" s="8">
        <v>22678.284970640707</v>
      </c>
      <c r="AF38" s="8">
        <v>882.45947525528868</v>
      </c>
      <c r="AG38" s="8">
        <v>1907.1394767765071</v>
      </c>
      <c r="AH38" s="8">
        <v>1.0711871543515175E-2</v>
      </c>
      <c r="AI38" s="8">
        <v>2112.1187617573482</v>
      </c>
      <c r="AJ38" s="8">
        <v>3.7077149022613476E-3</v>
      </c>
      <c r="AK38" s="8">
        <v>10.12599062789117</v>
      </c>
      <c r="AL38" s="8">
        <v>7.2577054759383159</v>
      </c>
      <c r="AM38" s="8">
        <v>20.708614439838257</v>
      </c>
      <c r="AN38" s="8">
        <v>33.376660874485111</v>
      </c>
      <c r="AO38" s="8">
        <v>0</v>
      </c>
      <c r="AP38" s="8">
        <v>0</v>
      </c>
      <c r="AQ38" s="8">
        <v>328.56270205589175</v>
      </c>
      <c r="AR38" s="8">
        <v>1371.7152602144695</v>
      </c>
      <c r="AS38" s="8">
        <v>1422.6059356925227</v>
      </c>
      <c r="AT38" s="8">
        <v>346.71247663343667</v>
      </c>
      <c r="AU38" s="8">
        <v>483.32477238862583</v>
      </c>
      <c r="AV38" s="8">
        <v>74.645275461132726</v>
      </c>
      <c r="AW38" s="88">
        <v>20593.099883616967</v>
      </c>
      <c r="AX38" s="88">
        <v>2907.9315177234471</v>
      </c>
      <c r="AY38" s="9">
        <v>59.713044555578186</v>
      </c>
    </row>
    <row r="39" spans="2:51" x14ac:dyDescent="0.25">
      <c r="B39" s="12">
        <f t="shared" si="4"/>
        <v>2053</v>
      </c>
      <c r="C39" s="93">
        <v>0.05</v>
      </c>
      <c r="D39" s="116">
        <f t="shared" si="32"/>
        <v>-1.4999999999999458E-3</v>
      </c>
      <c r="E39" s="117">
        <f t="shared" si="32"/>
        <v>-1.1029423581321307E-3</v>
      </c>
      <c r="F39" s="117">
        <f t="shared" si="32"/>
        <v>-1.1029423581322417E-3</v>
      </c>
      <c r="G39" s="117">
        <f t="shared" si="32"/>
        <v>-1.4999685392698137E-3</v>
      </c>
      <c r="H39" s="117">
        <f t="shared" si="32"/>
        <v>-0.45643151569597606</v>
      </c>
      <c r="I39" s="117">
        <f t="shared" ref="I39:N56" si="37">AI39/AI38-1</f>
        <v>-1.4999999999997238E-3</v>
      </c>
      <c r="J39" s="117">
        <f t="shared" si="37"/>
        <v>-0.25</v>
      </c>
      <c r="K39" s="117">
        <f t="shared" si="37"/>
        <v>-0.22991637696138312</v>
      </c>
      <c r="L39" s="117">
        <f t="shared" si="37"/>
        <v>-0.13548830284346269</v>
      </c>
      <c r="M39" s="117">
        <f t="shared" si="37"/>
        <v>-6.0000000000001164E-3</v>
      </c>
      <c r="N39" s="117">
        <f t="shared" si="37"/>
        <v>-0.13216864785181293</v>
      </c>
      <c r="O39" s="117"/>
      <c r="P39" s="117"/>
      <c r="Q39" s="117">
        <f t="shared" ref="Q39:R56" si="38">AQ39/AQ38-1</f>
        <v>-5.7764815664991254E-3</v>
      </c>
      <c r="R39" s="117">
        <f t="shared" si="38"/>
        <v>-1.1029423581323528E-3</v>
      </c>
      <c r="S39" s="117">
        <f t="shared" si="33"/>
        <v>-1.1029423581322417E-3</v>
      </c>
      <c r="T39" s="118">
        <f t="shared" si="34"/>
        <v>-2.9522129726996527E-3</v>
      </c>
      <c r="U39" s="117">
        <f t="shared" si="27"/>
        <v>-2.9522129726998747E-3</v>
      </c>
      <c r="V39" s="117">
        <f t="shared" si="28"/>
        <v>-2.9522129726995416E-3</v>
      </c>
      <c r="W39" s="117">
        <f t="shared" si="29"/>
        <v>-1.0457250111327587E-3</v>
      </c>
      <c r="X39" s="117">
        <f t="shared" si="30"/>
        <v>-1.4999850718722119E-3</v>
      </c>
      <c r="Y39" s="117">
        <f t="shared" si="31"/>
        <v>-1.5000000000000568E-3</v>
      </c>
      <c r="Z39" s="113">
        <f t="shared" si="8"/>
        <v>0.74402835989630778</v>
      </c>
      <c r="AA39" s="114">
        <f t="shared" si="35"/>
        <v>0.10949810093872316</v>
      </c>
      <c r="AB39" s="114">
        <f t="shared" si="9"/>
        <v>0.12687432172704335</v>
      </c>
      <c r="AC39" s="115">
        <f t="shared" si="36"/>
        <v>2.0116163162611708E-3</v>
      </c>
      <c r="AD39" s="99">
        <v>31631.533919133715</v>
      </c>
      <c r="AE39" s="8">
        <v>22653.272129536796</v>
      </c>
      <c r="AF39" s="8">
        <v>881.48617332069443</v>
      </c>
      <c r="AG39" s="8">
        <v>1904.2788275613427</v>
      </c>
      <c r="AH39" s="8">
        <v>5.8226357789679497E-3</v>
      </c>
      <c r="AI39" s="8">
        <v>2108.9505836147127</v>
      </c>
      <c r="AJ39" s="8">
        <v>2.7807861766960106E-3</v>
      </c>
      <c r="AK39" s="8">
        <v>7.7978595495815117</v>
      </c>
      <c r="AL39" s="8">
        <v>6.2743712784657282</v>
      </c>
      <c r="AM39" s="8">
        <v>20.584362753199226</v>
      </c>
      <c r="AN39" s="8">
        <v>28.965312736895907</v>
      </c>
      <c r="AO39" s="8">
        <v>0</v>
      </c>
      <c r="AP39" s="8">
        <v>0</v>
      </c>
      <c r="AQ39" s="8">
        <v>326.66476566402673</v>
      </c>
      <c r="AR39" s="8">
        <v>1370.2023373506825</v>
      </c>
      <c r="AS39" s="8">
        <v>1421.0368833471171</v>
      </c>
      <c r="AT39" s="8">
        <v>345.68890756212261</v>
      </c>
      <c r="AU39" s="8">
        <v>481.89789472555293</v>
      </c>
      <c r="AV39" s="8">
        <v>74.424906710565637</v>
      </c>
      <c r="AW39" s="88">
        <v>20571.565164011914</v>
      </c>
      <c r="AX39" s="88">
        <v>2903.5696638568352</v>
      </c>
      <c r="AY39" s="9">
        <v>59.623474988744817</v>
      </c>
    </row>
    <row r="40" spans="2:51" x14ac:dyDescent="0.25">
      <c r="B40" s="12">
        <f t="shared" si="4"/>
        <v>2054</v>
      </c>
      <c r="C40" s="93">
        <v>0.05</v>
      </c>
      <c r="D40" s="116">
        <f t="shared" ref="D40:H56" si="39">AD40/AD39-1</f>
        <v>-1.1999999999999789E-3</v>
      </c>
      <c r="E40" s="117">
        <f t="shared" si="39"/>
        <v>-8.015762950132066E-4</v>
      </c>
      <c r="F40" s="117">
        <f t="shared" si="39"/>
        <v>-8.015762950132066E-4</v>
      </c>
      <c r="G40" s="117">
        <f t="shared" si="39"/>
        <v>-1.1999747936074501E-3</v>
      </c>
      <c r="H40" s="117">
        <f t="shared" si="39"/>
        <v>-0.50200591406395334</v>
      </c>
      <c r="I40" s="117">
        <f t="shared" si="37"/>
        <v>-1.2000000000000899E-3</v>
      </c>
      <c r="J40" s="117">
        <f t="shared" si="37"/>
        <v>-0.33333333333333326</v>
      </c>
      <c r="K40" s="117">
        <f t="shared" si="37"/>
        <v>-0.25195217179111762</v>
      </c>
      <c r="L40" s="117">
        <f t="shared" si="37"/>
        <v>-0.16353666608680673</v>
      </c>
      <c r="M40" s="117">
        <f t="shared" si="37"/>
        <v>-5.9999999999998943E-3</v>
      </c>
      <c r="N40" s="117">
        <f t="shared" si="37"/>
        <v>-0.14465791266967953</v>
      </c>
      <c r="O40" s="117"/>
      <c r="P40" s="117"/>
      <c r="Q40" s="117">
        <f t="shared" si="38"/>
        <v>-5.4729318868095289E-3</v>
      </c>
      <c r="R40" s="117">
        <f t="shared" si="38"/>
        <v>-8.0157629501331762E-4</v>
      </c>
      <c r="S40" s="117">
        <f t="shared" si="33"/>
        <v>-8.0157629501331762E-4</v>
      </c>
      <c r="T40" s="118">
        <f t="shared" si="34"/>
        <v>-3.2634927215711151E-3</v>
      </c>
      <c r="U40" s="117">
        <f t="shared" si="27"/>
        <v>-3.2634927215707821E-3</v>
      </c>
      <c r="V40" s="117">
        <f t="shared" si="28"/>
        <v>-3.2634927215708931E-3</v>
      </c>
      <c r="W40" s="117">
        <f t="shared" si="29"/>
        <v>-7.4418777588147744E-4</v>
      </c>
      <c r="X40" s="117">
        <f t="shared" si="30"/>
        <v>-1.1999880395574536E-3</v>
      </c>
      <c r="Y40" s="117">
        <f t="shared" si="31"/>
        <v>-1.1999999999998678E-3</v>
      </c>
      <c r="Z40" s="113">
        <f t="shared" si="8"/>
        <v>0.74432515458570014</v>
      </c>
      <c r="AA40" s="114">
        <f t="shared" si="35"/>
        <v>0.10946654240404206</v>
      </c>
      <c r="AB40" s="114">
        <f t="shared" si="9"/>
        <v>0.12687432324633952</v>
      </c>
      <c r="AC40" s="115">
        <f t="shared" si="36"/>
        <v>1.7827141317457405E-3</v>
      </c>
      <c r="AD40" s="99">
        <v>31593.576078430757</v>
      </c>
      <c r="AE40" s="8">
        <v>22635.113803593274</v>
      </c>
      <c r="AF40" s="8">
        <v>880.77959489977866</v>
      </c>
      <c r="AG40" s="8">
        <v>1901.9937409682689</v>
      </c>
      <c r="AH40" s="8">
        <v>2.899638182485665E-3</v>
      </c>
      <c r="AI40" s="8">
        <v>2106.4198429143748</v>
      </c>
      <c r="AJ40" s="8">
        <v>1.8538574511306738E-3</v>
      </c>
      <c r="AK40" s="8">
        <v>5.8331719007423439</v>
      </c>
      <c r="AL40" s="8">
        <v>5.248281517794628</v>
      </c>
      <c r="AM40" s="8">
        <v>20.460856576680033</v>
      </c>
      <c r="AN40" s="8">
        <v>24.775251056552062</v>
      </c>
      <c r="AO40" s="8">
        <v>0</v>
      </c>
      <c r="AP40" s="8">
        <v>0</v>
      </c>
      <c r="AQ40" s="8">
        <v>324.87695165172693</v>
      </c>
      <c r="AR40" s="8">
        <v>1369.1040156376903</v>
      </c>
      <c r="AS40" s="8">
        <v>1419.8978138670864</v>
      </c>
      <c r="AT40" s="8">
        <v>344.56075432836576</v>
      </c>
      <c r="AU40" s="8">
        <v>480.3252244535758</v>
      </c>
      <c r="AV40" s="8">
        <v>74.182021569212111</v>
      </c>
      <c r="AW40" s="88">
        <v>20556.256056686107</v>
      </c>
      <c r="AX40" s="88">
        <v>2900.0854149881852</v>
      </c>
      <c r="AY40" s="9">
        <v>59.551926818758332</v>
      </c>
    </row>
    <row r="41" spans="2:51" x14ac:dyDescent="0.25">
      <c r="B41" s="12">
        <f t="shared" si="4"/>
        <v>2055</v>
      </c>
      <c r="C41" s="93">
        <v>0.05</v>
      </c>
      <c r="D41" s="116">
        <f t="shared" si="39"/>
        <v>-8.0000000000013394E-4</v>
      </c>
      <c r="E41" s="117">
        <f t="shared" si="39"/>
        <v>-4.046441034352144E-4</v>
      </c>
      <c r="F41" s="117">
        <f t="shared" si="39"/>
        <v>-4.0464410343543644E-4</v>
      </c>
      <c r="G41" s="117">
        <f t="shared" si="39"/>
        <v>-7.9998317554930143E-4</v>
      </c>
      <c r="H41" s="117">
        <f t="shared" si="39"/>
        <v>-0.50213388415093863</v>
      </c>
      <c r="I41" s="117">
        <f t="shared" si="37"/>
        <v>-8.0000000000002292E-4</v>
      </c>
      <c r="J41" s="117">
        <f t="shared" si="37"/>
        <v>-0.5</v>
      </c>
      <c r="K41" s="117">
        <f t="shared" si="37"/>
        <v>-0.27630076659598768</v>
      </c>
      <c r="L41" s="117">
        <f t="shared" si="37"/>
        <v>-0.18926403621114118</v>
      </c>
      <c r="M41" s="117">
        <f t="shared" si="37"/>
        <v>-5.9999999999998943E-3</v>
      </c>
      <c r="N41" s="117">
        <f t="shared" si="37"/>
        <v>-0.15588264247466332</v>
      </c>
      <c r="O41" s="117"/>
      <c r="P41" s="117"/>
      <c r="Q41" s="117">
        <f t="shared" si="38"/>
        <v>-5.1701792065637076E-3</v>
      </c>
      <c r="R41" s="117">
        <f t="shared" si="38"/>
        <v>-4.0464410343565849E-4</v>
      </c>
      <c r="S41" s="117">
        <f t="shared" si="33"/>
        <v>-4.0464410343554746E-4</v>
      </c>
      <c r="T41" s="118">
        <f t="shared" si="34"/>
        <v>-3.5060403665390094E-3</v>
      </c>
      <c r="U41" s="117">
        <f t="shared" si="27"/>
        <v>-3.5060403665394535E-3</v>
      </c>
      <c r="V41" s="117">
        <f t="shared" si="28"/>
        <v>-3.5060403665391204E-3</v>
      </c>
      <c r="W41" s="117">
        <f t="shared" si="29"/>
        <v>-3.4772289562545744E-4</v>
      </c>
      <c r="X41" s="117">
        <f t="shared" si="30"/>
        <v>-7.9999201679192833E-4</v>
      </c>
      <c r="Y41" s="117">
        <f t="shared" si="31"/>
        <v>-8.0000000000002292E-4</v>
      </c>
      <c r="Z41" s="113">
        <f t="shared" si="8"/>
        <v>0.74461966353168396</v>
      </c>
      <c r="AA41" s="114">
        <f t="shared" si="35"/>
        <v>0.10942696100619292</v>
      </c>
      <c r="AB41" s="114">
        <f t="shared" si="9"/>
        <v>0.1268743242600146</v>
      </c>
      <c r="AC41" s="115">
        <f t="shared" si="36"/>
        <v>1.5753180291880474E-3</v>
      </c>
      <c r="AD41" s="99">
        <v>31568.301217568009</v>
      </c>
      <c r="AE41" s="8">
        <v>22625.954638262065</v>
      </c>
      <c r="AF41" s="8">
        <v>880.42319263027616</v>
      </c>
      <c r="AG41" s="8">
        <v>1900.4721779754941</v>
      </c>
      <c r="AH41" s="8">
        <v>1.4436315992817697E-3</v>
      </c>
      <c r="AI41" s="8">
        <v>2104.7347070400433</v>
      </c>
      <c r="AJ41" s="8">
        <v>9.2692872556533691E-4</v>
      </c>
      <c r="AK41" s="8">
        <v>4.2214620328810595</v>
      </c>
      <c r="AL41" s="8">
        <v>4.2549705745644824</v>
      </c>
      <c r="AM41" s="8">
        <v>20.338091437219955</v>
      </c>
      <c r="AN41" s="8">
        <v>20.913219453883531</v>
      </c>
      <c r="AO41" s="8">
        <v>0</v>
      </c>
      <c r="AP41" s="8">
        <v>0</v>
      </c>
      <c r="AQ41" s="8">
        <v>323.19727959160537</v>
      </c>
      <c r="AR41" s="8">
        <v>1368.5500157707725</v>
      </c>
      <c r="AS41" s="8">
        <v>1419.323260589224</v>
      </c>
      <c r="AT41" s="8">
        <v>343.35271041496537</v>
      </c>
      <c r="AU41" s="8">
        <v>478.64118482757442</v>
      </c>
      <c r="AV41" s="8">
        <v>73.921936407118977</v>
      </c>
      <c r="AW41" s="88">
        <v>20549.108175806858</v>
      </c>
      <c r="AX41" s="88">
        <v>2897.7653698081799</v>
      </c>
      <c r="AY41" s="9">
        <v>59.504285277303325</v>
      </c>
    </row>
    <row r="42" spans="2:51" x14ac:dyDescent="0.25">
      <c r="B42" s="12">
        <f t="shared" si="4"/>
        <v>2056</v>
      </c>
      <c r="C42" s="93">
        <v>0.05</v>
      </c>
      <c r="D42" s="116">
        <f t="shared" si="39"/>
        <v>-1.0999999999998789E-3</v>
      </c>
      <c r="E42" s="117">
        <f t="shared" si="39"/>
        <v>-7.3750221742119315E-4</v>
      </c>
      <c r="F42" s="117">
        <f t="shared" si="39"/>
        <v>-7.3750221742119315E-4</v>
      </c>
      <c r="G42" s="117">
        <f t="shared" si="39"/>
        <v>-1.0999768478588967E-3</v>
      </c>
      <c r="H42" s="117">
        <f t="shared" si="39"/>
        <v>-1</v>
      </c>
      <c r="I42" s="117">
        <f t="shared" si="37"/>
        <v>-1.1000000000003229E-3</v>
      </c>
      <c r="J42" s="117">
        <f t="shared" si="37"/>
        <v>0</v>
      </c>
      <c r="K42" s="117">
        <f t="shared" si="37"/>
        <v>-0.30335812485913916</v>
      </c>
      <c r="L42" s="117">
        <f t="shared" si="37"/>
        <v>-0.28353003057259196</v>
      </c>
      <c r="M42" s="117">
        <f t="shared" si="37"/>
        <v>-6.0000000000001164E-3</v>
      </c>
      <c r="N42" s="117">
        <f t="shared" si="37"/>
        <v>-0.16479217292885118</v>
      </c>
      <c r="O42" s="117"/>
      <c r="P42" s="117"/>
      <c r="Q42" s="117">
        <f t="shared" si="38"/>
        <v>-4.8672638204382279E-3</v>
      </c>
      <c r="R42" s="117">
        <f t="shared" si="38"/>
        <v>-7.3750221742119315E-4</v>
      </c>
      <c r="S42" s="117">
        <f t="shared" si="33"/>
        <v>-7.3750221742119315E-4</v>
      </c>
      <c r="T42" s="118">
        <f t="shared" si="34"/>
        <v>-3.6805455668464937E-3</v>
      </c>
      <c r="U42" s="117">
        <f t="shared" si="27"/>
        <v>-3.6805455668463827E-3</v>
      </c>
      <c r="V42" s="117">
        <f t="shared" si="28"/>
        <v>-3.6805455668466047E-3</v>
      </c>
      <c r="W42" s="117">
        <f t="shared" si="29"/>
        <v>-6.8533587281338626E-4</v>
      </c>
      <c r="X42" s="117">
        <f t="shared" si="30"/>
        <v>-1.0999890143004176E-3</v>
      </c>
      <c r="Y42" s="117">
        <f t="shared" si="31"/>
        <v>-1.0999999999999899E-3</v>
      </c>
      <c r="Z42" s="113">
        <f t="shared" si="8"/>
        <v>0.74488988375081977</v>
      </c>
      <c r="AA42" s="114">
        <f t="shared" si="35"/>
        <v>0.10939229925868874</v>
      </c>
      <c r="AB42" s="114">
        <f t="shared" si="9"/>
        <v>0.12687432565535267</v>
      </c>
      <c r="AC42" s="115">
        <f t="shared" si="36"/>
        <v>1.3849770840748455E-3</v>
      </c>
      <c r="AD42" s="99">
        <v>31533.576086228688</v>
      </c>
      <c r="AE42" s="8">
        <v>22609.267946545075</v>
      </c>
      <c r="AF42" s="8">
        <v>879.77387857344229</v>
      </c>
      <c r="AG42" s="8">
        <v>1898.3817025797211</v>
      </c>
      <c r="AH42" s="8">
        <v>0</v>
      </c>
      <c r="AI42" s="8">
        <v>2102.4194988622985</v>
      </c>
      <c r="AJ42" s="8">
        <v>9.2692872556533691E-4</v>
      </c>
      <c r="AK42" s="8">
        <v>2.9408472264222119</v>
      </c>
      <c r="AL42" s="8">
        <v>3.0485586374727354</v>
      </c>
      <c r="AM42" s="8">
        <v>20.216062888596632</v>
      </c>
      <c r="AN42" s="8">
        <v>17.466884577140142</v>
      </c>
      <c r="AO42" s="8">
        <v>0</v>
      </c>
      <c r="AP42" s="8">
        <v>0</v>
      </c>
      <c r="AQ42" s="8">
        <v>321.62419316578507</v>
      </c>
      <c r="AR42" s="8">
        <v>1367.5407070994897</v>
      </c>
      <c r="AS42" s="8">
        <v>1418.2765065373019</v>
      </c>
      <c r="AT42" s="8">
        <v>342.08898511878283</v>
      </c>
      <c r="AU42" s="8">
        <v>476.87952413664721</v>
      </c>
      <c r="AV42" s="8">
        <v>73.64986335178304</v>
      </c>
      <c r="AW42" s="88">
        <v>20535.025134819654</v>
      </c>
      <c r="AX42" s="88">
        <v>2894.5778597353706</v>
      </c>
      <c r="AY42" s="9">
        <v>59.438830563498293</v>
      </c>
    </row>
    <row r="43" spans="2:51" x14ac:dyDescent="0.25">
      <c r="B43" s="12">
        <f t="shared" si="4"/>
        <v>2057</v>
      </c>
      <c r="C43" s="93">
        <v>0.05</v>
      </c>
      <c r="D43" s="116">
        <f t="shared" si="39"/>
        <v>-8.0000000000002292E-4</v>
      </c>
      <c r="E43" s="117">
        <f t="shared" si="39"/>
        <v>-4.786082508927425E-4</v>
      </c>
      <c r="F43" s="117">
        <f t="shared" si="39"/>
        <v>-4.786082508927425E-4</v>
      </c>
      <c r="G43" s="117">
        <f t="shared" si="39"/>
        <v>-7.9998314353757483E-4</v>
      </c>
      <c r="H43" s="117" t="e">
        <f t="shared" si="39"/>
        <v>#DIV/0!</v>
      </c>
      <c r="I43" s="117">
        <f t="shared" si="37"/>
        <v>-7.9999999999991189E-4</v>
      </c>
      <c r="J43" s="117">
        <f t="shared" si="37"/>
        <v>0</v>
      </c>
      <c r="K43" s="117">
        <f t="shared" si="37"/>
        <v>-0.33613717243610475</v>
      </c>
      <c r="L43" s="117">
        <f t="shared" si="37"/>
        <v>-0.17436998885536426</v>
      </c>
      <c r="M43" s="117">
        <f t="shared" si="37"/>
        <v>-5.9999999999998943E-3</v>
      </c>
      <c r="N43" s="117">
        <f t="shared" si="37"/>
        <v>-0.17370621852321522</v>
      </c>
      <c r="O43" s="117"/>
      <c r="P43" s="117"/>
      <c r="Q43" s="117">
        <f t="shared" si="38"/>
        <v>-4.5637528578899023E-3</v>
      </c>
      <c r="R43" s="117">
        <f t="shared" si="38"/>
        <v>-4.7860825089307557E-4</v>
      </c>
      <c r="S43" s="117">
        <f t="shared" si="33"/>
        <v>-4.7860825089285353E-4</v>
      </c>
      <c r="T43" s="118">
        <f t="shared" si="34"/>
        <v>-3.7054650655886645E-3</v>
      </c>
      <c r="U43" s="117">
        <f t="shared" si="27"/>
        <v>-3.7054650655886645E-3</v>
      </c>
      <c r="V43" s="117">
        <f t="shared" si="28"/>
        <v>-3.7054650655886645E-3</v>
      </c>
      <c r="W43" s="117">
        <f t="shared" si="29"/>
        <v>-4.323763406436365E-4</v>
      </c>
      <c r="X43" s="117">
        <f t="shared" si="30"/>
        <v>-7.9999200160230099E-4</v>
      </c>
      <c r="Y43" s="117">
        <f t="shared" si="31"/>
        <v>-8.0000000000013394E-4</v>
      </c>
      <c r="Z43" s="113">
        <f t="shared" si="8"/>
        <v>0.7451294768879605</v>
      </c>
      <c r="AA43" s="114">
        <f t="shared" si="35"/>
        <v>0.10935075144875961</v>
      </c>
      <c r="AB43" s="114">
        <f t="shared" si="9"/>
        <v>0.12687432667095649</v>
      </c>
      <c r="AC43" s="115">
        <f t="shared" si="36"/>
        <v>1.237696457085871E-3</v>
      </c>
      <c r="AD43" s="99">
        <v>31508.349225359703</v>
      </c>
      <c r="AE43" s="8">
        <v>22598.446964359213</v>
      </c>
      <c r="AF43" s="8">
        <v>879.35281153623714</v>
      </c>
      <c r="AG43" s="8">
        <v>1896.8630292176572</v>
      </c>
      <c r="AH43" s="8">
        <v>0</v>
      </c>
      <c r="AI43" s="8">
        <v>2100.7375632632088</v>
      </c>
      <c r="AJ43" s="8">
        <v>9.2692872556533691E-4</v>
      </c>
      <c r="AK43" s="8">
        <v>1.9523191551660883</v>
      </c>
      <c r="AL43" s="8">
        <v>2.5169815018316899</v>
      </c>
      <c r="AM43" s="8">
        <v>20.094766511265053</v>
      </c>
      <c r="AN43" s="8">
        <v>14.432778107863658</v>
      </c>
      <c r="AO43" s="8">
        <v>0</v>
      </c>
      <c r="AP43" s="8">
        <v>0</v>
      </c>
      <c r="AQ43" s="8">
        <v>320.1563798350582</v>
      </c>
      <c r="AR43" s="8">
        <v>1366.8861908336398</v>
      </c>
      <c r="AS43" s="8">
        <v>1417.5977076992256</v>
      </c>
      <c r="AT43" s="8">
        <v>340.82138633510249</v>
      </c>
      <c r="AU43" s="8">
        <v>475.1124637194643</v>
      </c>
      <c r="AV43" s="8">
        <v>73.376956356047629</v>
      </c>
      <c r="AW43" s="88">
        <v>20526.146275796837</v>
      </c>
      <c r="AX43" s="88">
        <v>2892.2622205995672</v>
      </c>
      <c r="AY43" s="9">
        <v>59.391279499047485</v>
      </c>
    </row>
    <row r="44" spans="2:51" x14ac:dyDescent="0.25">
      <c r="B44" s="12">
        <f t="shared" si="4"/>
        <v>2058</v>
      </c>
      <c r="C44" s="93">
        <v>0.05</v>
      </c>
      <c r="D44" s="116">
        <f t="shared" si="39"/>
        <v>-5.9999999999993392E-4</v>
      </c>
      <c r="E44" s="117">
        <f t="shared" si="39"/>
        <v>-2.9382399115540636E-4</v>
      </c>
      <c r="F44" s="117">
        <f t="shared" si="39"/>
        <v>-2.9382399115540636E-4</v>
      </c>
      <c r="G44" s="117">
        <f t="shared" si="39"/>
        <v>-5.9998734753141658E-4</v>
      </c>
      <c r="H44" s="117" t="e">
        <f t="shared" si="39"/>
        <v>#DIV/0!</v>
      </c>
      <c r="I44" s="117">
        <f t="shared" si="37"/>
        <v>-6.0000000000015596E-4</v>
      </c>
      <c r="J44" s="117">
        <f t="shared" si="37"/>
        <v>-1</v>
      </c>
      <c r="K44" s="117">
        <f t="shared" si="37"/>
        <v>-0.38109161793372315</v>
      </c>
      <c r="L44" s="117">
        <f t="shared" si="37"/>
        <v>-0.19121790827755525</v>
      </c>
      <c r="M44" s="117">
        <f t="shared" si="37"/>
        <v>-5.9999999999998943E-3</v>
      </c>
      <c r="N44" s="117">
        <f t="shared" si="37"/>
        <v>-0.18327746937291278</v>
      </c>
      <c r="O44" s="117"/>
      <c r="P44" s="117"/>
      <c r="Q44" s="117">
        <f t="shared" si="38"/>
        <v>-4.2606540338104848E-3</v>
      </c>
      <c r="R44" s="117">
        <f t="shared" si="38"/>
        <v>-2.9382399115529534E-4</v>
      </c>
      <c r="S44" s="117">
        <f t="shared" si="33"/>
        <v>-2.9382399115529534E-4</v>
      </c>
      <c r="T44" s="118">
        <f t="shared" si="34"/>
        <v>-3.8613110273247875E-3</v>
      </c>
      <c r="U44" s="117">
        <f t="shared" si="27"/>
        <v>-3.8613110273246765E-3</v>
      </c>
      <c r="V44" s="117">
        <f t="shared" si="28"/>
        <v>-3.8613110273247875E-3</v>
      </c>
      <c r="W44" s="117">
        <f t="shared" si="29"/>
        <v>-2.4979682151438087E-4</v>
      </c>
      <c r="X44" s="117">
        <f t="shared" si="30"/>
        <v>-5.9999399639865114E-4</v>
      </c>
      <c r="Y44" s="117">
        <f t="shared" si="31"/>
        <v>-6.0000000000015596E-4</v>
      </c>
      <c r="Z44" s="113">
        <f t="shared" si="8"/>
        <v>0.74535775462390796</v>
      </c>
      <c r="AA44" s="114">
        <f t="shared" si="35"/>
        <v>0.10930530878828126</v>
      </c>
      <c r="AB44" s="114">
        <f t="shared" si="9"/>
        <v>0.12687432743311663</v>
      </c>
      <c r="AC44" s="115">
        <f t="shared" si="36"/>
        <v>1.111666785414984E-3</v>
      </c>
      <c r="AD44" s="99">
        <v>31489.444215824489</v>
      </c>
      <c r="AE44" s="8">
        <v>22591.806998478231</v>
      </c>
      <c r="AF44" s="8">
        <v>879.09443658351779</v>
      </c>
      <c r="AG44" s="8">
        <v>1895.7249354001265</v>
      </c>
      <c r="AH44" s="8">
        <v>0</v>
      </c>
      <c r="AI44" s="8">
        <v>2099.4771207252506</v>
      </c>
      <c r="AJ44" s="8">
        <v>0</v>
      </c>
      <c r="AK44" s="8">
        <v>1.2083066896008443</v>
      </c>
      <c r="AL44" s="8">
        <v>2.0356895638781345</v>
      </c>
      <c r="AM44" s="8">
        <v>19.974197912197464</v>
      </c>
      <c r="AN44" s="8">
        <v>11.78757506023363</v>
      </c>
      <c r="AO44" s="8">
        <v>0</v>
      </c>
      <c r="AP44" s="8">
        <v>0</v>
      </c>
      <c r="AQ44" s="8">
        <v>318.7923042638638</v>
      </c>
      <c r="AR44" s="8">
        <v>1366.484566877594</v>
      </c>
      <c r="AS44" s="8">
        <v>1417.1811834828968</v>
      </c>
      <c r="AT44" s="8">
        <v>339.50536895769864</v>
      </c>
      <c r="AU44" s="8">
        <v>473.27790672408491</v>
      </c>
      <c r="AV44" s="8">
        <v>73.093625105318495</v>
      </c>
      <c r="AW44" s="88">
        <v>20521.018909699204</v>
      </c>
      <c r="AX44" s="88">
        <v>2890.5268806311969</v>
      </c>
      <c r="AY44" s="9">
        <v>59.35564473134805</v>
      </c>
    </row>
    <row r="45" spans="2:51" x14ac:dyDescent="0.25">
      <c r="B45" s="12">
        <f t="shared" si="4"/>
        <v>2059</v>
      </c>
      <c r="C45" s="93">
        <v>0.05</v>
      </c>
      <c r="D45" s="116">
        <f t="shared" si="39"/>
        <v>-3.9999999999995595E-4</v>
      </c>
      <c r="E45" s="117">
        <f t="shared" si="39"/>
        <v>-1.0635844637829628E-4</v>
      </c>
      <c r="F45" s="117">
        <f t="shared" si="39"/>
        <v>-1.0635844637818526E-4</v>
      </c>
      <c r="G45" s="117">
        <f t="shared" si="39"/>
        <v>-4.1054161372611198E-4</v>
      </c>
      <c r="H45" s="117" t="e">
        <f t="shared" si="39"/>
        <v>#DIV/0!</v>
      </c>
      <c r="I45" s="117">
        <f t="shared" si="37"/>
        <v>-3.9999999999984492E-4</v>
      </c>
      <c r="J45" s="117"/>
      <c r="K45" s="117">
        <f t="shared" si="37"/>
        <v>-0.43779527559055131</v>
      </c>
      <c r="L45" s="117">
        <f t="shared" si="37"/>
        <v>-0.19584216693004386</v>
      </c>
      <c r="M45" s="117">
        <f t="shared" si="37"/>
        <v>-5.9999999999998943E-3</v>
      </c>
      <c r="N45" s="117">
        <f t="shared" si="37"/>
        <v>-0.19689959942633617</v>
      </c>
      <c r="O45" s="117"/>
      <c r="P45" s="117"/>
      <c r="Q45" s="117">
        <f t="shared" si="38"/>
        <v>-3.9575848817022807E-3</v>
      </c>
      <c r="R45" s="117">
        <f t="shared" si="38"/>
        <v>-1.0635844637829628E-4</v>
      </c>
      <c r="S45" s="117">
        <f t="shared" si="33"/>
        <v>-1.0635844637829628E-4</v>
      </c>
      <c r="T45" s="118">
        <f t="shared" si="34"/>
        <v>-4.0131890448783514E-3</v>
      </c>
      <c r="U45" s="117">
        <f t="shared" si="27"/>
        <v>-4.0131890448780183E-3</v>
      </c>
      <c r="V45" s="117">
        <f t="shared" si="28"/>
        <v>-4.0131890448779073E-3</v>
      </c>
      <c r="W45" s="117">
        <f t="shared" si="29"/>
        <v>-6.3443106424587725E-5</v>
      </c>
      <c r="X45" s="117">
        <f t="shared" si="30"/>
        <v>-4.0500199982884677E-4</v>
      </c>
      <c r="Y45" s="117">
        <f t="shared" si="31"/>
        <v>-3.9999999999995595E-4</v>
      </c>
      <c r="Z45" s="113">
        <f t="shared" si="8"/>
        <v>0.74557671021521621</v>
      </c>
      <c r="AA45" s="114">
        <f t="shared" si="35"/>
        <v>0.10925627504117087</v>
      </c>
      <c r="AB45" s="114">
        <f t="shared" si="9"/>
        <v>0.12687369255380085</v>
      </c>
      <c r="AC45" s="115">
        <f t="shared" si="36"/>
        <v>1.0050971423485326E-3</v>
      </c>
      <c r="AD45" s="99">
        <v>31476.84843813816</v>
      </c>
      <c r="AE45" s="8">
        <v>22589.404168984995</v>
      </c>
      <c r="AF45" s="8">
        <v>879.00093746502307</v>
      </c>
      <c r="AG45" s="8">
        <v>1894.9466614259666</v>
      </c>
      <c r="AH45" s="8">
        <v>0</v>
      </c>
      <c r="AI45" s="8">
        <v>2098.6373298769608</v>
      </c>
      <c r="AJ45" s="8">
        <v>0</v>
      </c>
      <c r="AK45" s="8">
        <v>0.67931572942913598</v>
      </c>
      <c r="AL45" s="8">
        <v>1.6370157084913648</v>
      </c>
      <c r="AM45" s="8">
        <v>19.854352724724283</v>
      </c>
      <c r="AN45" s="8">
        <v>9.4666062526657573</v>
      </c>
      <c r="AO45" s="8">
        <v>0</v>
      </c>
      <c r="AP45" s="8">
        <v>0</v>
      </c>
      <c r="AQ45" s="8">
        <v>317.5306566601061</v>
      </c>
      <c r="AR45" s="8">
        <v>1366.3392297020609</v>
      </c>
      <c r="AS45" s="8">
        <v>1417.030454293985</v>
      </c>
      <c r="AT45" s="8">
        <v>338.14286973032023</v>
      </c>
      <c r="AU45" s="8">
        <v>471.37855301363703</v>
      </c>
      <c r="AV45" s="8">
        <v>72.800286569795418</v>
      </c>
      <c r="AW45" s="88">
        <v>20519.716992512575</v>
      </c>
      <c r="AX45" s="88">
        <v>2889.3562114639822</v>
      </c>
      <c r="AY45" s="9">
        <v>59.331902473455514</v>
      </c>
    </row>
    <row r="46" spans="2:51" x14ac:dyDescent="0.25">
      <c r="B46" s="12">
        <f t="shared" si="4"/>
        <v>2060</v>
      </c>
      <c r="C46" s="93">
        <v>0.05</v>
      </c>
      <c r="D46" s="116">
        <f t="shared" si="39"/>
        <v>-4.9999999999994493E-4</v>
      </c>
      <c r="E46" s="117">
        <f t="shared" si="39"/>
        <v>-2.2994651230312524E-4</v>
      </c>
      <c r="F46" s="117">
        <f t="shared" si="39"/>
        <v>-2.2994651230334728E-4</v>
      </c>
      <c r="G46" s="117">
        <f t="shared" si="39"/>
        <v>-4.9999472280659596E-4</v>
      </c>
      <c r="H46" s="117" t="e">
        <f t="shared" si="39"/>
        <v>#DIV/0!</v>
      </c>
      <c r="I46" s="117">
        <f t="shared" si="37"/>
        <v>-4.9999999999994493E-4</v>
      </c>
      <c r="J46" s="117"/>
      <c r="K46" s="117">
        <f t="shared" si="37"/>
        <v>-0.50280112044817926</v>
      </c>
      <c r="L46" s="117"/>
      <c r="M46" s="117">
        <f t="shared" si="37"/>
        <v>-6.0000000000001164E-3</v>
      </c>
      <c r="N46" s="117">
        <f t="shared" si="37"/>
        <v>-0.22119708721825415</v>
      </c>
      <c r="O46" s="117"/>
      <c r="P46" s="117"/>
      <c r="Q46" s="117">
        <f t="shared" si="38"/>
        <v>-3.6545122972345689E-3</v>
      </c>
      <c r="R46" s="117">
        <f t="shared" si="38"/>
        <v>-2.2994651230323626E-4</v>
      </c>
      <c r="S46" s="117">
        <f t="shared" si="33"/>
        <v>-2.2994651230345831E-4</v>
      </c>
      <c r="T46" s="118">
        <f t="shared" si="34"/>
        <v>-4.2283933823422659E-3</v>
      </c>
      <c r="U46" s="117">
        <f t="shared" si="27"/>
        <v>-4.228393382342599E-3</v>
      </c>
      <c r="V46" s="117">
        <f t="shared" si="28"/>
        <v>-4.2283933823422659E-3</v>
      </c>
      <c r="W46" s="117">
        <f t="shared" si="29"/>
        <v>-1.9114011577259227E-4</v>
      </c>
      <c r="X46" s="117">
        <f t="shared" si="30"/>
        <v>-4.9999749598339527E-4</v>
      </c>
      <c r="Y46" s="117">
        <f t="shared" si="31"/>
        <v>-5.0000000000005596E-4</v>
      </c>
      <c r="Z46" s="113">
        <f t="shared" si="8"/>
        <v>0.74577815652931245</v>
      </c>
      <c r="AA46" s="114">
        <f t="shared" si="35"/>
        <v>0.10920825622341168</v>
      </c>
      <c r="AB46" s="114">
        <f t="shared" si="9"/>
        <v>0.12687369287165359</v>
      </c>
      <c r="AC46" s="115">
        <f t="shared" si="36"/>
        <v>9.1615887679254604E-4</v>
      </c>
      <c r="AD46" s="99">
        <v>31461.110013919093</v>
      </c>
      <c r="AE46" s="8">
        <v>22584.20981428133</v>
      </c>
      <c r="AF46" s="8">
        <v>878.79881426514157</v>
      </c>
      <c r="AG46" s="8">
        <v>1893.9991980952536</v>
      </c>
      <c r="AH46" s="8">
        <v>0</v>
      </c>
      <c r="AI46" s="8">
        <v>2097.5880112120226</v>
      </c>
      <c r="AJ46" s="8">
        <v>0</v>
      </c>
      <c r="AK46" s="8">
        <v>0.33775501953409426</v>
      </c>
      <c r="AL46" s="8">
        <v>1.3777730613548336</v>
      </c>
      <c r="AM46" s="8">
        <v>19.735226608375935</v>
      </c>
      <c r="AN46" s="8">
        <v>7.3726205237339792</v>
      </c>
      <c r="AO46" s="8">
        <v>0</v>
      </c>
      <c r="AP46" s="8">
        <v>0</v>
      </c>
      <c r="AQ46" s="8">
        <v>316.37023697059277</v>
      </c>
      <c r="AR46" s="8">
        <v>1366.0250447615679</v>
      </c>
      <c r="AS46" s="8">
        <v>1416.7046130831923</v>
      </c>
      <c r="AT46" s="8">
        <v>336.71306865766633</v>
      </c>
      <c r="AU46" s="8">
        <v>469.38537905949596</v>
      </c>
      <c r="AV46" s="8">
        <v>72.492458319831073</v>
      </c>
      <c r="AW46" s="88">
        <v>20515.794851431005</v>
      </c>
      <c r="AX46" s="88">
        <v>2887.9115405932462</v>
      </c>
      <c r="AY46" s="9">
        <v>59.302236522218784</v>
      </c>
    </row>
    <row r="47" spans="2:51" x14ac:dyDescent="0.25">
      <c r="B47" s="12">
        <f t="shared" si="4"/>
        <v>2061</v>
      </c>
      <c r="C47" s="93">
        <v>0.05</v>
      </c>
      <c r="D47" s="116">
        <f t="shared" si="39"/>
        <v>-6.0000000000004494E-4</v>
      </c>
      <c r="E47" s="117">
        <f t="shared" si="39"/>
        <v>-3.5012609287365937E-4</v>
      </c>
      <c r="F47" s="117">
        <f t="shared" si="39"/>
        <v>-3.5012609287343732E-4</v>
      </c>
      <c r="G47" s="117">
        <f t="shared" si="39"/>
        <v>-5.9999366420004918E-4</v>
      </c>
      <c r="H47" s="117" t="e">
        <f t="shared" si="39"/>
        <v>#DIV/0!</v>
      </c>
      <c r="I47" s="117">
        <f t="shared" si="37"/>
        <v>-5.9999999999993392E-4</v>
      </c>
      <c r="J47" s="117"/>
      <c r="K47" s="117">
        <f t="shared" si="37"/>
        <v>-0.57746478873239437</v>
      </c>
      <c r="L47" s="117"/>
      <c r="M47" s="117">
        <f t="shared" si="37"/>
        <v>-5.9999999999998943E-3</v>
      </c>
      <c r="N47" s="117"/>
      <c r="O47" s="117"/>
      <c r="P47" s="117"/>
      <c r="Q47" s="117">
        <f t="shared" si="38"/>
        <v>-3.3512774975799076E-3</v>
      </c>
      <c r="R47" s="117">
        <f t="shared" si="38"/>
        <v>-3.5012609287343732E-4</v>
      </c>
      <c r="S47" s="117">
        <f t="shared" si="33"/>
        <v>-3.5012609287354834E-4</v>
      </c>
      <c r="T47" s="118">
        <f t="shared" si="34"/>
        <v>-4.4318477584081029E-3</v>
      </c>
      <c r="U47" s="117">
        <f t="shared" si="27"/>
        <v>-4.4318477584081029E-3</v>
      </c>
      <c r="V47" s="117">
        <f t="shared" si="28"/>
        <v>-4.4318477584081029E-3</v>
      </c>
      <c r="W47" s="117">
        <f t="shared" si="29"/>
        <v>-3.1423066961733248E-4</v>
      </c>
      <c r="X47" s="117">
        <f t="shared" si="30"/>
        <v>-5.999969936770766E-4</v>
      </c>
      <c r="Y47" s="117">
        <f t="shared" si="31"/>
        <v>-5.9999999999993392E-4</v>
      </c>
      <c r="Z47" s="113">
        <f t="shared" si="8"/>
        <v>0.74596461890856147</v>
      </c>
      <c r="AA47" s="114">
        <f t="shared" si="35"/>
        <v>0.10916165253648694</v>
      </c>
      <c r="AB47" s="114">
        <f t="shared" si="9"/>
        <v>0.12687369325330589</v>
      </c>
      <c r="AC47" s="115">
        <f t="shared" si="36"/>
        <v>8.4233815809178542E-4</v>
      </c>
      <c r="AD47" s="99">
        <v>31442.23334791074</v>
      </c>
      <c r="AE47" s="8">
        <v>22576.302493138417</v>
      </c>
      <c r="AF47" s="8">
        <v>878.49112386988111</v>
      </c>
      <c r="AG47" s="8">
        <v>1892.8628105763964</v>
      </c>
      <c r="AH47" s="8">
        <v>0</v>
      </c>
      <c r="AI47" s="8">
        <v>2096.3294584052956</v>
      </c>
      <c r="AJ47" s="8">
        <v>0</v>
      </c>
      <c r="AK47" s="8">
        <v>0.14271338853553278</v>
      </c>
      <c r="AL47" s="8">
        <v>1.1612817937807181</v>
      </c>
      <c r="AM47" s="8">
        <v>19.616815248725683</v>
      </c>
      <c r="AN47" s="8">
        <v>5.5641824935293132</v>
      </c>
      <c r="AO47" s="8">
        <v>0</v>
      </c>
      <c r="AP47" s="8">
        <v>0</v>
      </c>
      <c r="AQ47" s="8">
        <v>315.3099925145292</v>
      </c>
      <c r="AR47" s="8">
        <v>1365.5467637498782</v>
      </c>
      <c r="AS47" s="8">
        <v>1416.2085878322575</v>
      </c>
      <c r="AT47" s="8">
        <v>335.22080759910915</v>
      </c>
      <c r="AU47" s="8">
        <v>467.30513451948161</v>
      </c>
      <c r="AV47" s="8">
        <v>72.171182780924838</v>
      </c>
      <c r="AW47" s="88">
        <v>20509.348159477107</v>
      </c>
      <c r="AX47" s="88">
        <v>2886.1788023508848</v>
      </c>
      <c r="AY47" s="9">
        <v>59.266655180305456</v>
      </c>
    </row>
    <row r="48" spans="2:51" x14ac:dyDescent="0.25">
      <c r="B48" s="12">
        <f t="shared" si="4"/>
        <v>2062</v>
      </c>
      <c r="C48" s="93">
        <v>0.05</v>
      </c>
      <c r="D48" s="116">
        <f t="shared" si="39"/>
        <v>-5.9999999999993392E-4</v>
      </c>
      <c r="E48" s="117">
        <f t="shared" si="39"/>
        <v>-3.6546412065396883E-4</v>
      </c>
      <c r="F48" s="117">
        <f t="shared" si="39"/>
        <v>-3.654641206538578E-4</v>
      </c>
      <c r="G48" s="117">
        <f t="shared" si="39"/>
        <v>-5.9999366039631408E-4</v>
      </c>
      <c r="H48" s="117" t="e">
        <f t="shared" si="39"/>
        <v>#DIV/0!</v>
      </c>
      <c r="I48" s="117">
        <f t="shared" si="37"/>
        <v>-6.0000000000015596E-4</v>
      </c>
      <c r="J48" s="117"/>
      <c r="K48" s="117">
        <f t="shared" si="37"/>
        <v>-0.65999999999999992</v>
      </c>
      <c r="L48" s="117"/>
      <c r="M48" s="117">
        <f t="shared" si="37"/>
        <v>-6.0000000000000053E-3</v>
      </c>
      <c r="N48" s="117"/>
      <c r="O48" s="117"/>
      <c r="P48" s="117"/>
      <c r="Q48" s="117">
        <f t="shared" si="38"/>
        <v>-3.0481019866058778E-3</v>
      </c>
      <c r="R48" s="117">
        <f t="shared" si="38"/>
        <v>-3.654641206538578E-4</v>
      </c>
      <c r="S48" s="117">
        <f t="shared" si="33"/>
        <v>-3.6546412065396883E-4</v>
      </c>
      <c r="T48" s="118">
        <f t="shared" si="34"/>
        <v>-4.5353504569292102E-3</v>
      </c>
      <c r="U48" s="117">
        <f t="shared" si="27"/>
        <v>-4.5353504569294323E-3</v>
      </c>
      <c r="V48" s="117">
        <f t="shared" si="28"/>
        <v>-4.5353504569293213E-3</v>
      </c>
      <c r="W48" s="117">
        <f t="shared" si="29"/>
        <v>-3.3178172601711076E-4</v>
      </c>
      <c r="X48" s="117">
        <f t="shared" si="30"/>
        <v>-5.9999699187229805E-4</v>
      </c>
      <c r="Y48" s="117">
        <f t="shared" si="31"/>
        <v>-6.0000000000015596E-4</v>
      </c>
      <c r="Z48" s="113">
        <f t="shared" si="8"/>
        <v>0.74613967941272075</v>
      </c>
      <c r="AA48" s="114">
        <f t="shared" si="35"/>
        <v>0.10911586810817364</v>
      </c>
      <c r="AB48" s="114">
        <f t="shared" si="9"/>
        <v>0.12687369363518727</v>
      </c>
      <c r="AC48" s="115">
        <f t="shared" si="36"/>
        <v>7.8062378891121992E-4</v>
      </c>
      <c r="AD48" s="99">
        <v>31423.368007901994</v>
      </c>
      <c r="AE48" s="8">
        <v>22568.051664600145</v>
      </c>
      <c r="AF48" s="8">
        <v>878.17006688379377</v>
      </c>
      <c r="AG48" s="8">
        <v>1891.7271048900507</v>
      </c>
      <c r="AH48" s="8">
        <v>0</v>
      </c>
      <c r="AI48" s="8">
        <v>2095.071660730252</v>
      </c>
      <c r="AJ48" s="8">
        <v>0</v>
      </c>
      <c r="AK48" s="8">
        <v>4.8522552102081146E-2</v>
      </c>
      <c r="AL48" s="8">
        <v>0.94735426022575653</v>
      </c>
      <c r="AM48" s="8">
        <v>19.499114357233328</v>
      </c>
      <c r="AN48" s="8">
        <v>4.0348374251189032</v>
      </c>
      <c r="AO48" s="8">
        <v>0</v>
      </c>
      <c r="AP48" s="8">
        <v>0</v>
      </c>
      <c r="AQ48" s="8">
        <v>314.34889549994898</v>
      </c>
      <c r="AR48" s="8">
        <v>1365.0477054026526</v>
      </c>
      <c r="AS48" s="8">
        <v>1415.6910144060428</v>
      </c>
      <c r="AT48" s="8">
        <v>333.70046375619233</v>
      </c>
      <c r="AU48" s="8">
        <v>465.18574196411322</v>
      </c>
      <c r="AV48" s="8">
        <v>71.843861174122239</v>
      </c>
      <c r="AW48" s="88">
        <v>20502.543532545271</v>
      </c>
      <c r="AX48" s="88">
        <v>2884.4471037514686</v>
      </c>
      <c r="AY48" s="9">
        <v>59.231095187197262</v>
      </c>
    </row>
    <row r="49" spans="2:51" x14ac:dyDescent="0.25">
      <c r="B49" s="12">
        <f t="shared" si="4"/>
        <v>2063</v>
      </c>
      <c r="C49" s="93">
        <v>0.05</v>
      </c>
      <c r="D49" s="116">
        <f t="shared" si="39"/>
        <v>-4.9999999999994493E-4</v>
      </c>
      <c r="E49" s="117">
        <f t="shared" si="39"/>
        <v>-2.7449485841801735E-4</v>
      </c>
      <c r="F49" s="117">
        <f t="shared" si="39"/>
        <v>-2.7449485841812837E-4</v>
      </c>
      <c r="G49" s="117">
        <f t="shared" si="39"/>
        <v>-4.9999471382533578E-4</v>
      </c>
      <c r="H49" s="117" t="e">
        <f t="shared" si="39"/>
        <v>#DIV/0!</v>
      </c>
      <c r="I49" s="117">
        <f t="shared" si="37"/>
        <v>-5.0000000000005596E-4</v>
      </c>
      <c r="J49" s="117"/>
      <c r="K49" s="117">
        <f t="shared" si="37"/>
        <v>-0.72549019607843146</v>
      </c>
      <c r="L49" s="117"/>
      <c r="M49" s="117">
        <f t="shared" si="37"/>
        <v>-6.0000000000000053E-3</v>
      </c>
      <c r="N49" s="117"/>
      <c r="O49" s="117"/>
      <c r="P49" s="117"/>
      <c r="Q49" s="117">
        <f t="shared" si="38"/>
        <v>-2.9999999999998916E-3</v>
      </c>
      <c r="R49" s="117">
        <f t="shared" si="38"/>
        <v>-2.744948584182394E-4</v>
      </c>
      <c r="S49" s="117">
        <f t="shared" si="33"/>
        <v>-2.7449485841801735E-4</v>
      </c>
      <c r="T49" s="118">
        <f t="shared" si="34"/>
        <v>-4.5342491791195982E-3</v>
      </c>
      <c r="U49" s="117">
        <f t="shared" si="27"/>
        <v>-4.5342491791194872E-3</v>
      </c>
      <c r="V49" s="117">
        <f t="shared" si="28"/>
        <v>-4.5342491791195982E-3</v>
      </c>
      <c r="W49" s="117">
        <f t="shared" si="29"/>
        <v>-2.4211803000262488E-4</v>
      </c>
      <c r="X49" s="117">
        <f t="shared" si="30"/>
        <v>-4.9999749172191521E-4</v>
      </c>
      <c r="Y49" s="117">
        <f t="shared" si="31"/>
        <v>-4.9999999999994493E-4</v>
      </c>
      <c r="Z49" s="113">
        <f t="shared" si="8"/>
        <v>0.74630802191801915</v>
      </c>
      <c r="AA49" s="114">
        <f t="shared" si="35"/>
        <v>0.10906794883121465</v>
      </c>
      <c r="AB49" s="114">
        <f t="shared" si="9"/>
        <v>0.12687369395358095</v>
      </c>
      <c r="AC49" s="115">
        <f t="shared" si="36"/>
        <v>7.2918059567134966E-4</v>
      </c>
      <c r="AD49" s="99">
        <v>31407.656323898045</v>
      </c>
      <c r="AE49" s="8">
        <v>22561.8568504537</v>
      </c>
      <c r="AF49" s="8">
        <v>877.92901371561743</v>
      </c>
      <c r="AG49" s="8">
        <v>1890.7812513376055</v>
      </c>
      <c r="AH49" s="8">
        <v>0</v>
      </c>
      <c r="AI49" s="8">
        <v>2094.0241248998868</v>
      </c>
      <c r="AJ49" s="8">
        <v>0</v>
      </c>
      <c r="AK49" s="8">
        <v>1.3319916263316392E-2</v>
      </c>
      <c r="AL49" s="8">
        <v>0.72531575373744417</v>
      </c>
      <c r="AM49" s="8">
        <v>19.382119671089928</v>
      </c>
      <c r="AN49" s="8">
        <v>2.7810982058103182</v>
      </c>
      <c r="AO49" s="8">
        <v>0</v>
      </c>
      <c r="AP49" s="8">
        <v>0</v>
      </c>
      <c r="AQ49" s="8">
        <v>313.40584881344915</v>
      </c>
      <c r="AR49" s="8">
        <v>1364.673006826024</v>
      </c>
      <c r="AS49" s="8">
        <v>1415.3024145014797</v>
      </c>
      <c r="AT49" s="8">
        <v>332.18738270233399</v>
      </c>
      <c r="AU49" s="8">
        <v>463.07647389547435</v>
      </c>
      <c r="AV49" s="8">
        <v>71.518103205568693</v>
      </c>
      <c r="AW49" s="88">
        <v>20497.579497095128</v>
      </c>
      <c r="AX49" s="88">
        <v>2883.0048874345885</v>
      </c>
      <c r="AY49" s="9">
        <v>59.201479639603669</v>
      </c>
    </row>
    <row r="50" spans="2:51" x14ac:dyDescent="0.25">
      <c r="B50" s="12">
        <f t="shared" si="4"/>
        <v>2064</v>
      </c>
      <c r="C50" s="93">
        <v>0.05</v>
      </c>
      <c r="D50" s="116">
        <f t="shared" si="39"/>
        <v>-7.0000000000003393E-4</v>
      </c>
      <c r="E50" s="117">
        <f t="shared" si="39"/>
        <v>-4.9313110117710224E-4</v>
      </c>
      <c r="F50" s="117">
        <f t="shared" si="39"/>
        <v>-4.9313110117721326E-4</v>
      </c>
      <c r="G50" s="117">
        <f t="shared" si="39"/>
        <v>-7.105702338575659E-4</v>
      </c>
      <c r="H50" s="117" t="e">
        <f t="shared" si="39"/>
        <v>#DIV/0!</v>
      </c>
      <c r="I50" s="117">
        <f t="shared" si="37"/>
        <v>-6.9999999999992291E-4</v>
      </c>
      <c r="J50" s="117"/>
      <c r="K50" s="117">
        <f t="shared" si="37"/>
        <v>-0.7142857142857143</v>
      </c>
      <c r="L50" s="117"/>
      <c r="M50" s="117">
        <f t="shared" si="37"/>
        <v>-6.0000000000000053E-3</v>
      </c>
      <c r="N50" s="117"/>
      <c r="O50" s="117"/>
      <c r="P50" s="117"/>
      <c r="Q50" s="117">
        <f t="shared" si="38"/>
        <v>-2.9999999999997806E-3</v>
      </c>
      <c r="R50" s="117">
        <f t="shared" si="38"/>
        <v>-4.9313110117710224E-4</v>
      </c>
      <c r="S50" s="117">
        <f t="shared" si="33"/>
        <v>-4.9313110117721326E-4</v>
      </c>
      <c r="T50" s="118">
        <f t="shared" si="34"/>
        <v>-4.4849389424463926E-3</v>
      </c>
      <c r="U50" s="117">
        <f t="shared" si="27"/>
        <v>-4.4849389424465036E-3</v>
      </c>
      <c r="V50" s="117">
        <f t="shared" si="28"/>
        <v>-4.4849389424465036E-3</v>
      </c>
      <c r="W50" s="117">
        <f t="shared" si="29"/>
        <v>-4.6273186046130732E-4</v>
      </c>
      <c r="X50" s="117">
        <f t="shared" si="30"/>
        <v>-7.0501555235780167E-4</v>
      </c>
      <c r="Y50" s="117">
        <f t="shared" si="31"/>
        <v>-7.0000000000003393E-4</v>
      </c>
      <c r="Z50" s="113">
        <f t="shared" si="8"/>
        <v>0.74646251798394225</v>
      </c>
      <c r="AA50" s="114">
        <f t="shared" si="35"/>
        <v>0.10902324524782865</v>
      </c>
      <c r="AB50" s="114">
        <f t="shared" si="9"/>
        <v>0.12687305716617492</v>
      </c>
      <c r="AC50" s="115">
        <f t="shared" si="36"/>
        <v>6.8449406022745953E-4</v>
      </c>
      <c r="AD50" s="99">
        <v>31385.670964471316</v>
      </c>
      <c r="AE50" s="8">
        <v>22550.730897140435</v>
      </c>
      <c r="AF50" s="8">
        <v>877.49607961432844</v>
      </c>
      <c r="AG50" s="8">
        <v>1889.437718461669</v>
      </c>
      <c r="AH50" s="8">
        <v>0</v>
      </c>
      <c r="AI50" s="8">
        <v>2092.558308012457</v>
      </c>
      <c r="AJ50" s="8">
        <v>0</v>
      </c>
      <c r="AK50" s="8">
        <v>3.8056903609475405E-3</v>
      </c>
      <c r="AL50" s="8">
        <v>0.39312831221900529</v>
      </c>
      <c r="AM50" s="8">
        <v>19.265826953063389</v>
      </c>
      <c r="AN50" s="8">
        <v>1.8205443957907128</v>
      </c>
      <c r="AO50" s="8">
        <v>0</v>
      </c>
      <c r="AP50" s="8">
        <v>0</v>
      </c>
      <c r="AQ50" s="8">
        <v>312.46563126700886</v>
      </c>
      <c r="AR50" s="8">
        <v>1364.0000441234213</v>
      </c>
      <c r="AS50" s="8">
        <v>1414.6044848633178</v>
      </c>
      <c r="AT50" s="8">
        <v>330.69754257346295</v>
      </c>
      <c r="AU50" s="8">
        <v>460.99960418436973</v>
      </c>
      <c r="AV50" s="8">
        <v>71.197348879412132</v>
      </c>
      <c r="AW50" s="88">
        <v>20488.094613999485</v>
      </c>
      <c r="AX50" s="88">
        <v>2880.9723241514234</v>
      </c>
      <c r="AY50" s="9">
        <v>59.160038603855945</v>
      </c>
    </row>
    <row r="51" spans="2:51" x14ac:dyDescent="0.25">
      <c r="B51" s="12">
        <f t="shared" si="4"/>
        <v>2065</v>
      </c>
      <c r="C51" s="93">
        <v>0.05</v>
      </c>
      <c r="D51" s="116">
        <f t="shared" si="39"/>
        <v>-1.1999999999999789E-3</v>
      </c>
      <c r="E51" s="117">
        <f t="shared" si="39"/>
        <v>-1.0300846693506172E-3</v>
      </c>
      <c r="F51" s="117">
        <f t="shared" si="39"/>
        <v>-1.0300846693506172E-3</v>
      </c>
      <c r="G51" s="117">
        <f t="shared" si="39"/>
        <v>-1.1999999999999789E-3</v>
      </c>
      <c r="H51" s="117" t="e">
        <f t="shared" si="39"/>
        <v>#DIV/0!</v>
      </c>
      <c r="I51" s="117">
        <f t="shared" si="37"/>
        <v>-1.1999999999998678E-3</v>
      </c>
      <c r="J51" s="117"/>
      <c r="K51" s="117">
        <f t="shared" si="37"/>
        <v>-0.25000000000000011</v>
      </c>
      <c r="L51" s="117"/>
      <c r="M51" s="117">
        <f t="shared" si="37"/>
        <v>-5.9999999999998943E-3</v>
      </c>
      <c r="N51" s="117"/>
      <c r="O51" s="117"/>
      <c r="P51" s="117"/>
      <c r="Q51" s="117">
        <f t="shared" si="38"/>
        <v>-2.9999999999998916E-3</v>
      </c>
      <c r="R51" s="117">
        <f t="shared" si="38"/>
        <v>-1.0300846693507282E-3</v>
      </c>
      <c r="S51" s="117">
        <f t="shared" si="33"/>
        <v>-1.0300846693506172E-3</v>
      </c>
      <c r="T51" s="118">
        <f t="shared" si="34"/>
        <v>-4.4743973985248431E-3</v>
      </c>
      <c r="U51" s="117">
        <f t="shared" si="27"/>
        <v>-4.4743973985241769E-3</v>
      </c>
      <c r="V51" s="117">
        <f t="shared" si="28"/>
        <v>-4.47439739852451E-3</v>
      </c>
      <c r="W51" s="117">
        <f t="shared" si="29"/>
        <v>-1.0057010664835664E-3</v>
      </c>
      <c r="X51" s="117">
        <f t="shared" si="30"/>
        <v>-1.1999999999999789E-3</v>
      </c>
      <c r="Y51" s="117">
        <f t="shared" si="31"/>
        <v>-1.1999999999999789E-3</v>
      </c>
      <c r="Z51" s="113">
        <f t="shared" si="8"/>
        <v>0.74658950579487604</v>
      </c>
      <c r="AA51" s="114">
        <f t="shared" si="35"/>
        <v>0.10898582195139037</v>
      </c>
      <c r="AB51" s="114">
        <f t="shared" si="9"/>
        <v>0.12687305716617492</v>
      </c>
      <c r="AC51" s="115">
        <f t="shared" si="36"/>
        <v>6.5051918031943767E-4</v>
      </c>
      <c r="AD51" s="99">
        <v>31348.008159313951</v>
      </c>
      <c r="AE51" s="8">
        <v>22527.501734960639</v>
      </c>
      <c r="AF51" s="8">
        <v>876.59218435530249</v>
      </c>
      <c r="AG51" s="8">
        <v>1887.170393199515</v>
      </c>
      <c r="AH51" s="8">
        <v>0</v>
      </c>
      <c r="AI51" s="8">
        <v>2090.0472380428423</v>
      </c>
      <c r="AJ51" s="8">
        <v>0</v>
      </c>
      <c r="AK51" s="8">
        <v>2.8542677707106552E-3</v>
      </c>
      <c r="AL51" s="8">
        <v>0.13732887441806488</v>
      </c>
      <c r="AM51" s="8">
        <v>19.150231991345009</v>
      </c>
      <c r="AN51" s="8">
        <v>1.1020654389101701</v>
      </c>
      <c r="AO51" s="8">
        <v>0</v>
      </c>
      <c r="AP51" s="8">
        <v>0</v>
      </c>
      <c r="AQ51" s="8">
        <v>311.52823437320785</v>
      </c>
      <c r="AR51" s="8">
        <v>1362.595008588976</v>
      </c>
      <c r="AS51" s="8">
        <v>1413.1473224702654</v>
      </c>
      <c r="AT51" s="8">
        <v>329.21787034927371</v>
      </c>
      <c r="AU51" s="8">
        <v>458.9369087546865</v>
      </c>
      <c r="AV51" s="8">
        <v>70.878783646804251</v>
      </c>
      <c r="AW51" s="88">
        <v>20467.489715395968</v>
      </c>
      <c r="AX51" s="88">
        <v>2877.5151573624416</v>
      </c>
      <c r="AY51" s="9">
        <v>59.089046557531319</v>
      </c>
    </row>
    <row r="52" spans="2:51" x14ac:dyDescent="0.25">
      <c r="B52" s="12">
        <f t="shared" si="4"/>
        <v>2066</v>
      </c>
      <c r="C52" s="93">
        <v>0.05</v>
      </c>
      <c r="D52" s="116">
        <f t="shared" si="39"/>
        <v>-1.6000000000001569E-3</v>
      </c>
      <c r="E52" s="117">
        <f t="shared" si="39"/>
        <v>-1.4660659729899272E-3</v>
      </c>
      <c r="F52" s="117">
        <f t="shared" si="39"/>
        <v>-1.4660659729902603E-3</v>
      </c>
      <c r="G52" s="117">
        <f t="shared" si="39"/>
        <v>-1.6000000000001569E-3</v>
      </c>
      <c r="H52" s="117" t="e">
        <f t="shared" si="39"/>
        <v>#DIV/0!</v>
      </c>
      <c r="I52" s="117">
        <f t="shared" si="37"/>
        <v>-1.6000000000001569E-3</v>
      </c>
      <c r="J52" s="117"/>
      <c r="K52" s="117">
        <f t="shared" si="37"/>
        <v>-0.33333333333333326</v>
      </c>
      <c r="L52" s="117"/>
      <c r="M52" s="117">
        <f t="shared" si="37"/>
        <v>-6.0000000000002274E-3</v>
      </c>
      <c r="N52" s="117"/>
      <c r="O52" s="117"/>
      <c r="P52" s="117"/>
      <c r="Q52" s="117">
        <f t="shared" si="38"/>
        <v>-3.0000000000000027E-3</v>
      </c>
      <c r="R52" s="117">
        <f t="shared" si="38"/>
        <v>-1.4660659729900383E-3</v>
      </c>
      <c r="S52" s="117">
        <f t="shared" si="33"/>
        <v>-1.4660659729900383E-3</v>
      </c>
      <c r="T52" s="118">
        <f t="shared" si="34"/>
        <v>-4.4900954641650115E-3</v>
      </c>
      <c r="U52" s="117">
        <f t="shared" si="27"/>
        <v>-4.4900954641656776E-3</v>
      </c>
      <c r="V52" s="117">
        <f t="shared" si="28"/>
        <v>-4.4900954641649005E-3</v>
      </c>
      <c r="W52" s="117">
        <f t="shared" si="29"/>
        <v>-1.4468495848429797E-3</v>
      </c>
      <c r="X52" s="117">
        <f t="shared" si="30"/>
        <v>-1.6000000000000458E-3</v>
      </c>
      <c r="Y52" s="117">
        <f t="shared" si="31"/>
        <v>-1.6000000000000458E-3</v>
      </c>
      <c r="Z52" s="113">
        <f t="shared" si="8"/>
        <v>0.74668965978028734</v>
      </c>
      <c r="AA52" s="114">
        <f t="shared" si="35"/>
        <v>0.10895336463531582</v>
      </c>
      <c r="AB52" s="114">
        <f t="shared" si="9"/>
        <v>0.12687305716617495</v>
      </c>
      <c r="AC52" s="115">
        <f t="shared" si="36"/>
        <v>6.3174657009832139E-4</v>
      </c>
      <c r="AD52" s="99">
        <v>31297.851346259045</v>
      </c>
      <c r="AE52" s="8">
        <v>22494.474931210541</v>
      </c>
      <c r="AF52" s="8">
        <v>875.30704238163003</v>
      </c>
      <c r="AG52" s="8">
        <v>1884.1509205703956</v>
      </c>
      <c r="AH52" s="8">
        <v>0</v>
      </c>
      <c r="AI52" s="8">
        <v>2086.7031624619735</v>
      </c>
      <c r="AJ52" s="8">
        <v>0</v>
      </c>
      <c r="AK52" s="8">
        <v>1.9028451804737703E-3</v>
      </c>
      <c r="AL52" s="8">
        <v>8.2490641091842523E-2</v>
      </c>
      <c r="AM52" s="8">
        <v>19.035330599396936</v>
      </c>
      <c r="AN52" s="8">
        <v>0.65258615377703311</v>
      </c>
      <c r="AO52" s="8">
        <v>0</v>
      </c>
      <c r="AP52" s="8">
        <v>0</v>
      </c>
      <c r="AQ52" s="8">
        <v>310.59364967008821</v>
      </c>
      <c r="AR52" s="8">
        <v>1360.5973544119176</v>
      </c>
      <c r="AS52" s="8">
        <v>1411.0755552659698</v>
      </c>
      <c r="AT52" s="8">
        <v>327.73965068289635</v>
      </c>
      <c r="AU52" s="8">
        <v>456.87623822234889</v>
      </c>
      <c r="AV52" s="8">
        <v>70.560531141846212</v>
      </c>
      <c r="AW52" s="88">
        <v>20437.876336398469</v>
      </c>
      <c r="AX52" s="88">
        <v>2872.9111331106615</v>
      </c>
      <c r="AY52" s="9">
        <v>58.994504083039267</v>
      </c>
    </row>
    <row r="53" spans="2:51" x14ac:dyDescent="0.25">
      <c r="B53" s="12">
        <f t="shared" si="4"/>
        <v>2067</v>
      </c>
      <c r="C53" s="93">
        <v>0.05</v>
      </c>
      <c r="D53" s="116">
        <f t="shared" si="39"/>
        <v>-1.4999999999998348E-3</v>
      </c>
      <c r="E53" s="117">
        <f t="shared" si="39"/>
        <v>-1.3667361067823958E-3</v>
      </c>
      <c r="F53" s="117">
        <f t="shared" si="39"/>
        <v>-1.3667361067821737E-3</v>
      </c>
      <c r="G53" s="117">
        <f t="shared" si="39"/>
        <v>-1.4999999999998348E-3</v>
      </c>
      <c r="H53" s="117" t="e">
        <f t="shared" si="39"/>
        <v>#DIV/0!</v>
      </c>
      <c r="I53" s="117">
        <f t="shared" si="37"/>
        <v>-1.5000000000000568E-3</v>
      </c>
      <c r="J53" s="117"/>
      <c r="K53" s="117">
        <f t="shared" si="37"/>
        <v>-0.5</v>
      </c>
      <c r="L53" s="117"/>
      <c r="M53" s="117">
        <f t="shared" si="37"/>
        <v>-5.9999999999998943E-3</v>
      </c>
      <c r="N53" s="117"/>
      <c r="O53" s="117"/>
      <c r="P53" s="117"/>
      <c r="Q53" s="117">
        <f t="shared" si="38"/>
        <v>-3.0000000000000027E-3</v>
      </c>
      <c r="R53" s="117">
        <f t="shared" si="38"/>
        <v>-1.3667361067823958E-3</v>
      </c>
      <c r="S53" s="117">
        <f t="shared" si="33"/>
        <v>-1.3667361067823958E-3</v>
      </c>
      <c r="T53" s="118">
        <f t="shared" si="34"/>
        <v>-4.5679639763153146E-3</v>
      </c>
      <c r="U53" s="117">
        <f t="shared" si="27"/>
        <v>-4.5679639763150925E-3</v>
      </c>
      <c r="V53" s="117">
        <f t="shared" si="28"/>
        <v>-4.5679639763155366E-3</v>
      </c>
      <c r="W53" s="117">
        <f t="shared" si="29"/>
        <v>-1.3476187996155353E-3</v>
      </c>
      <c r="X53" s="117">
        <f t="shared" si="30"/>
        <v>-1.4999999999998348E-3</v>
      </c>
      <c r="Y53" s="117">
        <f t="shared" si="31"/>
        <v>-1.4999999999999458E-3</v>
      </c>
      <c r="Z53" s="113">
        <f t="shared" si="8"/>
        <v>0.74678931603575793</v>
      </c>
      <c r="AA53" s="114">
        <f t="shared" si="35"/>
        <v>0.10891810101626442</v>
      </c>
      <c r="AB53" s="114">
        <f t="shared" si="9"/>
        <v>0.12687305716617492</v>
      </c>
      <c r="AC53" s="115">
        <f t="shared" si="36"/>
        <v>6.1913345911974766E-4</v>
      </c>
      <c r="AD53" s="99">
        <v>31250.904569239661</v>
      </c>
      <c r="AE53" s="8">
        <v>22463.730920118946</v>
      </c>
      <c r="AF53" s="8">
        <v>874.11072864228629</v>
      </c>
      <c r="AG53" s="8">
        <v>1881.3246941895402</v>
      </c>
      <c r="AH53" s="8">
        <v>0</v>
      </c>
      <c r="AI53" s="8">
        <v>2083.5731077182804</v>
      </c>
      <c r="AJ53" s="8">
        <v>0</v>
      </c>
      <c r="AK53" s="8">
        <v>9.5142259023688514E-4</v>
      </c>
      <c r="AL53" s="8">
        <v>4.9976225059315815E-2</v>
      </c>
      <c r="AM53" s="8">
        <v>18.921118615800555</v>
      </c>
      <c r="AN53" s="8">
        <v>0.37643438312437111</v>
      </c>
      <c r="AO53" s="8">
        <v>0</v>
      </c>
      <c r="AP53" s="8">
        <v>0</v>
      </c>
      <c r="AQ53" s="8">
        <v>309.66186872107795</v>
      </c>
      <c r="AR53" s="8">
        <v>1358.7377768808503</v>
      </c>
      <c r="AS53" s="8">
        <v>1409.1469873551898</v>
      </c>
      <c r="AT53" s="8">
        <v>326.24254776496673</v>
      </c>
      <c r="AU53" s="8">
        <v>454.78924402451486</v>
      </c>
      <c r="AV53" s="8">
        <v>70.238213177440571</v>
      </c>
      <c r="AW53" s="88">
        <v>20410.333870023322</v>
      </c>
      <c r="AX53" s="88">
        <v>2868.6017664109959</v>
      </c>
      <c r="AY53" s="9">
        <v>58.906012326914713</v>
      </c>
    </row>
    <row r="54" spans="2:51" x14ac:dyDescent="0.25">
      <c r="B54" s="12">
        <f t="shared" si="4"/>
        <v>2068</v>
      </c>
      <c r="C54" s="93">
        <v>0.05</v>
      </c>
      <c r="D54" s="116">
        <f t="shared" si="39"/>
        <v>-1.4999999999999458E-3</v>
      </c>
      <c r="E54" s="117">
        <f t="shared" si="39"/>
        <v>-1.3763179606135489E-3</v>
      </c>
      <c r="F54" s="117">
        <f t="shared" si="39"/>
        <v>-1.3763179606135489E-3</v>
      </c>
      <c r="G54" s="117">
        <f t="shared" si="39"/>
        <v>-1.5000000000000568E-3</v>
      </c>
      <c r="H54" s="117" t="e">
        <f t="shared" si="39"/>
        <v>#DIV/0!</v>
      </c>
      <c r="I54" s="117">
        <f t="shared" si="37"/>
        <v>-1.5000000000000568E-3</v>
      </c>
      <c r="J54" s="117"/>
      <c r="K54" s="117">
        <f t="shared" si="37"/>
        <v>0</v>
      </c>
      <c r="L54" s="117"/>
      <c r="M54" s="117">
        <f t="shared" si="37"/>
        <v>-6.0000000000000053E-3</v>
      </c>
      <c r="N54" s="117"/>
      <c r="O54" s="117"/>
      <c r="P54" s="117"/>
      <c r="Q54" s="117">
        <f t="shared" si="38"/>
        <v>-2.5000000000000577E-3</v>
      </c>
      <c r="R54" s="117">
        <f t="shared" si="38"/>
        <v>-1.3763179606135489E-3</v>
      </c>
      <c r="S54" s="117">
        <f t="shared" ref="S54:S56" si="40">AS54/AS53-1</f>
        <v>-1.3763179606134379E-3</v>
      </c>
      <c r="T54" s="118">
        <f t="shared" ref="T54:T56" si="41">AT54/AT53-1</f>
        <v>-4.5918942825424747E-3</v>
      </c>
      <c r="U54" s="117">
        <f t="shared" si="27"/>
        <v>-4.5918942825425857E-3</v>
      </c>
      <c r="V54" s="117">
        <f t="shared" si="28"/>
        <v>-4.5918942825424747E-3</v>
      </c>
      <c r="W54" s="117">
        <f t="shared" si="29"/>
        <v>-1.358577920950621E-3</v>
      </c>
      <c r="X54" s="117">
        <f t="shared" si="30"/>
        <v>-1.5000000000000568E-3</v>
      </c>
      <c r="Y54" s="117">
        <f t="shared" si="31"/>
        <v>-1.4999999999998348E-3</v>
      </c>
      <c r="Z54" s="113">
        <f t="shared" si="8"/>
        <v>0.74688181921612773</v>
      </c>
      <c r="AA54" s="114">
        <f t="shared" si="35"/>
        <v>0.10888682198722986</v>
      </c>
      <c r="AB54" s="114">
        <f t="shared" si="9"/>
        <v>0.12687305716617489</v>
      </c>
      <c r="AC54" s="115">
        <f t="shared" si="36"/>
        <v>6.0993237935885768E-4</v>
      </c>
      <c r="AD54" s="99">
        <v>31204.028212385805</v>
      </c>
      <c r="AE54" s="8">
        <v>22432.813683791195</v>
      </c>
      <c r="AF54" s="8">
        <v>872.90767434689087</v>
      </c>
      <c r="AG54" s="8">
        <v>1878.5027071482557</v>
      </c>
      <c r="AH54" s="8">
        <v>0</v>
      </c>
      <c r="AI54" s="8">
        <v>2080.4477480567029</v>
      </c>
      <c r="AJ54" s="8">
        <v>0</v>
      </c>
      <c r="AK54" s="8">
        <v>9.5142259023688514E-4</v>
      </c>
      <c r="AL54" s="8">
        <v>2.3518314458292697E-2</v>
      </c>
      <c r="AM54" s="8">
        <v>18.807591904105752</v>
      </c>
      <c r="AN54" s="8">
        <v>0.20028553200711341</v>
      </c>
      <c r="AO54" s="8">
        <v>0</v>
      </c>
      <c r="AP54" s="8">
        <v>0</v>
      </c>
      <c r="AQ54" s="8">
        <v>308.88771404927525</v>
      </c>
      <c r="AR54" s="8">
        <v>1356.8677216747651</v>
      </c>
      <c r="AS54" s="8">
        <v>1407.2075530473485</v>
      </c>
      <c r="AT54" s="8">
        <v>324.74447647516268</v>
      </c>
      <c r="AU54" s="8">
        <v>452.70089989511683</v>
      </c>
      <c r="AV54" s="8">
        <v>69.915686727935082</v>
      </c>
      <c r="AW54" s="88">
        <v>20382.604841068278</v>
      </c>
      <c r="AX54" s="88">
        <v>2864.2988637613794</v>
      </c>
      <c r="AY54" s="9">
        <v>58.817653308424347</v>
      </c>
    </row>
    <row r="55" spans="2:51" x14ac:dyDescent="0.25">
      <c r="B55" s="12">
        <f t="shared" si="4"/>
        <v>2069</v>
      </c>
      <c r="C55" s="93">
        <v>0.05</v>
      </c>
      <c r="D55" s="116">
        <f t="shared" si="39"/>
        <v>-1.6000000000000458E-3</v>
      </c>
      <c r="E55" s="117">
        <f t="shared" si="39"/>
        <v>-1.4830431108070474E-3</v>
      </c>
      <c r="F55" s="117">
        <f t="shared" si="39"/>
        <v>-1.4830431108070474E-3</v>
      </c>
      <c r="G55" s="117">
        <f t="shared" si="39"/>
        <v>-1.5999999999999348E-3</v>
      </c>
      <c r="H55" s="117" t="e">
        <f t="shared" si="39"/>
        <v>#DIV/0!</v>
      </c>
      <c r="I55" s="117">
        <f t="shared" si="37"/>
        <v>-1.6000000000000458E-3</v>
      </c>
      <c r="J55" s="117"/>
      <c r="K55" s="117">
        <f t="shared" si="37"/>
        <v>-1</v>
      </c>
      <c r="L55" s="117"/>
      <c r="M55" s="117">
        <f t="shared" si="37"/>
        <v>-6.0000000000000053E-3</v>
      </c>
      <c r="N55" s="117"/>
      <c r="O55" s="117"/>
      <c r="P55" s="117"/>
      <c r="Q55" s="117">
        <f t="shared" si="38"/>
        <v>-2.4999999999998357E-3</v>
      </c>
      <c r="R55" s="117">
        <f t="shared" si="38"/>
        <v>-1.4830431108070474E-3</v>
      </c>
      <c r="S55" s="117">
        <f t="shared" si="40"/>
        <v>-1.4830431108070474E-3</v>
      </c>
      <c r="T55" s="118">
        <f t="shared" si="41"/>
        <v>-4.6235138705414958E-3</v>
      </c>
      <c r="U55" s="117">
        <f t="shared" si="27"/>
        <v>-4.6235138705416068E-3</v>
      </c>
      <c r="V55" s="117">
        <f t="shared" si="28"/>
        <v>-4.6235138705412737E-3</v>
      </c>
      <c r="W55" s="117">
        <f t="shared" si="29"/>
        <v>-1.466270052738361E-3</v>
      </c>
      <c r="X55" s="117">
        <f t="shared" si="30"/>
        <v>-1.6000000000001569E-3</v>
      </c>
      <c r="Y55" s="117">
        <f t="shared" si="31"/>
        <v>-1.5999999999999348E-3</v>
      </c>
      <c r="Z55" s="113">
        <f t="shared" si="8"/>
        <v>0.74696931217903884</v>
      </c>
      <c r="AA55" s="114">
        <f t="shared" si="35"/>
        <v>0.10885675882787384</v>
      </c>
      <c r="AB55" s="114">
        <f t="shared" si="9"/>
        <v>0.12687305716617492</v>
      </c>
      <c r="AC55" s="115">
        <f t="shared" si="36"/>
        <v>6.0322265466987337E-4</v>
      </c>
      <c r="AD55" s="99">
        <v>31154.101767245986</v>
      </c>
      <c r="AE55" s="8">
        <v>22399.544854001429</v>
      </c>
      <c r="AF55" s="8">
        <v>871.61311463408015</v>
      </c>
      <c r="AG55" s="8">
        <v>1875.4971028168186</v>
      </c>
      <c r="AH55" s="8">
        <v>0</v>
      </c>
      <c r="AI55" s="8">
        <v>2077.1190316598122</v>
      </c>
      <c r="AJ55" s="8">
        <v>0</v>
      </c>
      <c r="AK55" s="8">
        <v>0</v>
      </c>
      <c r="AL55" s="8">
        <v>1.1757438951366302E-2</v>
      </c>
      <c r="AM55" s="8">
        <v>18.694746352681118</v>
      </c>
      <c r="AN55" s="8">
        <v>8.6356180261032242E-2</v>
      </c>
      <c r="AO55" s="8">
        <v>0</v>
      </c>
      <c r="AP55" s="8">
        <v>0</v>
      </c>
      <c r="AQ55" s="8">
        <v>308.11549476415212</v>
      </c>
      <c r="AR55" s="8">
        <v>1354.8554283478588</v>
      </c>
      <c r="AS55" s="8">
        <v>1405.1206035803259</v>
      </c>
      <c r="AT55" s="8">
        <v>323.24301588379802</v>
      </c>
      <c r="AU55" s="8">
        <v>450.60783100524509</v>
      </c>
      <c r="AV55" s="8">
        <v>69.592430580580057</v>
      </c>
      <c r="AW55" s="88">
        <v>20352.718437993019</v>
      </c>
      <c r="AX55" s="88">
        <v>2859.7159855793607</v>
      </c>
      <c r="AY55" s="9">
        <v>58.723545063130871</v>
      </c>
    </row>
    <row r="56" spans="2:51" ht="15.75" thickBot="1" x14ac:dyDescent="0.3">
      <c r="B56" s="13">
        <f t="shared" si="4"/>
        <v>2070</v>
      </c>
      <c r="C56" s="94">
        <v>0.05</v>
      </c>
      <c r="D56" s="119">
        <f t="shared" si="39"/>
        <v>-2.0000000000000018E-3</v>
      </c>
      <c r="E56" s="120">
        <f t="shared" si="39"/>
        <v>-1.9030185546894396E-3</v>
      </c>
      <c r="F56" s="120">
        <f t="shared" si="39"/>
        <v>-1.9030185546894396E-3</v>
      </c>
      <c r="G56" s="120">
        <f t="shared" si="39"/>
        <v>-2.0000000000002238E-3</v>
      </c>
      <c r="H56" s="120" t="e">
        <f t="shared" si="39"/>
        <v>#DIV/0!</v>
      </c>
      <c r="I56" s="120">
        <f t="shared" si="37"/>
        <v>-2.0000000000000018E-3</v>
      </c>
      <c r="J56" s="120"/>
      <c r="K56" s="120"/>
      <c r="L56" s="120"/>
      <c r="M56" s="120">
        <f t="shared" si="37"/>
        <v>-6.0000000000000053E-3</v>
      </c>
      <c r="N56" s="120"/>
      <c r="O56" s="120"/>
      <c r="P56" s="120"/>
      <c r="Q56" s="120">
        <f t="shared" si="38"/>
        <v>-2.4999999999998357E-3</v>
      </c>
      <c r="R56" s="120">
        <f t="shared" si="38"/>
        <v>-1.9030185546893286E-3</v>
      </c>
      <c r="S56" s="120">
        <f t="shared" si="40"/>
        <v>-1.9030185546893286E-3</v>
      </c>
      <c r="T56" s="121">
        <f t="shared" si="41"/>
        <v>-4.6404963443733571E-3</v>
      </c>
      <c r="U56" s="120">
        <f t="shared" si="27"/>
        <v>-4.6404963443733571E-3</v>
      </c>
      <c r="V56" s="120">
        <f t="shared" si="28"/>
        <v>-4.6404963443733571E-3</v>
      </c>
      <c r="W56" s="120">
        <f t="shared" si="29"/>
        <v>-1.8891120839348297E-3</v>
      </c>
      <c r="X56" s="120">
        <f t="shared" si="30"/>
        <v>-2.0000000000002238E-3</v>
      </c>
      <c r="Y56" s="120">
        <f t="shared" si="31"/>
        <v>-2.0000000000000018E-3</v>
      </c>
      <c r="Z56" s="122">
        <f t="shared" si="8"/>
        <v>0.74704189951721289</v>
      </c>
      <c r="AA56" s="123">
        <f t="shared" si="35"/>
        <v>0.10883296112437206</v>
      </c>
      <c r="AB56" s="123">
        <f t="shared" si="9"/>
        <v>0.12687305716617492</v>
      </c>
      <c r="AC56" s="124">
        <f t="shared" si="36"/>
        <v>5.986114584734919E-4</v>
      </c>
      <c r="AD56" s="100">
        <v>31091.793563711493</v>
      </c>
      <c r="AE56" s="10">
        <v>22356.918104527667</v>
      </c>
      <c r="AF56" s="10">
        <v>869.95441870442085</v>
      </c>
      <c r="AG56" s="10">
        <v>1871.7461086111846</v>
      </c>
      <c r="AH56" s="10">
        <v>0</v>
      </c>
      <c r="AI56" s="10">
        <v>2072.9647935964927</v>
      </c>
      <c r="AJ56" s="10">
        <v>0</v>
      </c>
      <c r="AK56" s="10">
        <v>0</v>
      </c>
      <c r="AL56" s="10">
        <v>5.870776728142792E-3</v>
      </c>
      <c r="AM56" s="10">
        <v>18.582577874565033</v>
      </c>
      <c r="AN56" s="10">
        <v>2.3455240436890228E-2</v>
      </c>
      <c r="AO56" s="10">
        <v>0</v>
      </c>
      <c r="AP56" s="10">
        <v>0</v>
      </c>
      <c r="AQ56" s="10">
        <v>307.34520602724177</v>
      </c>
      <c r="AR56" s="10">
        <v>1352.2771133287913</v>
      </c>
      <c r="AS56" s="10">
        <v>1402.4466330001362</v>
      </c>
      <c r="AT56" s="10">
        <v>321.74300785024502</v>
      </c>
      <c r="AU56" s="10">
        <v>448.51678701271925</v>
      </c>
      <c r="AV56" s="10">
        <v>69.269487160874817</v>
      </c>
      <c r="AW56" s="89">
        <v>20314.269871650882</v>
      </c>
      <c r="AX56" s="89">
        <v>2853.9965536082013</v>
      </c>
      <c r="AY56" s="11">
        <v>58.606097973004609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Y56"/>
  <sheetViews>
    <sheetView workbookViewId="0">
      <pane xSplit="2" ySplit="4" topLeftCell="C20" activePane="bottomRight" state="frozen"/>
      <selection activeCell="B56" sqref="B56:AY56"/>
      <selection pane="topRight" activeCell="B56" sqref="B56:AY56"/>
      <selection pane="bottomLeft" activeCell="B56" sqref="B56:AY56"/>
      <selection pane="bottomRight" activeCell="B56" sqref="B56:AY56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0.85546875" style="2"/>
    <col min="4" max="4" width="12" style="7" customWidth="1"/>
    <col min="5" max="20" width="12" style="4" customWidth="1"/>
    <col min="21" max="21" width="12.28515625" style="5" customWidth="1"/>
    <col min="22" max="24" width="12" style="5" customWidth="1"/>
    <col min="25" max="25" width="12" style="6" customWidth="1"/>
    <col min="26" max="41" width="12" style="2" customWidth="1"/>
    <col min="42" max="16384" width="10.85546875" style="2"/>
  </cols>
  <sheetData>
    <row r="1" spans="2:51" ht="28.5" x14ac:dyDescent="0.45">
      <c r="B1" s="20" t="s">
        <v>4</v>
      </c>
      <c r="C1" s="20"/>
    </row>
    <row r="2" spans="2:51" x14ac:dyDescent="0.25">
      <c r="C2" s="76"/>
    </row>
    <row r="3" spans="2:51" ht="15.75" thickBot="1" x14ac:dyDescent="0.3">
      <c r="B3" s="92" t="s">
        <v>67</v>
      </c>
      <c r="C3" s="92"/>
      <c r="D3" s="22"/>
      <c r="E3" s="23"/>
      <c r="F3" s="23"/>
      <c r="G3" s="23"/>
      <c r="H3" s="70"/>
      <c r="I3" s="23"/>
      <c r="J3" s="25" t="s">
        <v>49</v>
      </c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51" s="1" customFormat="1" ht="60.75" thickBot="1" x14ac:dyDescent="0.3">
      <c r="B4" s="14" t="s">
        <v>3</v>
      </c>
      <c r="C4" s="15" t="s">
        <v>64</v>
      </c>
      <c r="D4" s="16" t="s">
        <v>1</v>
      </c>
      <c r="E4" s="101" t="str">
        <f>AE4</f>
        <v>CNAV</v>
      </c>
      <c r="F4" s="101" t="str">
        <f t="shared" ref="F4:T4" si="0">AF4</f>
        <v>MSA_SA</v>
      </c>
      <c r="G4" s="101" t="str">
        <f t="shared" si="0"/>
        <v>FPE civils et militaires</v>
      </c>
      <c r="H4" s="101" t="str">
        <f t="shared" si="0"/>
        <v>FSPOEIE</v>
      </c>
      <c r="I4" s="101" t="str">
        <f t="shared" si="0"/>
        <v>CNRACL</v>
      </c>
      <c r="J4" s="101" t="str">
        <f t="shared" si="0"/>
        <v>CANSSM</v>
      </c>
      <c r="K4" s="101" t="str">
        <f t="shared" si="0"/>
        <v>SNCF</v>
      </c>
      <c r="L4" s="101" t="str">
        <f t="shared" si="0"/>
        <v>RATP</v>
      </c>
      <c r="M4" s="101" t="str">
        <f t="shared" si="0"/>
        <v>ENIM</v>
      </c>
      <c r="N4" s="101" t="str">
        <f t="shared" si="0"/>
        <v>CNIEG</v>
      </c>
      <c r="O4" s="101" t="str">
        <f t="shared" si="0"/>
        <v>CRPCEN</v>
      </c>
      <c r="P4" s="101" t="str">
        <f t="shared" si="0"/>
        <v>BDF</v>
      </c>
      <c r="Q4" s="101" t="str">
        <f t="shared" si="0"/>
        <v>MSA_EXA</v>
      </c>
      <c r="R4" s="101" t="str">
        <f t="shared" si="0"/>
        <v>Régime général des non salariés</v>
      </c>
      <c r="S4" s="101" t="str">
        <f t="shared" si="0"/>
        <v>Auto-entrepreneurs SSI</v>
      </c>
      <c r="T4" s="101" t="str">
        <f t="shared" si="0"/>
        <v>CNAVPL_RB</v>
      </c>
      <c r="U4" s="102" t="s">
        <v>54</v>
      </c>
      <c r="V4" s="102" t="s">
        <v>55</v>
      </c>
      <c r="W4" s="102" t="s">
        <v>63</v>
      </c>
      <c r="X4" s="102" t="s">
        <v>53</v>
      </c>
      <c r="Y4" s="103" t="s">
        <v>56</v>
      </c>
      <c r="Z4" s="104" t="s">
        <v>5</v>
      </c>
      <c r="AA4" s="105" t="s">
        <v>6</v>
      </c>
      <c r="AB4" s="105" t="s">
        <v>7</v>
      </c>
      <c r="AC4" s="106" t="s">
        <v>2</v>
      </c>
      <c r="AD4" s="17" t="s">
        <v>0</v>
      </c>
      <c r="AE4" s="18" t="s">
        <v>9</v>
      </c>
      <c r="AF4" s="69" t="s">
        <v>44</v>
      </c>
      <c r="AG4" s="18" t="s">
        <v>43</v>
      </c>
      <c r="AH4" s="18" t="s">
        <v>23</v>
      </c>
      <c r="AI4" s="18" t="s">
        <v>24</v>
      </c>
      <c r="AJ4" s="18" t="s">
        <v>25</v>
      </c>
      <c r="AK4" s="18" t="s">
        <v>26</v>
      </c>
      <c r="AL4" s="18" t="s">
        <v>27</v>
      </c>
      <c r="AM4" s="18" t="s">
        <v>28</v>
      </c>
      <c r="AN4" s="18" t="s">
        <v>29</v>
      </c>
      <c r="AO4" s="18" t="s">
        <v>30</v>
      </c>
      <c r="AP4" s="18" t="s">
        <v>31</v>
      </c>
      <c r="AQ4" s="18" t="s">
        <v>45</v>
      </c>
      <c r="AR4" s="18" t="s">
        <v>48</v>
      </c>
      <c r="AS4" s="18" t="s">
        <v>61</v>
      </c>
      <c r="AT4" s="87" t="s">
        <v>46</v>
      </c>
      <c r="AU4" s="87" t="s">
        <v>62</v>
      </c>
      <c r="AV4" s="87" t="s">
        <v>47</v>
      </c>
      <c r="AW4" s="87" t="s">
        <v>63</v>
      </c>
      <c r="AX4" s="18" t="s">
        <v>53</v>
      </c>
      <c r="AY4" s="19" t="s">
        <v>56</v>
      </c>
    </row>
    <row r="5" spans="2:51" x14ac:dyDescent="0.25">
      <c r="B5" s="57">
        <v>2019</v>
      </c>
      <c r="C5" s="86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10"/>
      <c r="V5" s="110"/>
      <c r="W5" s="110"/>
      <c r="X5" s="111"/>
      <c r="Y5" s="112"/>
      <c r="Z5" s="113">
        <f>(AE5+AF5)/AD5</f>
        <v>0.73056532442817312</v>
      </c>
      <c r="AA5" s="114">
        <f t="shared" ref="AA5:AA36" si="1">SUM(AQ5:AT5)/AD5</f>
        <v>9.4867866283786684E-2</v>
      </c>
      <c r="AB5" s="114">
        <f>(AI5+AG5)/AD5</f>
        <v>0.14760355174098108</v>
      </c>
      <c r="AC5" s="115">
        <f t="shared" ref="AC5:AC36" si="2">(AH5+SUM(AJ5:AP5))/AD5</f>
        <v>1.5018111314646889E-2</v>
      </c>
      <c r="AD5" s="95">
        <v>28662</v>
      </c>
      <c r="AE5" s="96">
        <v>20155.183024559476</v>
      </c>
      <c r="AF5" s="96">
        <v>784.2803042008228</v>
      </c>
      <c r="AG5" s="96">
        <v>2028.58</v>
      </c>
      <c r="AH5" s="96">
        <v>23.257359578611016</v>
      </c>
      <c r="AI5" s="96">
        <v>2202.0329999999999</v>
      </c>
      <c r="AJ5" s="96">
        <v>1.274</v>
      </c>
      <c r="AK5" s="96">
        <v>135.25120443310476</v>
      </c>
      <c r="AL5" s="96">
        <v>41.349475498056812</v>
      </c>
      <c r="AM5" s="96">
        <v>30.103680548222471</v>
      </c>
      <c r="AN5" s="96">
        <v>136.624</v>
      </c>
      <c r="AO5" s="96">
        <v>53.625999999999998</v>
      </c>
      <c r="AP5" s="96">
        <v>8.9633864424141265</v>
      </c>
      <c r="AQ5" s="96">
        <v>468.846</v>
      </c>
      <c r="AR5" s="96">
        <v>1125.2138560875114</v>
      </c>
      <c r="AS5" s="96">
        <v>747.15063274552733</v>
      </c>
      <c r="AT5" s="96">
        <v>377.89229459285525</v>
      </c>
      <c r="AU5" s="96">
        <v>358.07966051843061</v>
      </c>
      <c r="AV5" s="96">
        <v>67.703784671515209</v>
      </c>
      <c r="AW5" s="96">
        <v>18001.499207975339</v>
      </c>
      <c r="AX5" s="97">
        <v>3060.8465920513213</v>
      </c>
      <c r="AY5" s="98">
        <v>34.756</v>
      </c>
    </row>
    <row r="6" spans="2:51" x14ac:dyDescent="0.25">
      <c r="B6" s="12">
        <f t="shared" ref="B6:B56" si="3">B5+1</f>
        <v>2020</v>
      </c>
      <c r="C6" s="93">
        <v>0.08</v>
      </c>
      <c r="D6" s="116">
        <f t="shared" ref="D6:Y17" si="4">AD6/AD5-1</f>
        <v>-5.8265299002169257E-4</v>
      </c>
      <c r="E6" s="117">
        <f t="shared" si="4"/>
        <v>-1.1700000000000044E-2</v>
      </c>
      <c r="F6" s="117">
        <f t="shared" si="4"/>
        <v>-1.1700000000000044E-2</v>
      </c>
      <c r="G6" s="117">
        <f t="shared" si="4"/>
        <v>-5.738003923926982E-3</v>
      </c>
      <c r="H6" s="117">
        <f t="shared" si="4"/>
        <v>-5.5971217138885421E-2</v>
      </c>
      <c r="I6" s="117">
        <f t="shared" si="4"/>
        <v>-1.2801269520683611E-3</v>
      </c>
      <c r="J6" s="117">
        <f t="shared" si="4"/>
        <v>-0.10361067503924659</v>
      </c>
      <c r="K6" s="117">
        <f t="shared" si="4"/>
        <v>-3.3145579006582326E-2</v>
      </c>
      <c r="L6" s="117">
        <f t="shared" si="4"/>
        <v>1.8052516411378505E-2</v>
      </c>
      <c r="M6" s="117">
        <f t="shared" si="4"/>
        <v>-7.4963609336989201E-2</v>
      </c>
      <c r="N6" s="117">
        <f t="shared" si="4"/>
        <v>-8.0073779131045741E-3</v>
      </c>
      <c r="O6" s="117">
        <f t="shared" si="4"/>
        <v>2.8307164435162013E-2</v>
      </c>
      <c r="P6" s="117">
        <f t="shared" si="4"/>
        <v>-6.3277952625797274E-2</v>
      </c>
      <c r="Q6" s="117">
        <f t="shared" si="4"/>
        <v>-1.5941268561531885E-2</v>
      </c>
      <c r="R6" s="117">
        <f t="shared" si="4"/>
        <v>-8.709859425131139E-3</v>
      </c>
      <c r="S6" s="117">
        <f t="shared" si="4"/>
        <v>0.19179898596041012</v>
      </c>
      <c r="T6" s="117">
        <f t="shared" si="4"/>
        <v>-1.5510031888624765E-3</v>
      </c>
      <c r="U6" s="117">
        <f t="shared" si="4"/>
        <v>0.1927644224439824</v>
      </c>
      <c r="V6" s="117">
        <f t="shared" si="4"/>
        <v>1.091254151510368E-2</v>
      </c>
      <c r="W6" s="117">
        <f t="shared" si="4"/>
        <v>-1.1699999999999933E-2</v>
      </c>
      <c r="X6" s="117">
        <f t="shared" si="4"/>
        <v>-3.4176800838660037E-3</v>
      </c>
      <c r="Y6" s="117">
        <f t="shared" si="4"/>
        <v>-5.0926458740936931E-2</v>
      </c>
      <c r="Z6" s="113">
        <f t="shared" ref="Z6:Z56" si="5">(AE6+AF6)/AD6</f>
        <v>0.72243864116674639</v>
      </c>
      <c r="AA6" s="114">
        <f t="shared" si="1"/>
        <v>9.9302327100169063E-2</v>
      </c>
      <c r="AB6" s="114">
        <f t="shared" ref="AB6:AB56" si="6">(AI6+AG6)/AD6</f>
        <v>0.14718484771349422</v>
      </c>
      <c r="AC6" s="115">
        <f t="shared" si="2"/>
        <v>1.4762595647077286E-2</v>
      </c>
      <c r="AD6" s="99">
        <v>28645.3</v>
      </c>
      <c r="AE6" s="8">
        <v>19919.367383172128</v>
      </c>
      <c r="AF6" s="8">
        <v>775.10422464167311</v>
      </c>
      <c r="AG6" s="8">
        <v>2016.94</v>
      </c>
      <c r="AH6" s="8">
        <v>21.955616855559441</v>
      </c>
      <c r="AI6" s="8">
        <v>2199.214118207356</v>
      </c>
      <c r="AJ6" s="8">
        <v>1.1419999999999999</v>
      </c>
      <c r="AK6" s="8">
        <v>130.76822495083186</v>
      </c>
      <c r="AL6" s="8">
        <v>42.095937583087377</v>
      </c>
      <c r="AM6" s="8">
        <v>27.847000000000001</v>
      </c>
      <c r="AN6" s="8">
        <v>135.53</v>
      </c>
      <c r="AO6" s="8">
        <v>55.143999999999998</v>
      </c>
      <c r="AP6" s="8">
        <v>8.3962016997443314</v>
      </c>
      <c r="AQ6" s="8">
        <v>461.37200000000001</v>
      </c>
      <c r="AR6" s="8">
        <v>1115.4134015777795</v>
      </c>
      <c r="AS6" s="8">
        <v>890.45336646579824</v>
      </c>
      <c r="AT6" s="8">
        <v>377.30618243889518</v>
      </c>
      <c r="AU6" s="8">
        <v>427.10467946720314</v>
      </c>
      <c r="AV6" s="8">
        <v>68.442605032472756</v>
      </c>
      <c r="AW6" s="88">
        <v>17790.881667242029</v>
      </c>
      <c r="AX6" s="88">
        <v>3050.3855976138984</v>
      </c>
      <c r="AY6" s="9">
        <v>32.985999999999997</v>
      </c>
    </row>
    <row r="7" spans="2:51" x14ac:dyDescent="0.25">
      <c r="B7" s="12">
        <f t="shared" si="3"/>
        <v>2021</v>
      </c>
      <c r="C7" s="93">
        <v>7.9000000000000001E-2</v>
      </c>
      <c r="D7" s="116">
        <f t="shared" si="4"/>
        <v>2.6178814674658657E-2</v>
      </c>
      <c r="E7" s="117">
        <f t="shared" si="4"/>
        <v>2.100000000000013E-2</v>
      </c>
      <c r="F7" s="117">
        <f t="shared" si="4"/>
        <v>2.0999999999999908E-2</v>
      </c>
      <c r="G7" s="117">
        <f t="shared" si="4"/>
        <v>-5.1860739536129241E-3</v>
      </c>
      <c r="H7" s="117">
        <f t="shared" si="4"/>
        <v>-6.578605456907749E-2</v>
      </c>
      <c r="I7" s="117">
        <f t="shared" si="4"/>
        <v>-4.2848733578130238E-3</v>
      </c>
      <c r="J7" s="117">
        <f t="shared" si="4"/>
        <v>-0.10157618213660236</v>
      </c>
      <c r="K7" s="117">
        <f t="shared" si="4"/>
        <v>-6.3161155775856792E-2</v>
      </c>
      <c r="L7" s="117">
        <f t="shared" si="4"/>
        <v>-8.3872625750531782E-3</v>
      </c>
      <c r="M7" s="117">
        <f t="shared" si="4"/>
        <v>-4.1297087657557463E-2</v>
      </c>
      <c r="N7" s="117">
        <f t="shared" si="4"/>
        <v>-2.4348852652544828E-4</v>
      </c>
      <c r="O7" s="117">
        <f t="shared" si="4"/>
        <v>0.10080879152763678</v>
      </c>
      <c r="P7" s="117">
        <f t="shared" si="4"/>
        <v>-6.4431689979181916E-2</v>
      </c>
      <c r="Q7" s="117">
        <f t="shared" si="4"/>
        <v>-1.3498868591938828E-2</v>
      </c>
      <c r="R7" s="117">
        <f t="shared" si="4"/>
        <v>-1.3510040901206222E-2</v>
      </c>
      <c r="S7" s="117">
        <f t="shared" si="4"/>
        <v>0.15815275290040853</v>
      </c>
      <c r="T7" s="117">
        <f t="shared" si="4"/>
        <v>-7.8267137247106655E-3</v>
      </c>
      <c r="U7" s="117">
        <f t="shared" si="4"/>
        <v>8.4411614875190555E-3</v>
      </c>
      <c r="V7" s="117">
        <f t="shared" si="4"/>
        <v>1.3454317897371615E-2</v>
      </c>
      <c r="W7" s="117">
        <f t="shared" si="4"/>
        <v>2.0999999999999908E-2</v>
      </c>
      <c r="X7" s="117">
        <f t="shared" si="4"/>
        <v>-4.7159931600618821E-3</v>
      </c>
      <c r="Y7" s="117">
        <f t="shared" si="4"/>
        <v>6.1056205663008623E-2</v>
      </c>
      <c r="Z7" s="113">
        <f t="shared" si="5"/>
        <v>0.71879271144873624</v>
      </c>
      <c r="AA7" s="114">
        <f t="shared" si="1"/>
        <v>0.10073489051154247</v>
      </c>
      <c r="AB7" s="114">
        <f t="shared" si="6"/>
        <v>0.14275360481385135</v>
      </c>
      <c r="AC7" s="115">
        <f t="shared" si="2"/>
        <v>1.4170377623123525E-2</v>
      </c>
      <c r="AD7" s="99">
        <v>29395.200000000001</v>
      </c>
      <c r="AE7" s="8">
        <v>20337.674098218744</v>
      </c>
      <c r="AF7" s="8">
        <v>791.38141335914815</v>
      </c>
      <c r="AG7" s="8">
        <v>2006.48</v>
      </c>
      <c r="AH7" s="8">
        <v>20.511243447001849</v>
      </c>
      <c r="AI7" s="8">
        <v>2189.790764224123</v>
      </c>
      <c r="AJ7" s="8">
        <v>1.026</v>
      </c>
      <c r="AK7" s="8">
        <v>122.50875272418008</v>
      </c>
      <c r="AL7" s="8">
        <v>41.742867901234973</v>
      </c>
      <c r="AM7" s="8">
        <v>26.696999999999999</v>
      </c>
      <c r="AN7" s="8">
        <v>135.49700000000001</v>
      </c>
      <c r="AO7" s="8">
        <v>60.703000000000003</v>
      </c>
      <c r="AP7" s="8">
        <v>7.8552202348237241</v>
      </c>
      <c r="AQ7" s="8">
        <v>455.14400000000001</v>
      </c>
      <c r="AR7" s="8">
        <v>1100.3441209007101</v>
      </c>
      <c r="AS7" s="8">
        <v>1031.2810177018005</v>
      </c>
      <c r="AT7" s="8">
        <v>374.35311496238251</v>
      </c>
      <c r="AU7" s="8">
        <v>430.70993903866088</v>
      </c>
      <c r="AV7" s="8">
        <v>69.363453598303892</v>
      </c>
      <c r="AW7" s="88">
        <v>18164.490182254111</v>
      </c>
      <c r="AX7" s="88">
        <v>3036</v>
      </c>
      <c r="AY7" s="9">
        <v>35</v>
      </c>
    </row>
    <row r="8" spans="2:51" x14ac:dyDescent="0.25">
      <c r="B8" s="12">
        <f t="shared" si="3"/>
        <v>2022</v>
      </c>
      <c r="C8" s="93">
        <v>7.2999999999999995E-2</v>
      </c>
      <c r="D8" s="116">
        <f t="shared" si="4"/>
        <v>2.4075359242325289E-2</v>
      </c>
      <c r="E8" s="117">
        <f t="shared" si="4"/>
        <v>3.2999999999999918E-2</v>
      </c>
      <c r="F8" s="117">
        <f t="shared" si="4"/>
        <v>3.2999999999999918E-2</v>
      </c>
      <c r="G8" s="117">
        <f t="shared" si="4"/>
        <v>-6.5288465372194127E-3</v>
      </c>
      <c r="H8" s="117">
        <f t="shared" si="4"/>
        <v>-7.1484863937694154E-2</v>
      </c>
      <c r="I8" s="117">
        <f t="shared" si="4"/>
        <v>-7.259383800538588E-4</v>
      </c>
      <c r="J8" s="117">
        <f t="shared" si="4"/>
        <v>-0.10818713450292394</v>
      </c>
      <c r="K8" s="117">
        <f t="shared" si="4"/>
        <v>-5.2457958624027134E-2</v>
      </c>
      <c r="L8" s="117">
        <f t="shared" si="4"/>
        <v>-2.7659975497125511E-2</v>
      </c>
      <c r="M8" s="117">
        <f t="shared" si="4"/>
        <v>6.0755890174926108E-2</v>
      </c>
      <c r="N8" s="117">
        <f t="shared" si="4"/>
        <v>5.7713454910439665E-3</v>
      </c>
      <c r="O8" s="117">
        <f t="shared" si="4"/>
        <v>5.0985947976212032E-2</v>
      </c>
      <c r="P8" s="117">
        <f t="shared" si="4"/>
        <v>-5.029572033516283E-2</v>
      </c>
      <c r="Q8" s="117">
        <f t="shared" si="4"/>
        <v>-1.4112017295625168E-2</v>
      </c>
      <c r="R8" s="117">
        <f t="shared" si="4"/>
        <v>-1.0920329988107769E-2</v>
      </c>
      <c r="S8" s="117">
        <f t="shared" si="4"/>
        <v>9.4468898996422856E-2</v>
      </c>
      <c r="T8" s="117">
        <f t="shared" si="4"/>
        <v>-5.6890060146647103E-3</v>
      </c>
      <c r="U8" s="117">
        <f t="shared" si="4"/>
        <v>0.20472627893936579</v>
      </c>
      <c r="V8" s="117">
        <f t="shared" si="4"/>
        <v>2.4263942294198593E-2</v>
      </c>
      <c r="W8" s="117">
        <f t="shared" si="4"/>
        <v>3.2999999999999918E-2</v>
      </c>
      <c r="X8" s="117">
        <f t="shared" si="4"/>
        <v>-3.500644735624947E-3</v>
      </c>
      <c r="Y8" s="117">
        <f t="shared" si="4"/>
        <v>5.7826931680744931E-2</v>
      </c>
      <c r="Z8" s="113">
        <f t="shared" si="5"/>
        <v>0.72505686639692379</v>
      </c>
      <c r="AA8" s="114">
        <f t="shared" si="1"/>
        <v>0.10091975915409322</v>
      </c>
      <c r="AB8" s="114">
        <f t="shared" si="6"/>
        <v>0.13890957718572247</v>
      </c>
      <c r="AC8" s="115">
        <f t="shared" si="2"/>
        <v>1.3702553279428986E-2</v>
      </c>
      <c r="AD8" s="99">
        <v>30102.9</v>
      </c>
      <c r="AE8" s="8">
        <v>21008.817343459959</v>
      </c>
      <c r="AF8" s="8">
        <v>817.49699999999996</v>
      </c>
      <c r="AG8" s="8">
        <v>1993.38</v>
      </c>
      <c r="AH8" s="8">
        <v>19.045000000000002</v>
      </c>
      <c r="AI8" s="8">
        <v>2188.2011110640851</v>
      </c>
      <c r="AJ8" s="8">
        <v>0.91500000000000004</v>
      </c>
      <c r="AK8" s="8">
        <v>116.08219364269388</v>
      </c>
      <c r="AL8" s="8">
        <v>40.588261197907066</v>
      </c>
      <c r="AM8" s="8">
        <v>28.318999999999999</v>
      </c>
      <c r="AN8" s="8">
        <v>136.279</v>
      </c>
      <c r="AO8" s="8">
        <v>63.798000000000002</v>
      </c>
      <c r="AP8" s="8">
        <v>7.4601362747219184</v>
      </c>
      <c r="AQ8" s="8">
        <v>448.721</v>
      </c>
      <c r="AR8" s="8">
        <v>1088.328</v>
      </c>
      <c r="AS8" s="8">
        <v>1128.7049999999999</v>
      </c>
      <c r="AT8" s="8">
        <v>372.22341783975304</v>
      </c>
      <c r="AU8" s="8">
        <v>518.88758216024701</v>
      </c>
      <c r="AV8" s="8">
        <v>71.046484433739465</v>
      </c>
      <c r="AW8" s="88">
        <v>18763.918358268493</v>
      </c>
      <c r="AX8" s="88">
        <v>3025.3720425826427</v>
      </c>
      <c r="AY8" s="9">
        <v>37.023942608826076</v>
      </c>
    </row>
    <row r="9" spans="2:51" x14ac:dyDescent="0.25">
      <c r="B9" s="12">
        <f t="shared" si="3"/>
        <v>2023</v>
      </c>
      <c r="C9" s="93">
        <v>7.2999999999999995E-2</v>
      </c>
      <c r="D9" s="116">
        <f t="shared" si="4"/>
        <v>1.065345863687539E-2</v>
      </c>
      <c r="E9" s="117">
        <f t="shared" si="4"/>
        <v>1.2999999999999901E-2</v>
      </c>
      <c r="F9" s="117">
        <f t="shared" si="4"/>
        <v>1.2999999999999901E-2</v>
      </c>
      <c r="G9" s="117">
        <f t="shared" si="4"/>
        <v>9.2606527606375888E-3</v>
      </c>
      <c r="H9" s="117">
        <f t="shared" si="4"/>
        <v>-7.9128380152270972E-2</v>
      </c>
      <c r="I9" s="117">
        <f t="shared" si="4"/>
        <v>-1.9975015323353884E-2</v>
      </c>
      <c r="J9" s="117">
        <f t="shared" si="4"/>
        <v>-0.1551001821493625</v>
      </c>
      <c r="K9" s="117">
        <f t="shared" si="4"/>
        <v>-2.7602800585906695E-2</v>
      </c>
      <c r="L9" s="117">
        <f t="shared" si="4"/>
        <v>1.1721093440619335E-2</v>
      </c>
      <c r="M9" s="117">
        <f t="shared" si="4"/>
        <v>-0.12426286238920858</v>
      </c>
      <c r="N9" s="117">
        <f t="shared" si="4"/>
        <v>1.2617285834159553E-2</v>
      </c>
      <c r="O9" s="117">
        <f t="shared" si="4"/>
        <v>7.2218043432297208E-3</v>
      </c>
      <c r="P9" s="117">
        <f t="shared" si="4"/>
        <v>-5.6110404214502752E-2</v>
      </c>
      <c r="Q9" s="117">
        <f t="shared" si="4"/>
        <v>-1.4744128311356075E-2</v>
      </c>
      <c r="R9" s="117">
        <f t="shared" si="4"/>
        <v>4.7235941684107718E-2</v>
      </c>
      <c r="S9" s="117">
        <f t="shared" si="4"/>
        <v>4.7235941684107496E-2</v>
      </c>
      <c r="T9" s="117">
        <f t="shared" si="4"/>
        <v>2.397381708839208E-2</v>
      </c>
      <c r="U9" s="117">
        <f t="shared" si="4"/>
        <v>2.3973817088391858E-2</v>
      </c>
      <c r="V9" s="117">
        <f t="shared" si="4"/>
        <v>4.8947046345463985E-2</v>
      </c>
      <c r="W9" s="117">
        <f t="shared" si="4"/>
        <v>1.2999999999999901E-2</v>
      </c>
      <c r="X9" s="117">
        <f t="shared" si="4"/>
        <v>-6.0382305289444771E-3</v>
      </c>
      <c r="Y9" s="117">
        <f t="shared" si="4"/>
        <v>5.4597657698481239E-2</v>
      </c>
      <c r="Z9" s="113">
        <f t="shared" si="5"/>
        <v>0.72674030785064669</v>
      </c>
      <c r="AA9" s="114">
        <f t="shared" si="1"/>
        <v>0.10337398189151847</v>
      </c>
      <c r="AB9" s="114">
        <f t="shared" si="6"/>
        <v>0.13661538280611105</v>
      </c>
      <c r="AC9" s="115">
        <f t="shared" si="2"/>
        <v>1.3356467877432918E-2</v>
      </c>
      <c r="AD9" s="99">
        <v>30423.599999999999</v>
      </c>
      <c r="AE9" s="8">
        <v>21281.931968924935</v>
      </c>
      <c r="AF9" s="8">
        <v>828.12446099999988</v>
      </c>
      <c r="AG9" s="8">
        <v>2011.84</v>
      </c>
      <c r="AH9" s="8">
        <v>17.538</v>
      </c>
      <c r="AI9" s="8">
        <v>2144.4917603399999</v>
      </c>
      <c r="AJ9" s="8">
        <v>0.77308333333333334</v>
      </c>
      <c r="AK9" s="8">
        <v>112.878</v>
      </c>
      <c r="AL9" s="8">
        <v>41.064</v>
      </c>
      <c r="AM9" s="8">
        <v>24.8</v>
      </c>
      <c r="AN9" s="8">
        <v>137.99847109619344</v>
      </c>
      <c r="AO9" s="8">
        <v>64.258736673489366</v>
      </c>
      <c r="AP9" s="8">
        <v>7.041545012851997</v>
      </c>
      <c r="AQ9" s="8">
        <v>442.10500000000002</v>
      </c>
      <c r="AR9" s="8">
        <v>1139.7361979411814</v>
      </c>
      <c r="AS9" s="8">
        <v>1182.0204435585604</v>
      </c>
      <c r="AT9" s="8">
        <v>381.1470339750594</v>
      </c>
      <c r="AU9" s="8">
        <v>531.32729814439472</v>
      </c>
      <c r="AV9" s="8">
        <v>74.524000000000001</v>
      </c>
      <c r="AW9" s="88">
        <v>19007.849296925982</v>
      </c>
      <c r="AX9" s="88">
        <v>3007.104148753705</v>
      </c>
      <c r="AY9" s="9">
        <v>39.04536315403098</v>
      </c>
    </row>
    <row r="10" spans="2:51" x14ac:dyDescent="0.25">
      <c r="B10" s="12">
        <f t="shared" si="3"/>
        <v>2024</v>
      </c>
      <c r="C10" s="93">
        <v>7.375000000000001E-2</v>
      </c>
      <c r="D10" s="116">
        <f t="shared" si="4"/>
        <v>5.7000000000000384E-3</v>
      </c>
      <c r="E10" s="117">
        <f t="shared" si="4"/>
        <v>4.0000000000000036E-3</v>
      </c>
      <c r="F10" s="117">
        <f t="shared" si="4"/>
        <v>4.0000000000000036E-3</v>
      </c>
      <c r="G10" s="117">
        <f t="shared" si="4"/>
        <v>-3.1215205980594796E-3</v>
      </c>
      <c r="H10" s="117">
        <f t="shared" si="4"/>
        <v>-6.0081956068986142E-2</v>
      </c>
      <c r="I10" s="117">
        <f t="shared" si="4"/>
        <v>3.3559264125402333E-3</v>
      </c>
      <c r="J10" s="117">
        <f t="shared" si="4"/>
        <v>-7.6869032888504774E-2</v>
      </c>
      <c r="K10" s="117">
        <f t="shared" si="4"/>
        <v>-3.5000000000000031E-2</v>
      </c>
      <c r="L10" s="117">
        <f t="shared" si="4"/>
        <v>-7.6660822131307316E-2</v>
      </c>
      <c r="M10" s="117">
        <f t="shared" si="4"/>
        <v>-3.2782258064516179E-2</v>
      </c>
      <c r="N10" s="117">
        <f t="shared" si="4"/>
        <v>-1.9999999999999796E-2</v>
      </c>
      <c r="O10" s="117">
        <f t="shared" si="4"/>
        <v>-8.1117653000534973E-2</v>
      </c>
      <c r="P10" s="117">
        <f t="shared" si="4"/>
        <v>-5.2403272197580675E-2</v>
      </c>
      <c r="Q10" s="117">
        <f t="shared" si="4"/>
        <v>-1.3628996086676892E-2</v>
      </c>
      <c r="R10" s="117">
        <f t="shared" si="4"/>
        <v>4.0619396614102854E-2</v>
      </c>
      <c r="S10" s="117">
        <f t="shared" si="4"/>
        <v>4.0619396614102854E-2</v>
      </c>
      <c r="T10" s="117">
        <f t="shared" si="4"/>
        <v>5.1781593871167431E-3</v>
      </c>
      <c r="U10" s="117">
        <f t="shared" si="4"/>
        <v>5.178159387116521E-3</v>
      </c>
      <c r="V10" s="117">
        <f t="shared" si="4"/>
        <v>1.9698352208684433E-2</v>
      </c>
      <c r="W10" s="117">
        <f t="shared" si="4"/>
        <v>7.4615951787331269E-3</v>
      </c>
      <c r="X10" s="117">
        <f t="shared" si="4"/>
        <v>2.2056866315334211E-4</v>
      </c>
      <c r="Y10" s="117">
        <f t="shared" si="4"/>
        <v>5.1368383716217547E-2</v>
      </c>
      <c r="Z10" s="113">
        <f t="shared" si="5"/>
        <v>0.72551185152833775</v>
      </c>
      <c r="AA10" s="114">
        <f t="shared" si="1"/>
        <v>0.10573793792853539</v>
      </c>
      <c r="AB10" s="114">
        <f t="shared" si="6"/>
        <v>0.13587105088839888</v>
      </c>
      <c r="AC10" s="115">
        <f t="shared" si="2"/>
        <v>1.2713183994544118E-2</v>
      </c>
      <c r="AD10" s="99">
        <v>30597.014520000001</v>
      </c>
      <c r="AE10" s="8">
        <v>21367.059696800636</v>
      </c>
      <c r="AF10" s="8">
        <v>831.43695884399995</v>
      </c>
      <c r="AG10" s="8">
        <v>2005.56</v>
      </c>
      <c r="AH10" s="8">
        <v>16.48428265446212</v>
      </c>
      <c r="AI10" s="8">
        <v>2151.68851688</v>
      </c>
      <c r="AJ10" s="8">
        <v>0.71365716515777844</v>
      </c>
      <c r="AK10" s="8">
        <v>108.92726999999999</v>
      </c>
      <c r="AL10" s="8">
        <v>37.915999999999997</v>
      </c>
      <c r="AM10" s="8">
        <v>23.986999999999998</v>
      </c>
      <c r="AN10" s="8">
        <v>135.2385016742696</v>
      </c>
      <c r="AO10" s="8">
        <v>59.046218769756507</v>
      </c>
      <c r="AP10" s="8">
        <v>6.6725450128519972</v>
      </c>
      <c r="AQ10" s="8">
        <v>436.07955268509971</v>
      </c>
      <c r="AR10" s="8">
        <v>1186.0315946008041</v>
      </c>
      <c r="AS10" s="8">
        <v>1230.0334007614433</v>
      </c>
      <c r="AT10" s="8">
        <v>383.12067406690903</v>
      </c>
      <c r="AU10" s="8">
        <v>534.07859558091241</v>
      </c>
      <c r="AV10" s="8">
        <v>75.992000000000004</v>
      </c>
      <c r="AW10" s="88">
        <v>19149.678173598011</v>
      </c>
      <c r="AX10" s="88">
        <v>3007.7674216957585</v>
      </c>
      <c r="AY10" s="9">
        <v>41.051060350866308</v>
      </c>
    </row>
    <row r="11" spans="2:51" x14ac:dyDescent="0.25">
      <c r="B11" s="12">
        <f t="shared" si="3"/>
        <v>2025</v>
      </c>
      <c r="C11" s="93">
        <v>7.6299999999999993E-2</v>
      </c>
      <c r="D11" s="116">
        <f t="shared" si="4"/>
        <v>-6.0000000000004494E-4</v>
      </c>
      <c r="E11" s="117">
        <f t="shared" si="4"/>
        <v>-4.4552207834306357E-3</v>
      </c>
      <c r="F11" s="117">
        <f t="shared" si="4"/>
        <v>-4.4552207834304136E-3</v>
      </c>
      <c r="G11" s="117">
        <f t="shared" si="4"/>
        <v>-4.3578850794789847E-3</v>
      </c>
      <c r="H11" s="117">
        <f t="shared" si="4"/>
        <v>-5.1612480262534177E-2</v>
      </c>
      <c r="I11" s="117">
        <f t="shared" si="4"/>
        <v>1.3942538506224178E-3</v>
      </c>
      <c r="J11" s="117">
        <f t="shared" si="4"/>
        <v>-6.1833216059483664E-2</v>
      </c>
      <c r="K11" s="117">
        <f t="shared" si="4"/>
        <v>-3.7963357237344453E-2</v>
      </c>
      <c r="L11" s="117">
        <f t="shared" si="4"/>
        <v>-3.2361008545205072E-2</v>
      </c>
      <c r="M11" s="117">
        <f t="shared" si="4"/>
        <v>-1.2506774502840656E-4</v>
      </c>
      <c r="N11" s="117">
        <f t="shared" si="4"/>
        <v>-2.4882991067682547E-2</v>
      </c>
      <c r="O11" s="117">
        <f t="shared" si="4"/>
        <v>-6.8999999999999839E-2</v>
      </c>
      <c r="P11" s="117">
        <f t="shared" si="4"/>
        <v>-6.923894842374867E-2</v>
      </c>
      <c r="Q11" s="117">
        <f t="shared" si="4"/>
        <v>-1.4450074343539288E-2</v>
      </c>
      <c r="R11" s="117">
        <f t="shared" si="4"/>
        <v>3.3491142018641229E-2</v>
      </c>
      <c r="S11" s="117">
        <f t="shared" si="4"/>
        <v>3.3491142018641229E-2</v>
      </c>
      <c r="T11" s="117">
        <f t="shared" si="4"/>
        <v>-6.0380079856043878E-3</v>
      </c>
      <c r="U11" s="117">
        <f t="shared" si="4"/>
        <v>-6.0380079856041657E-3</v>
      </c>
      <c r="V11" s="117">
        <f t="shared" si="4"/>
        <v>1.4922623434045601E-2</v>
      </c>
      <c r="W11" s="117">
        <f t="shared" si="4"/>
        <v>-5.0508670108901921E-3</v>
      </c>
      <c r="X11" s="117">
        <f t="shared" si="4"/>
        <v>-1.3807209207467031E-3</v>
      </c>
      <c r="Y11" s="117">
        <f t="shared" si="4"/>
        <v>4.8139109733954299E-2</v>
      </c>
      <c r="Z11" s="113">
        <f t="shared" si="5"/>
        <v>0.72271316394715179</v>
      </c>
      <c r="AA11" s="114">
        <f t="shared" si="1"/>
        <v>0.10816588200226972</v>
      </c>
      <c r="AB11" s="114">
        <f t="shared" si="6"/>
        <v>0.1357649098318125</v>
      </c>
      <c r="AC11" s="115">
        <f t="shared" si="2"/>
        <v>1.2257699509154774E-2</v>
      </c>
      <c r="AD11" s="99">
        <v>30578.656311287999</v>
      </c>
      <c r="AE11" s="8">
        <v>21271.864728358647</v>
      </c>
      <c r="AF11" s="8">
        <v>827.73272362484602</v>
      </c>
      <c r="AG11" s="8">
        <v>1996.8200000000002</v>
      </c>
      <c r="AH11" s="8">
        <v>15.633487941316659</v>
      </c>
      <c r="AI11" s="8">
        <v>2154.68851688</v>
      </c>
      <c r="AJ11" s="8">
        <v>0.66952944747217891</v>
      </c>
      <c r="AK11" s="8">
        <v>104.79202513610132</v>
      </c>
      <c r="AL11" s="8">
        <v>36.689</v>
      </c>
      <c r="AM11" s="8">
        <v>23.984000000000002</v>
      </c>
      <c r="AN11" s="8">
        <v>131.87336324510198</v>
      </c>
      <c r="AO11" s="8">
        <v>54.972029674643316</v>
      </c>
      <c r="AP11" s="8">
        <v>6.2105450128519966</v>
      </c>
      <c r="AQ11" s="8">
        <v>429.77817072910267</v>
      </c>
      <c r="AR11" s="8">
        <v>1225.7531471741752</v>
      </c>
      <c r="AS11" s="8">
        <v>1271.228624074017</v>
      </c>
      <c r="AT11" s="8">
        <v>380.80738837744292</v>
      </c>
      <c r="AU11" s="8">
        <v>530.85382475585459</v>
      </c>
      <c r="AV11" s="8">
        <v>77.126000000000005</v>
      </c>
      <c r="AW11" s="88">
        <v>19052.955695841822</v>
      </c>
      <c r="AX11" s="88">
        <v>3003.6145342918826</v>
      </c>
      <c r="AY11" s="9">
        <v>43.027221849791843</v>
      </c>
    </row>
    <row r="12" spans="2:51" x14ac:dyDescent="0.25">
      <c r="B12" s="12">
        <f t="shared" si="3"/>
        <v>2026</v>
      </c>
      <c r="C12" s="93">
        <v>7.7199999999999991E-2</v>
      </c>
      <c r="D12" s="116">
        <f t="shared" si="4"/>
        <v>4.7999999999999154E-3</v>
      </c>
      <c r="E12" s="117">
        <f t="shared" si="4"/>
        <v>2.9597961150518159E-3</v>
      </c>
      <c r="F12" s="117">
        <f t="shared" si="4"/>
        <v>2.9597961150518159E-3</v>
      </c>
      <c r="G12" s="117">
        <f t="shared" si="4"/>
        <v>-3.5256057130839125E-3</v>
      </c>
      <c r="H12" s="117">
        <f t="shared" si="4"/>
        <v>-5.3526582644776388E-2</v>
      </c>
      <c r="I12" s="117">
        <f t="shared" si="4"/>
        <v>2.3205210223342654E-4</v>
      </c>
      <c r="J12" s="117">
        <f t="shared" si="4"/>
        <v>-7.0460755605890379E-2</v>
      </c>
      <c r="K12" s="117">
        <f t="shared" si="4"/>
        <v>-4.0000000000000036E-2</v>
      </c>
      <c r="L12" s="117">
        <f t="shared" si="4"/>
        <v>-2.793752895963364E-2</v>
      </c>
      <c r="M12" s="117">
        <f t="shared" si="4"/>
        <v>2.0847231487652884E-4</v>
      </c>
      <c r="N12" s="117">
        <f t="shared" si="4"/>
        <v>-2.4110248108113908E-2</v>
      </c>
      <c r="O12" s="117">
        <f t="shared" si="4"/>
        <v>-6.0000000000000053E-2</v>
      </c>
      <c r="P12" s="117">
        <f t="shared" si="4"/>
        <v>-5.8771009507969874E-2</v>
      </c>
      <c r="Q12" s="117">
        <f t="shared" si="4"/>
        <v>-1.2860323412233421E-2</v>
      </c>
      <c r="R12" s="117">
        <f t="shared" si="4"/>
        <v>3.0720214057188056E-2</v>
      </c>
      <c r="S12" s="117">
        <f t="shared" si="4"/>
        <v>3.0720214057188278E-2</v>
      </c>
      <c r="T12" s="117">
        <f t="shared" si="4"/>
        <v>-6.2283449192950258E-3</v>
      </c>
      <c r="U12" s="117">
        <f t="shared" si="4"/>
        <v>-6.2283449192950258E-3</v>
      </c>
      <c r="V12" s="117">
        <f t="shared" si="4"/>
        <v>1.4106786297746421E-2</v>
      </c>
      <c r="W12" s="117">
        <f t="shared" si="4"/>
        <v>3.58000329961361E-3</v>
      </c>
      <c r="X12" s="117">
        <f t="shared" si="4"/>
        <v>-1.5753309847271746E-3</v>
      </c>
      <c r="Y12" s="117">
        <f t="shared" si="4"/>
        <v>4.4909835751690608E-2</v>
      </c>
      <c r="Z12" s="113">
        <f t="shared" si="5"/>
        <v>0.72138957758966904</v>
      </c>
      <c r="AA12" s="114">
        <f t="shared" si="1"/>
        <v>0.10988864385255552</v>
      </c>
      <c r="AB12" s="114">
        <f t="shared" si="6"/>
        <v>0.13490349837053719</v>
      </c>
      <c r="AC12" s="115">
        <f t="shared" si="2"/>
        <v>1.1778043462627045E-2</v>
      </c>
      <c r="AD12" s="99">
        <v>30725.43386158218</v>
      </c>
      <c r="AE12" s="8">
        <v>21334.825110941551</v>
      </c>
      <c r="AF12" s="8">
        <v>830.18264372453211</v>
      </c>
      <c r="AG12" s="8">
        <v>1989.78</v>
      </c>
      <c r="AH12" s="8">
        <v>14.796680756999658</v>
      </c>
      <c r="AI12" s="8">
        <v>2155.18851688</v>
      </c>
      <c r="AJ12" s="8">
        <v>0.62235389670289487</v>
      </c>
      <c r="AK12" s="8">
        <v>100.60034413065726</v>
      </c>
      <c r="AL12" s="8">
        <v>35.664000000000001</v>
      </c>
      <c r="AM12" s="8">
        <v>23.989000000000001</v>
      </c>
      <c r="AN12" s="8">
        <v>128.69386373841115</v>
      </c>
      <c r="AO12" s="8">
        <v>51.673707894164714</v>
      </c>
      <c r="AP12" s="8">
        <v>5.8455450128519972</v>
      </c>
      <c r="AQ12" s="8">
        <v>424.25108445800834</v>
      </c>
      <c r="AR12" s="8">
        <v>1263.4085462366377</v>
      </c>
      <c r="AS12" s="8">
        <v>1310.2810395211957</v>
      </c>
      <c r="AT12" s="8">
        <v>378.43558861481227</v>
      </c>
      <c r="AU12" s="8">
        <v>527.54748403354813</v>
      </c>
      <c r="AV12" s="8">
        <v>78.213999999999999</v>
      </c>
      <c r="AW12" s="88">
        <v>19121.165340100328</v>
      </c>
      <c r="AX12" s="88">
        <v>2998.8828472498358</v>
      </c>
      <c r="AY12" s="9">
        <v>44.959567315917546</v>
      </c>
    </row>
    <row r="13" spans="2:51" x14ac:dyDescent="0.25">
      <c r="B13" s="12">
        <f t="shared" si="3"/>
        <v>2027</v>
      </c>
      <c r="C13" s="93">
        <v>7.4700000000000003E-2</v>
      </c>
      <c r="D13" s="116">
        <f t="shared" si="4"/>
        <v>6.7999999999999172E-3</v>
      </c>
      <c r="E13" s="117">
        <f t="shared" si="4"/>
        <v>6.5974761783409441E-3</v>
      </c>
      <c r="F13" s="117">
        <f t="shared" si="4"/>
        <v>6.5974761783409441E-3</v>
      </c>
      <c r="G13" s="117">
        <f t="shared" si="4"/>
        <v>-3.2264873503602409E-3</v>
      </c>
      <c r="H13" s="117">
        <f t="shared" si="4"/>
        <v>-5.441640898327349E-2</v>
      </c>
      <c r="I13" s="117">
        <f t="shared" si="4"/>
        <v>2.3199826654796141E-4</v>
      </c>
      <c r="J13" s="117">
        <f t="shared" si="4"/>
        <v>-7.4783527638142555E-2</v>
      </c>
      <c r="K13" s="117">
        <f t="shared" si="4"/>
        <v>-3.9999999999999813E-2</v>
      </c>
      <c r="L13" s="117">
        <f t="shared" si="4"/>
        <v>-2.9805966801256245E-2</v>
      </c>
      <c r="M13" s="117">
        <f t="shared" si="4"/>
        <v>5.4191504439526916E-4</v>
      </c>
      <c r="N13" s="117">
        <f t="shared" si="4"/>
        <v>-2.2794712125347782E-2</v>
      </c>
      <c r="O13" s="117">
        <f t="shared" si="4"/>
        <v>-6.2000000000000055E-2</v>
      </c>
      <c r="P13" s="117">
        <f t="shared" si="4"/>
        <v>-5.5255754474536345E-2</v>
      </c>
      <c r="Q13" s="117">
        <f t="shared" si="4"/>
        <v>-1.2231553748602741E-2</v>
      </c>
      <c r="R13" s="117">
        <f t="shared" si="4"/>
        <v>2.814620278454516E-2</v>
      </c>
      <c r="S13" s="117">
        <f t="shared" si="4"/>
        <v>2.8146202784545382E-2</v>
      </c>
      <c r="T13" s="118">
        <f t="shared" si="4"/>
        <v>-6.4103756475478724E-3</v>
      </c>
      <c r="U13" s="117">
        <f t="shared" si="4"/>
        <v>-6.4103756475477613E-3</v>
      </c>
      <c r="V13" s="117">
        <f t="shared" si="4"/>
        <v>1.4473112230547036E-2</v>
      </c>
      <c r="W13" s="117">
        <f t="shared" si="4"/>
        <v>7.7737044427022006E-3</v>
      </c>
      <c r="X13" s="117">
        <f t="shared" si="4"/>
        <v>-1.4282376273525577E-3</v>
      </c>
      <c r="Y13" s="117">
        <f t="shared" si="4"/>
        <v>4.1680561769426916E-2</v>
      </c>
      <c r="Z13" s="113">
        <f t="shared" si="5"/>
        <v>0.72124446577584467</v>
      </c>
      <c r="AA13" s="114">
        <f t="shared" si="1"/>
        <v>0.11124199517394952</v>
      </c>
      <c r="AB13" s="114">
        <f t="shared" si="6"/>
        <v>0.1338009774712981</v>
      </c>
      <c r="AC13" s="115">
        <f t="shared" si="2"/>
        <v>1.1298096071377313E-2</v>
      </c>
      <c r="AD13" s="99">
        <v>30934.366811840937</v>
      </c>
      <c r="AE13" s="8">
        <v>21475.581111380059</v>
      </c>
      <c r="AF13" s="8">
        <v>835.65975394017676</v>
      </c>
      <c r="AG13" s="8">
        <v>1983.3600000000001</v>
      </c>
      <c r="AH13" s="8">
        <v>13.991498525331831</v>
      </c>
      <c r="AI13" s="8">
        <v>2155.68851688</v>
      </c>
      <c r="AJ13" s="8">
        <v>0.5758120768681082</v>
      </c>
      <c r="AK13" s="8">
        <v>96.576330365430991</v>
      </c>
      <c r="AL13" s="8">
        <v>34.600999999999999</v>
      </c>
      <c r="AM13" s="8">
        <v>24.001999999999999</v>
      </c>
      <c r="AN13" s="8">
        <v>125.76032416219533</v>
      </c>
      <c r="AO13" s="8">
        <v>48.469938004726501</v>
      </c>
      <c r="AP13" s="8">
        <v>5.5225450128519968</v>
      </c>
      <c r="AQ13" s="8">
        <v>419.06183451555722</v>
      </c>
      <c r="AR13" s="8">
        <v>1298.9686993787416</v>
      </c>
      <c r="AS13" s="8">
        <v>1347.1604753643041</v>
      </c>
      <c r="AT13" s="8">
        <v>376.00967433339042</v>
      </c>
      <c r="AU13" s="8">
        <v>524.16570648897437</v>
      </c>
      <c r="AV13" s="8">
        <v>79.346000000000004</v>
      </c>
      <c r="AW13" s="88">
        <v>19269.80762805431</v>
      </c>
      <c r="AX13" s="88">
        <v>2994.5997299273713</v>
      </c>
      <c r="AY13" s="9">
        <v>46.833507338555357</v>
      </c>
    </row>
    <row r="14" spans="2:51" x14ac:dyDescent="0.25">
      <c r="B14" s="12">
        <f t="shared" si="3"/>
        <v>2028</v>
      </c>
      <c r="C14" s="93">
        <v>7.1500000000000008E-2</v>
      </c>
      <c r="D14" s="116">
        <f t="shared" si="4"/>
        <v>7.5000000000000622E-3</v>
      </c>
      <c r="E14" s="117">
        <f t="shared" si="4"/>
        <v>7.9795363914392237E-3</v>
      </c>
      <c r="F14" s="117">
        <f t="shared" si="4"/>
        <v>7.9795363914394457E-3</v>
      </c>
      <c r="G14" s="117">
        <f t="shared" si="4"/>
        <v>-2.4100516295578744E-3</v>
      </c>
      <c r="H14" s="117">
        <f t="shared" si="4"/>
        <v>-6.2847361761777631E-2</v>
      </c>
      <c r="I14" s="117">
        <f t="shared" si="4"/>
        <v>0</v>
      </c>
      <c r="J14" s="117">
        <f t="shared" si="4"/>
        <v>-8.564697186490744E-2</v>
      </c>
      <c r="K14" s="117">
        <f t="shared" si="4"/>
        <v>-4.0000000000000147E-2</v>
      </c>
      <c r="L14" s="117">
        <f t="shared" si="4"/>
        <v>-3.3293835438282127E-2</v>
      </c>
      <c r="M14" s="117">
        <f t="shared" si="4"/>
        <v>8.749270894092831E-4</v>
      </c>
      <c r="N14" s="117">
        <f t="shared" si="4"/>
        <v>-2.317478994208344E-2</v>
      </c>
      <c r="O14" s="117">
        <f t="shared" si="4"/>
        <v>-5.8000000000000052E-2</v>
      </c>
      <c r="P14" s="117">
        <f t="shared" si="4"/>
        <v>-4.1466389041116769E-2</v>
      </c>
      <c r="Q14" s="117">
        <f t="shared" si="4"/>
        <v>-1.2438097431763384E-2</v>
      </c>
      <c r="R14" s="117">
        <f t="shared" si="4"/>
        <v>7.9795363914394457E-3</v>
      </c>
      <c r="S14" s="117">
        <f t="shared" si="4"/>
        <v>7.9795363914392237E-3</v>
      </c>
      <c r="T14" s="118">
        <f t="shared" si="4"/>
        <v>-6.581610803904292E-3</v>
      </c>
      <c r="U14" s="117">
        <f t="shared" si="4"/>
        <v>-6.581610803904403E-3</v>
      </c>
      <c r="V14" s="117">
        <f t="shared" si="4"/>
        <v>1.353565397121459E-2</v>
      </c>
      <c r="W14" s="117">
        <f t="shared" si="4"/>
        <v>9.3249959242300839E-3</v>
      </c>
      <c r="X14" s="117">
        <f t="shared" si="4"/>
        <v>-1.1548547886079952E-3</v>
      </c>
      <c r="Y14" s="117">
        <f t="shared" si="4"/>
        <v>3.8451287787163446E-2</v>
      </c>
      <c r="Z14" s="113">
        <f t="shared" si="5"/>
        <v>0.72158775408201203</v>
      </c>
      <c r="AA14" s="114">
        <f t="shared" si="1"/>
        <v>0.11084473362149552</v>
      </c>
      <c r="AB14" s="114">
        <f t="shared" si="6"/>
        <v>0.13265156999676914</v>
      </c>
      <c r="AC14" s="115">
        <f t="shared" si="2"/>
        <v>1.0832893746468236E-2</v>
      </c>
      <c r="AD14" s="99">
        <v>31166.374562929745</v>
      </c>
      <c r="AE14" s="8">
        <v>21646.946292385623</v>
      </c>
      <c r="AF14" s="8">
        <v>842.32793135760369</v>
      </c>
      <c r="AG14" s="8">
        <v>1978.5800000000002</v>
      </c>
      <c r="AH14" s="8">
        <v>13.112169755920924</v>
      </c>
      <c r="AI14" s="8">
        <v>2155.68851688</v>
      </c>
      <c r="AJ14" s="8">
        <v>0.52649551612111145</v>
      </c>
      <c r="AK14" s="8">
        <v>92.713277150813738</v>
      </c>
      <c r="AL14" s="8">
        <v>33.448999999999998</v>
      </c>
      <c r="AM14" s="8">
        <v>24.023</v>
      </c>
      <c r="AN14" s="8">
        <v>122.84585506668813</v>
      </c>
      <c r="AO14" s="8">
        <v>45.658681600452361</v>
      </c>
      <c r="AP14" s="8">
        <v>5.2935450128519967</v>
      </c>
      <c r="AQ14" s="8">
        <v>413.84950258791923</v>
      </c>
      <c r="AR14" s="8">
        <v>1309.333867386775</v>
      </c>
      <c r="AS14" s="8">
        <v>1357.9101914025823</v>
      </c>
      <c r="AT14" s="8">
        <v>373.53492499842525</v>
      </c>
      <c r="AU14" s="8">
        <v>520.71585181211037</v>
      </c>
      <c r="AV14" s="8">
        <v>80.42</v>
      </c>
      <c r="AW14" s="88">
        <v>19449.498505646614</v>
      </c>
      <c r="AX14" s="88">
        <v>2991.1414020893003</v>
      </c>
      <c r="AY14" s="9">
        <v>48.634316007312378</v>
      </c>
    </row>
    <row r="15" spans="2:51" x14ac:dyDescent="0.25">
      <c r="B15" s="12">
        <f t="shared" si="3"/>
        <v>2029</v>
      </c>
      <c r="C15" s="93">
        <v>6.9699999999999998E-2</v>
      </c>
      <c r="D15" s="116">
        <f t="shared" si="4"/>
        <v>5.5000000000000604E-3</v>
      </c>
      <c r="E15" s="117">
        <f t="shared" si="4"/>
        <v>5.5954125632815543E-3</v>
      </c>
      <c r="F15" s="117">
        <f t="shared" si="4"/>
        <v>5.5954125632813323E-3</v>
      </c>
      <c r="G15" s="117">
        <f t="shared" si="4"/>
        <v>-2.3248996755249607E-3</v>
      </c>
      <c r="H15" s="117">
        <f t="shared" si="4"/>
        <v>-6.8810181827636208E-2</v>
      </c>
      <c r="I15" s="117">
        <f t="shared" si="4"/>
        <v>0</v>
      </c>
      <c r="J15" s="117">
        <f t="shared" si="4"/>
        <v>-9.1549295774647765E-2</v>
      </c>
      <c r="K15" s="117">
        <f t="shared" si="4"/>
        <v>-2.8425708333761013E-2</v>
      </c>
      <c r="L15" s="117">
        <f t="shared" si="4"/>
        <v>-3.4406625848300565E-2</v>
      </c>
      <c r="M15" s="117">
        <f t="shared" si="4"/>
        <v>-7.9999999999998961E-3</v>
      </c>
      <c r="N15" s="117">
        <f t="shared" si="4"/>
        <v>-2.342552706091694E-2</v>
      </c>
      <c r="O15" s="117">
        <f t="shared" si="4"/>
        <v>-5.7647485844836033E-2</v>
      </c>
      <c r="P15" s="117">
        <f t="shared" si="4"/>
        <v>-5.2254334291455096E-2</v>
      </c>
      <c r="Q15" s="117">
        <f t="shared" si="4"/>
        <v>-1.3212646315932997E-2</v>
      </c>
      <c r="R15" s="117">
        <f t="shared" si="4"/>
        <v>5.5954125632811103E-3</v>
      </c>
      <c r="S15" s="117">
        <f t="shared" si="4"/>
        <v>5.5954125632815543E-3</v>
      </c>
      <c r="T15" s="118">
        <f t="shared" si="4"/>
        <v>-9.8098435454393451E-3</v>
      </c>
      <c r="U15" s="117">
        <f t="shared" si="4"/>
        <v>-9.8098435454391231E-3</v>
      </c>
      <c r="V15" s="117">
        <f t="shared" si="4"/>
        <v>-9.8098435454392341E-3</v>
      </c>
      <c r="W15" s="117">
        <f t="shared" si="4"/>
        <v>6.5529641735129207E-3</v>
      </c>
      <c r="X15" s="117">
        <f t="shared" si="4"/>
        <v>-1.112651483864191E-3</v>
      </c>
      <c r="Y15" s="117">
        <f t="shared" si="4"/>
        <v>3.5222013804899754E-2</v>
      </c>
      <c r="Z15" s="113">
        <f t="shared" si="5"/>
        <v>0.72165622602358281</v>
      </c>
      <c r="AA15" s="114">
        <f t="shared" si="1"/>
        <v>0.11042324594808971</v>
      </c>
      <c r="AB15" s="114">
        <f t="shared" si="6"/>
        <v>0.13177918948838913</v>
      </c>
      <c r="AC15" s="115">
        <f t="shared" si="2"/>
        <v>1.0431706810833063E-2</v>
      </c>
      <c r="AD15" s="99">
        <v>31337.789623025859</v>
      </c>
      <c r="AE15" s="8">
        <v>21768.069887626716</v>
      </c>
      <c r="AF15" s="8">
        <v>847.04110364712483</v>
      </c>
      <c r="AG15" s="8">
        <v>1973.98</v>
      </c>
      <c r="AH15" s="8">
        <v>12.209918970861173</v>
      </c>
      <c r="AI15" s="8">
        <v>2155.68851688</v>
      </c>
      <c r="AJ15" s="8">
        <v>0.47829522239171396</v>
      </c>
      <c r="AK15" s="8">
        <v>90.07783657585756</v>
      </c>
      <c r="AL15" s="8">
        <v>32.298132772000194</v>
      </c>
      <c r="AM15" s="8">
        <v>23.830816000000002</v>
      </c>
      <c r="AN15" s="8">
        <v>119.96812616450195</v>
      </c>
      <c r="AO15" s="8">
        <v>43.026573399196408</v>
      </c>
      <c r="AP15" s="8">
        <v>5.0169343421635633</v>
      </c>
      <c r="AQ15" s="8">
        <v>408.38145548220024</v>
      </c>
      <c r="AR15" s="8">
        <v>1316.6601305578804</v>
      </c>
      <c r="AS15" s="8">
        <v>1365.5082591473642</v>
      </c>
      <c r="AT15" s="8">
        <v>369.8706058254333</v>
      </c>
      <c r="AU15" s="8">
        <v>515.6077107742035</v>
      </c>
      <c r="AV15" s="8">
        <v>79.631092382075778</v>
      </c>
      <c r="AW15" s="88">
        <v>19576.950372546908</v>
      </c>
      <c r="AX15" s="88">
        <v>2987.8133041698179</v>
      </c>
      <c r="AY15" s="9">
        <v>50.347314557113791</v>
      </c>
    </row>
    <row r="16" spans="2:51" x14ac:dyDescent="0.25">
      <c r="B16" s="12">
        <f t="shared" si="3"/>
        <v>2030</v>
      </c>
      <c r="C16" s="93">
        <v>6.9800000000000001E-2</v>
      </c>
      <c r="D16" s="116">
        <f t="shared" si="4"/>
        <v>2.2999999999999687E-3</v>
      </c>
      <c r="E16" s="117">
        <f t="shared" si="4"/>
        <v>7.1613731694817329E-3</v>
      </c>
      <c r="F16" s="117">
        <f t="shared" si="4"/>
        <v>7.1613731694819549E-3</v>
      </c>
      <c r="G16" s="117">
        <f t="shared" si="4"/>
        <v>-1.9554402780168623E-3</v>
      </c>
      <c r="H16" s="117">
        <f t="shared" si="4"/>
        <v>0</v>
      </c>
      <c r="I16" s="117">
        <f t="shared" si="4"/>
        <v>0</v>
      </c>
      <c r="J16" s="117">
        <f t="shared" si="4"/>
        <v>-0.10465116279069775</v>
      </c>
      <c r="K16" s="117">
        <f t="shared" si="4"/>
        <v>-3.0915639490055713E-2</v>
      </c>
      <c r="L16" s="117">
        <f t="shared" si="4"/>
        <v>-3.2869454305480827E-2</v>
      </c>
      <c r="M16" s="117">
        <f t="shared" si="4"/>
        <v>-8.0000000000001181E-3</v>
      </c>
      <c r="N16" s="117">
        <f t="shared" si="4"/>
        <v>-2.2673965826463749E-2</v>
      </c>
      <c r="O16" s="117">
        <f t="shared" si="4"/>
        <v>-6.1367275590978321E-2</v>
      </c>
      <c r="P16" s="117">
        <f t="shared" si="4"/>
        <v>-5.7578408475086884E-2</v>
      </c>
      <c r="Q16" s="117">
        <f t="shared" si="4"/>
        <v>-1.2624036515111015E-2</v>
      </c>
      <c r="R16" s="117">
        <f t="shared" si="4"/>
        <v>7.1613731694819549E-3</v>
      </c>
      <c r="S16" s="117">
        <f t="shared" si="4"/>
        <v>7.1613731694819549E-3</v>
      </c>
      <c r="T16" s="118">
        <f t="shared" si="4"/>
        <v>-1.6741676288319574E-2</v>
      </c>
      <c r="U16" s="117">
        <f t="shared" si="4"/>
        <v>-1.6741676288319796E-2</v>
      </c>
      <c r="V16" s="117">
        <f t="shared" si="4"/>
        <v>-1.6741676288319574E-2</v>
      </c>
      <c r="W16" s="117">
        <f t="shared" si="4"/>
        <v>8.3331267481432381E-3</v>
      </c>
      <c r="X16" s="117">
        <f t="shared" si="4"/>
        <v>-9.3469971844528654E-4</v>
      </c>
      <c r="Y16" s="117">
        <f t="shared" si="4"/>
        <v>3.1992739822636285E-2</v>
      </c>
      <c r="Z16" s="113">
        <f t="shared" si="5"/>
        <v>0.72515641580187329</v>
      </c>
      <c r="AA16" s="114">
        <f t="shared" si="1"/>
        <v>0.11042010570384403</v>
      </c>
      <c r="AB16" s="114">
        <f t="shared" si="6"/>
        <v>0.13135390154352733</v>
      </c>
      <c r="AC16" s="115">
        <f t="shared" si="2"/>
        <v>1.0097784165245057E-2</v>
      </c>
      <c r="AD16" s="99">
        <v>31409.866539158818</v>
      </c>
      <c r="AE16" s="8">
        <v>21923.95915927137</v>
      </c>
      <c r="AF16" s="8">
        <v>853.10708108023175</v>
      </c>
      <c r="AG16" s="8">
        <v>1970.1200000000003</v>
      </c>
      <c r="AH16" s="8">
        <v>12.209918970861173</v>
      </c>
      <c r="AI16" s="8">
        <v>2155.68851688</v>
      </c>
      <c r="AJ16" s="8">
        <v>0.42824107121118571</v>
      </c>
      <c r="AK16" s="8">
        <v>87.293022654234193</v>
      </c>
      <c r="AL16" s="8">
        <v>31.23651077269858</v>
      </c>
      <c r="AM16" s="8">
        <v>23.640169472</v>
      </c>
      <c r="AN16" s="8">
        <v>117.24797297158314</v>
      </c>
      <c r="AO16" s="8">
        <v>40.386149811672468</v>
      </c>
      <c r="AP16" s="8">
        <v>4.7280672473177781</v>
      </c>
      <c r="AQ16" s="8">
        <v>403.22603307609876</v>
      </c>
      <c r="AR16" s="8">
        <v>1326.0892250901843</v>
      </c>
      <c r="AS16" s="8">
        <v>1375.287173357128</v>
      </c>
      <c r="AT16" s="8">
        <v>363.67835187413925</v>
      </c>
      <c r="AU16" s="8">
        <v>506.97557338866017</v>
      </c>
      <c r="AV16" s="8">
        <v>78.297934410929798</v>
      </c>
      <c r="AW16" s="88">
        <v>19740.08758134345</v>
      </c>
      <c r="AX16" s="88">
        <v>2985.0205959156433</v>
      </c>
      <c r="AY16" s="9">
        <v>51.958063092507956</v>
      </c>
    </row>
    <row r="17" spans="2:51" x14ac:dyDescent="0.25">
      <c r="B17" s="12">
        <f t="shared" si="3"/>
        <v>2031</v>
      </c>
      <c r="C17" s="93">
        <v>6.9900000000000004E-2</v>
      </c>
      <c r="D17" s="116">
        <f t="shared" si="4"/>
        <v>2.5999999999999357E-3</v>
      </c>
      <c r="E17" s="117">
        <f t="shared" si="4"/>
        <v>7.1104525652583295E-3</v>
      </c>
      <c r="F17" s="117">
        <f t="shared" si="4"/>
        <v>7.1104525652581074E-3</v>
      </c>
      <c r="G17" s="117">
        <f t="shared" si="4"/>
        <v>-1.867906523460694E-3</v>
      </c>
      <c r="H17" s="117">
        <f t="shared" si="4"/>
        <v>-0.13139757411277331</v>
      </c>
      <c r="I17" s="117">
        <f t="shared" si="4"/>
        <v>0</v>
      </c>
      <c r="J17" s="117">
        <f t="shared" si="4"/>
        <v>-0.10822510822510822</v>
      </c>
      <c r="K17" s="117">
        <f t="shared" si="4"/>
        <v>-3.2435967302452129E-2</v>
      </c>
      <c r="L17" s="117">
        <f t="shared" si="4"/>
        <v>-3.5835761100613484E-2</v>
      </c>
      <c r="M17" s="117">
        <f t="shared" si="4"/>
        <v>-5.9999999999998943E-3</v>
      </c>
      <c r="N17" s="117">
        <f t="shared" si="4"/>
        <v>-2.3664195354322848E-2</v>
      </c>
      <c r="O17" s="117">
        <f t="shared" si="4"/>
        <v>-6.4973188036015483E-2</v>
      </c>
      <c r="P17" s="117">
        <f t="shared" si="4"/>
        <v>-6.6992374512521269E-2</v>
      </c>
      <c r="Q17" s="117">
        <f t="shared" ref="Q17:Y32" si="7">AQ17/AQ16-1</f>
        <v>-1.2333474089043617E-2</v>
      </c>
      <c r="R17" s="117">
        <f t="shared" si="7"/>
        <v>7.1104525652581074E-3</v>
      </c>
      <c r="S17" s="117">
        <f t="shared" si="7"/>
        <v>7.1104525652578854E-3</v>
      </c>
      <c r="T17" s="118">
        <f t="shared" si="7"/>
        <v>-1.3171120723513008E-2</v>
      </c>
      <c r="U17" s="117">
        <f t="shared" si="7"/>
        <v>-1.3171120723512897E-2</v>
      </c>
      <c r="V17" s="117">
        <f t="shared" si="7"/>
        <v>-1.317112072351323E-2</v>
      </c>
      <c r="W17" s="117">
        <f t="shared" si="7"/>
        <v>8.263551656915169E-3</v>
      </c>
      <c r="X17" s="117">
        <f t="shared" si="7"/>
        <v>-8.9194638697920325E-4</v>
      </c>
      <c r="Y17" s="117">
        <f t="shared" si="7"/>
        <v>2.8763465840372371E-2</v>
      </c>
      <c r="Z17" s="113">
        <f t="shared" si="5"/>
        <v>0.72841871743349829</v>
      </c>
      <c r="AA17" s="114">
        <f t="shared" si="1"/>
        <v>0.11043367282387466</v>
      </c>
      <c r="AB17" s="114">
        <f t="shared" si="6"/>
        <v>0.1308964102390085</v>
      </c>
      <c r="AC17" s="115">
        <f t="shared" si="2"/>
        <v>9.7077319661397366E-3</v>
      </c>
      <c r="AD17" s="99">
        <v>31491.53219216063</v>
      </c>
      <c r="AE17" s="8">
        <v>22079.84843091603</v>
      </c>
      <c r="AF17" s="8">
        <v>859.17305851333856</v>
      </c>
      <c r="AG17" s="8">
        <v>1966.44</v>
      </c>
      <c r="AH17" s="8">
        <v>10.605565237976485</v>
      </c>
      <c r="AI17" s="8">
        <v>2155.68851688</v>
      </c>
      <c r="AJ17" s="8">
        <v>0.38189463493291886</v>
      </c>
      <c r="AK17" s="8">
        <v>84.461589025689236</v>
      </c>
      <c r="AL17" s="8">
        <v>30.117126635031415</v>
      </c>
      <c r="AM17" s="8">
        <v>23.498328455168004</v>
      </c>
      <c r="AN17" s="8">
        <v>114.47339403428523</v>
      </c>
      <c r="AO17" s="8">
        <v>37.762132905907983</v>
      </c>
      <c r="AP17" s="8">
        <v>4.4113227955650798</v>
      </c>
      <c r="AQ17" s="8">
        <v>398.25285524512685</v>
      </c>
      <c r="AR17" s="8">
        <v>1335.518319622488</v>
      </c>
      <c r="AS17" s="8">
        <v>1385.0660875668916</v>
      </c>
      <c r="AT17" s="8">
        <v>358.8883003970767</v>
      </c>
      <c r="AU17" s="8">
        <v>500.29813690768594</v>
      </c>
      <c r="AV17" s="8">
        <v>77.266662864401724</v>
      </c>
      <c r="AW17" s="88">
        <v>19903.210814783914</v>
      </c>
      <c r="AX17" s="88">
        <v>2982.3581175800578</v>
      </c>
      <c r="AY17" s="9">
        <v>53.452557065401223</v>
      </c>
    </row>
    <row r="18" spans="2:51" x14ac:dyDescent="0.25">
      <c r="B18" s="12">
        <f t="shared" si="3"/>
        <v>2032</v>
      </c>
      <c r="C18" s="93">
        <v>7.0000000000000007E-2</v>
      </c>
      <c r="D18" s="116">
        <f t="shared" ref="D18:S33" si="8">AD18/AD17-1</f>
        <v>2.5999999999999357E-3</v>
      </c>
      <c r="E18" s="117">
        <f t="shared" si="8"/>
        <v>7.0602509855268725E-3</v>
      </c>
      <c r="F18" s="117">
        <f t="shared" si="8"/>
        <v>7.0602509855268725E-3</v>
      </c>
      <c r="G18" s="117">
        <f t="shared" si="8"/>
        <v>-1.6374768617399837E-3</v>
      </c>
      <c r="H18" s="117">
        <f t="shared" si="8"/>
        <v>-0.13180013008786196</v>
      </c>
      <c r="I18" s="117">
        <f t="shared" si="8"/>
        <v>0</v>
      </c>
      <c r="J18" s="117">
        <f t="shared" si="8"/>
        <v>-0.10922330097087385</v>
      </c>
      <c r="K18" s="117">
        <f t="shared" si="8"/>
        <v>-4.2343478946538449E-2</v>
      </c>
      <c r="L18" s="117">
        <f t="shared" si="8"/>
        <v>-3.8928723646280305E-2</v>
      </c>
      <c r="M18" s="117">
        <f t="shared" si="8"/>
        <v>-5.9999999999998943E-3</v>
      </c>
      <c r="N18" s="117">
        <f t="shared" si="8"/>
        <v>-2.4469891426509682E-2</v>
      </c>
      <c r="O18" s="117">
        <f t="shared" si="8"/>
        <v>-7.0838746839769096E-2</v>
      </c>
      <c r="P18" s="117">
        <f t="shared" si="8"/>
        <v>-7.3654868675125384E-2</v>
      </c>
      <c r="Q18" s="117">
        <f t="shared" si="7"/>
        <v>-1.2324744775340735E-2</v>
      </c>
      <c r="R18" s="117">
        <f t="shared" si="7"/>
        <v>7.0602509855268725E-3</v>
      </c>
      <c r="S18" s="117">
        <f t="shared" si="7"/>
        <v>7.0602509855268725E-3</v>
      </c>
      <c r="T18" s="118">
        <f t="shared" si="7"/>
        <v>-1.030058552116786E-2</v>
      </c>
      <c r="U18" s="117">
        <f t="shared" si="7"/>
        <v>-1.0300585521167749E-2</v>
      </c>
      <c r="V18" s="117">
        <f t="shared" si="7"/>
        <v>-1.030058552116786E-2</v>
      </c>
      <c r="W18" s="117">
        <f t="shared" si="7"/>
        <v>8.1856164460145653E-3</v>
      </c>
      <c r="X18" s="117">
        <f t="shared" si="7"/>
        <v>-7.8114983237775881E-4</v>
      </c>
      <c r="Y18" s="117">
        <f t="shared" si="7"/>
        <v>2.5534191858108901E-2</v>
      </c>
      <c r="Z18" s="113">
        <f t="shared" si="5"/>
        <v>0.7316592224228351</v>
      </c>
      <c r="AA18" s="114">
        <f t="shared" si="1"/>
        <v>0.11048310675712035</v>
      </c>
      <c r="AB18" s="114">
        <f t="shared" si="6"/>
        <v>0.13045497758836172</v>
      </c>
      <c r="AC18" s="115">
        <f t="shared" si="2"/>
        <v>9.2983598393066042E-3</v>
      </c>
      <c r="AD18" s="99">
        <v>31573.410175860245</v>
      </c>
      <c r="AE18" s="8">
        <v>22235.737702560691</v>
      </c>
      <c r="AF18" s="8">
        <v>865.23903594644548</v>
      </c>
      <c r="AG18" s="8">
        <v>1963.22</v>
      </c>
      <c r="AH18" s="8">
        <v>9.2077503599558774</v>
      </c>
      <c r="AI18" s="8">
        <v>2155.68851688</v>
      </c>
      <c r="AJ18" s="8">
        <v>0.34018284228247869</v>
      </c>
      <c r="AK18" s="8">
        <v>80.885191508988783</v>
      </c>
      <c r="AL18" s="8">
        <v>28.94470533523625</v>
      </c>
      <c r="AM18" s="8">
        <v>23.357338484436998</v>
      </c>
      <c r="AN18" s="8">
        <v>111.67224251104221</v>
      </c>
      <c r="AO18" s="8">
        <v>35.087110732856651</v>
      </c>
      <c r="AP18" s="8">
        <v>4.086407394374147</v>
      </c>
      <c r="AQ18" s="8">
        <v>393.34449044817995</v>
      </c>
      <c r="AR18" s="8">
        <v>1344.9474141547919</v>
      </c>
      <c r="AS18" s="8">
        <v>1394.8450017766556</v>
      </c>
      <c r="AT18" s="8">
        <v>355.19154076629002</v>
      </c>
      <c r="AU18" s="8">
        <v>495.14477316238742</v>
      </c>
      <c r="AV18" s="8">
        <v>76.47077099563171</v>
      </c>
      <c r="AW18" s="88">
        <v>20066.130864557905</v>
      </c>
      <c r="AX18" s="88">
        <v>2980.0284490364197</v>
      </c>
      <c r="AY18" s="9">
        <v>54.817424912815696</v>
      </c>
    </row>
    <row r="19" spans="2:51" x14ac:dyDescent="0.25">
      <c r="B19" s="12">
        <f t="shared" si="3"/>
        <v>2033</v>
      </c>
      <c r="C19" s="93">
        <v>7.0000000000000007E-2</v>
      </c>
      <c r="D19" s="116">
        <f t="shared" si="8"/>
        <v>5.9999999999993392E-4</v>
      </c>
      <c r="E19" s="117">
        <f t="shared" si="8"/>
        <v>1.7956087130892584E-3</v>
      </c>
      <c r="F19" s="117">
        <f t="shared" si="8"/>
        <v>1.7956087130892584E-3</v>
      </c>
      <c r="G19" s="117">
        <f t="shared" si="8"/>
        <v>-1.5586638277931275E-3</v>
      </c>
      <c r="H19" s="117">
        <f t="shared" si="8"/>
        <v>-0.13089564467520343</v>
      </c>
      <c r="I19" s="117">
        <f t="shared" si="8"/>
        <v>0</v>
      </c>
      <c r="J19" s="117">
        <f t="shared" si="8"/>
        <v>-0.12806539509536774</v>
      </c>
      <c r="K19" s="117">
        <f t="shared" si="8"/>
        <v>-4.5497853320002557E-2</v>
      </c>
      <c r="L19" s="117">
        <f t="shared" si="8"/>
        <v>-4.1968381676403932E-2</v>
      </c>
      <c r="M19" s="117">
        <f t="shared" si="8"/>
        <v>-5.9999999999998943E-3</v>
      </c>
      <c r="N19" s="117">
        <f t="shared" si="8"/>
        <v>-2.6717505377440331E-2</v>
      </c>
      <c r="O19" s="117">
        <f t="shared" si="8"/>
        <v>-8.3326331438416168E-2</v>
      </c>
      <c r="P19" s="117">
        <f t="shared" si="8"/>
        <v>-6.9160681858359441E-2</v>
      </c>
      <c r="Q19" s="117">
        <f t="shared" si="7"/>
        <v>-1.1776820371363628E-2</v>
      </c>
      <c r="R19" s="117">
        <f t="shared" si="7"/>
        <v>1.7956087130892584E-3</v>
      </c>
      <c r="S19" s="117">
        <f t="shared" si="7"/>
        <v>1.7956087130892584E-3</v>
      </c>
      <c r="T19" s="118">
        <f t="shared" si="7"/>
        <v>-7.8654825275870088E-3</v>
      </c>
      <c r="U19" s="117">
        <f t="shared" si="7"/>
        <v>-7.8654825275871199E-3</v>
      </c>
      <c r="V19" s="117">
        <f t="shared" si="7"/>
        <v>-7.8654825275872309E-3</v>
      </c>
      <c r="W19" s="117">
        <f t="shared" si="7"/>
        <v>2.1165777226492821E-3</v>
      </c>
      <c r="X19" s="117">
        <f t="shared" si="7"/>
        <v>-7.429152620068713E-4</v>
      </c>
      <c r="Y19" s="117">
        <f t="shared" si="7"/>
        <v>2.2304917875845209E-2</v>
      </c>
      <c r="Z19" s="113">
        <f t="shared" si="5"/>
        <v>0.73253347601202246</v>
      </c>
      <c r="AA19" s="114">
        <f t="shared" si="1"/>
        <v>0.11033751766401931</v>
      </c>
      <c r="AB19" s="114">
        <f t="shared" si="6"/>
        <v>0.13027989265891121</v>
      </c>
      <c r="AC19" s="115">
        <f t="shared" si="2"/>
        <v>8.8979502886681258E-3</v>
      </c>
      <c r="AD19" s="99">
        <v>31592.354221965761</v>
      </c>
      <c r="AE19" s="8">
        <v>22275.664386921377</v>
      </c>
      <c r="AF19" s="8">
        <v>866.79266669829587</v>
      </c>
      <c r="AG19" s="8">
        <v>1960.16</v>
      </c>
      <c r="AH19" s="8">
        <v>8.0024959405811167</v>
      </c>
      <c r="AI19" s="8">
        <v>2155.68851688</v>
      </c>
      <c r="AJ19" s="8">
        <v>0.29661719218090787</v>
      </c>
      <c r="AK19" s="8">
        <v>77.205088929952495</v>
      </c>
      <c r="AL19" s="8">
        <v>27.729942894216009</v>
      </c>
      <c r="AM19" s="8">
        <v>23.217194453530379</v>
      </c>
      <c r="AN19" s="8">
        <v>108.68863877124262</v>
      </c>
      <c r="AO19" s="8">
        <v>32.163430514714229</v>
      </c>
      <c r="AP19" s="8">
        <v>3.8037886726281891</v>
      </c>
      <c r="AQ19" s="8">
        <v>388.71214304010618</v>
      </c>
      <c r="AR19" s="8">
        <v>1347.3624134502952</v>
      </c>
      <c r="AS19" s="8">
        <v>1397.3495976152549</v>
      </c>
      <c r="AT19" s="8">
        <v>352.39778790844605</v>
      </c>
      <c r="AU19" s="8">
        <v>491.25022060045256</v>
      </c>
      <c r="AV19" s="8">
        <v>75.869291482494447</v>
      </c>
      <c r="AW19" s="88">
        <v>20108.602390125594</v>
      </c>
      <c r="AX19" s="88">
        <v>2977.8145404204161</v>
      </c>
      <c r="AY19" s="9">
        <v>56.040123073661356</v>
      </c>
    </row>
    <row r="20" spans="2:51" x14ac:dyDescent="0.25">
      <c r="B20" s="12">
        <f t="shared" si="3"/>
        <v>2034</v>
      </c>
      <c r="C20" s="93">
        <v>7.0000000000000007E-2</v>
      </c>
      <c r="D20" s="116">
        <f t="shared" si="8"/>
        <v>8.9999999999990088E-4</v>
      </c>
      <c r="E20" s="117">
        <f t="shared" si="8"/>
        <v>2.0792082080967056E-3</v>
      </c>
      <c r="F20" s="117">
        <f t="shared" si="8"/>
        <v>2.0792082080967056E-3</v>
      </c>
      <c r="G20" s="117">
        <f t="shared" si="8"/>
        <v>-1.3060158354419871E-3</v>
      </c>
      <c r="H20" s="117">
        <f t="shared" si="8"/>
        <v>-0.12725865423134886</v>
      </c>
      <c r="I20" s="117">
        <f t="shared" si="8"/>
        <v>0</v>
      </c>
      <c r="J20" s="117">
        <f t="shared" si="8"/>
        <v>-0.13750000000000007</v>
      </c>
      <c r="K20" s="117">
        <f t="shared" si="8"/>
        <v>-5.2595906194930042E-2</v>
      </c>
      <c r="L20" s="117">
        <f t="shared" si="8"/>
        <v>-4.4524376022030188E-2</v>
      </c>
      <c r="M20" s="117">
        <f t="shared" si="8"/>
        <v>-5.9999999999998943E-3</v>
      </c>
      <c r="N20" s="117">
        <f t="shared" si="8"/>
        <v>-2.9351285445634701E-2</v>
      </c>
      <c r="O20" s="117">
        <f t="shared" si="8"/>
        <v>-9.3442395859855032E-2</v>
      </c>
      <c r="P20" s="117">
        <f t="shared" si="8"/>
        <v>-6.336919034498889E-2</v>
      </c>
      <c r="Q20" s="117">
        <f t="shared" si="7"/>
        <v>-1.1531850685983613E-2</v>
      </c>
      <c r="R20" s="117">
        <f t="shared" si="7"/>
        <v>2.0792082080964835E-3</v>
      </c>
      <c r="S20" s="117">
        <f t="shared" si="7"/>
        <v>2.0792082080964835E-3</v>
      </c>
      <c r="T20" s="118">
        <f t="shared" si="7"/>
        <v>-5.8929810460074394E-3</v>
      </c>
      <c r="U20" s="117">
        <f t="shared" si="7"/>
        <v>-5.8929810460076615E-3</v>
      </c>
      <c r="V20" s="117">
        <f t="shared" si="7"/>
        <v>-5.8929810460076615E-3</v>
      </c>
      <c r="W20" s="117">
        <f t="shared" si="7"/>
        <v>2.4318519568553576E-3</v>
      </c>
      <c r="X20" s="117">
        <f t="shared" si="7"/>
        <v>-6.2198596218998592E-4</v>
      </c>
      <c r="Y20" s="117">
        <f t="shared" si="7"/>
        <v>1.907564389358174E-2</v>
      </c>
      <c r="Z20" s="113">
        <f t="shared" si="5"/>
        <v>0.73339650877015927</v>
      </c>
      <c r="AA20" s="114">
        <f t="shared" si="1"/>
        <v>0.11021134573032534</v>
      </c>
      <c r="AB20" s="114">
        <f t="shared" si="6"/>
        <v>0.13008178678641402</v>
      </c>
      <c r="AC20" s="115">
        <f t="shared" si="2"/>
        <v>8.481027600254808E-3</v>
      </c>
      <c r="AD20" s="99">
        <v>31620.787340765524</v>
      </c>
      <c r="AE20" s="8">
        <v>22321.980131155473</v>
      </c>
      <c r="AF20" s="8">
        <v>868.59490912561296</v>
      </c>
      <c r="AG20" s="8">
        <v>1957.6000000000001</v>
      </c>
      <c r="AH20" s="8">
        <v>6.9841090766909319</v>
      </c>
      <c r="AI20" s="8">
        <v>2155.68851688</v>
      </c>
      <c r="AJ20" s="8">
        <v>0.25583232825603303</v>
      </c>
      <c r="AK20" s="8">
        <v>73.144417314821482</v>
      </c>
      <c r="AL20" s="8">
        <v>26.495284489724511</v>
      </c>
      <c r="AM20" s="8">
        <v>23.077891286809198</v>
      </c>
      <c r="AN20" s="8">
        <v>105.4984875099704</v>
      </c>
      <c r="AO20" s="8">
        <v>29.158002508347362</v>
      </c>
      <c r="AP20" s="8">
        <v>3.5627456642003006</v>
      </c>
      <c r="AQ20" s="8">
        <v>384.22957264673897</v>
      </c>
      <c r="AR20" s="8">
        <v>1350.1638604396219</v>
      </c>
      <c r="AS20" s="8">
        <v>1400.2549783681968</v>
      </c>
      <c r="AT20" s="8">
        <v>350.32111442364663</v>
      </c>
      <c r="AU20" s="8">
        <v>488.35529236160704</v>
      </c>
      <c r="AV20" s="8">
        <v>75.422195185814076</v>
      </c>
      <c r="AW20" s="88">
        <v>20157.503534197647</v>
      </c>
      <c r="AX20" s="88">
        <v>2975.9623815782693</v>
      </c>
      <c r="AY20" s="9">
        <v>57.10912450516701</v>
      </c>
    </row>
    <row r="21" spans="2:51" x14ac:dyDescent="0.25">
      <c r="B21" s="12">
        <f t="shared" si="3"/>
        <v>2035</v>
      </c>
      <c r="C21" s="93">
        <v>7.0000000000000007E-2</v>
      </c>
      <c r="D21" s="116">
        <f t="shared" si="8"/>
        <v>9.9999999999988987E-4</v>
      </c>
      <c r="E21" s="117">
        <f t="shared" si="8"/>
        <v>2.1769137761584734E-3</v>
      </c>
      <c r="F21" s="117">
        <f t="shared" si="8"/>
        <v>2.1769137761582513E-3</v>
      </c>
      <c r="G21" s="117">
        <f t="shared" si="8"/>
        <v>-1.4814058030241384E-3</v>
      </c>
      <c r="H21" s="117">
        <f t="shared" si="8"/>
        <v>-0.12897280791286192</v>
      </c>
      <c r="I21" s="117">
        <f t="shared" si="8"/>
        <v>0</v>
      </c>
      <c r="J21" s="117">
        <f t="shared" si="8"/>
        <v>-0.15217391304347827</v>
      </c>
      <c r="K21" s="117">
        <f t="shared" si="8"/>
        <v>-6.3398327241509622E-2</v>
      </c>
      <c r="L21" s="117">
        <f t="shared" si="8"/>
        <v>-4.6271225044408948E-2</v>
      </c>
      <c r="M21" s="117">
        <f t="shared" si="8"/>
        <v>-6.0000000000000053E-3</v>
      </c>
      <c r="N21" s="117">
        <f t="shared" si="8"/>
        <v>-3.2582385952974691E-2</v>
      </c>
      <c r="O21" s="117">
        <f t="shared" si="8"/>
        <v>-0.10953460378173441</v>
      </c>
      <c r="P21" s="117">
        <f t="shared" si="8"/>
        <v>-5.8347854768076246E-2</v>
      </c>
      <c r="Q21" s="117">
        <f t="shared" si="7"/>
        <v>-1.1205159869326686E-2</v>
      </c>
      <c r="R21" s="117">
        <f t="shared" si="7"/>
        <v>2.1769137761584734E-3</v>
      </c>
      <c r="S21" s="117">
        <f t="shared" si="7"/>
        <v>2.1769137761584734E-3</v>
      </c>
      <c r="T21" s="118">
        <f t="shared" si="7"/>
        <v>-4.2279061153296382E-3</v>
      </c>
      <c r="U21" s="117">
        <f t="shared" si="7"/>
        <v>-4.2279061153296382E-3</v>
      </c>
      <c r="V21" s="117">
        <f t="shared" si="7"/>
        <v>-4.2279061153295272E-3</v>
      </c>
      <c r="W21" s="117">
        <f t="shared" si="7"/>
        <v>2.5636636288171033E-3</v>
      </c>
      <c r="X21" s="117">
        <f t="shared" si="7"/>
        <v>-7.0503199279570161E-4</v>
      </c>
      <c r="Y21" s="117">
        <f t="shared" si="7"/>
        <v>1.5846369911318048E-2</v>
      </c>
      <c r="Z21" s="113">
        <f t="shared" si="5"/>
        <v>0.73425879094254509</v>
      </c>
      <c r="AA21" s="114">
        <f t="shared" si="1"/>
        <v>0.11010759301039925</v>
      </c>
      <c r="AB21" s="114">
        <f t="shared" si="6"/>
        <v>0.12986021475029924</v>
      </c>
      <c r="AC21" s="115">
        <f t="shared" si="2"/>
        <v>8.0371871361146572E-3</v>
      </c>
      <c r="AD21" s="99">
        <v>31652.408128106286</v>
      </c>
      <c r="AE21" s="8">
        <v>22370.573157214119</v>
      </c>
      <c r="AF21" s="8">
        <v>870.48576534918948</v>
      </c>
      <c r="AG21" s="8">
        <v>1954.7</v>
      </c>
      <c r="AH21" s="8">
        <v>6.0833489183003966</v>
      </c>
      <c r="AI21" s="8">
        <v>2155.68851688</v>
      </c>
      <c r="AJ21" s="8">
        <v>0.21690132178228888</v>
      </c>
      <c r="AK21" s="8">
        <v>68.507183610006891</v>
      </c>
      <c r="AL21" s="8">
        <v>25.269315218484831</v>
      </c>
      <c r="AM21" s="8">
        <v>22.939423939088343</v>
      </c>
      <c r="AN21" s="8">
        <v>102.06109507246546</v>
      </c>
      <c r="AO21" s="8">
        <v>25.964192256528715</v>
      </c>
      <c r="AP21" s="8">
        <v>3.3548670976099482</v>
      </c>
      <c r="AQ21" s="8">
        <v>379.9242188587092</v>
      </c>
      <c r="AR21" s="8">
        <v>1353.1030507474843</v>
      </c>
      <c r="AS21" s="8">
        <v>1403.3032127207412</v>
      </c>
      <c r="AT21" s="8">
        <v>348.83998964164579</v>
      </c>
      <c r="AU21" s="8">
        <v>486.29057203457779</v>
      </c>
      <c r="AV21" s="8">
        <v>75.103317225556395</v>
      </c>
      <c r="AW21" s="88">
        <v>20209.180592856021</v>
      </c>
      <c r="AX21" s="88">
        <v>2973.8642328899</v>
      </c>
      <c r="AY21" s="9">
        <v>58.014096817387404</v>
      </c>
    </row>
    <row r="22" spans="2:51" x14ac:dyDescent="0.25">
      <c r="B22" s="12">
        <f t="shared" si="3"/>
        <v>2036</v>
      </c>
      <c r="C22" s="93">
        <v>7.0000000000000007E-2</v>
      </c>
      <c r="D22" s="116">
        <f t="shared" si="8"/>
        <v>2.9999999999996696E-4</v>
      </c>
      <c r="E22" s="117">
        <f t="shared" si="8"/>
        <v>1.2438344698797454E-3</v>
      </c>
      <c r="F22" s="117">
        <f t="shared" si="8"/>
        <v>1.2438344698799675E-3</v>
      </c>
      <c r="G22" s="117">
        <f t="shared" si="8"/>
        <v>-1.1050289046913297E-3</v>
      </c>
      <c r="H22" s="117">
        <f t="shared" si="8"/>
        <v>-0.13738005906937623</v>
      </c>
      <c r="I22" s="117">
        <f t="shared" si="8"/>
        <v>0</v>
      </c>
      <c r="J22" s="117">
        <f t="shared" si="8"/>
        <v>-0.15811965811965822</v>
      </c>
      <c r="K22" s="117">
        <f t="shared" si="8"/>
        <v>-6.6037080758280631E-2</v>
      </c>
      <c r="L22" s="117">
        <f t="shared" si="8"/>
        <v>-5.53258523562703E-2</v>
      </c>
      <c r="M22" s="117">
        <f t="shared" si="8"/>
        <v>-6.0000000000001164E-3</v>
      </c>
      <c r="N22" s="117">
        <f t="shared" si="8"/>
        <v>-3.5688520218699837E-2</v>
      </c>
      <c r="O22" s="117">
        <f t="shared" si="8"/>
        <v>-0.12218119257982074</v>
      </c>
      <c r="P22" s="117">
        <f t="shared" si="8"/>
        <v>-5.2722512691943724E-2</v>
      </c>
      <c r="Q22" s="117">
        <f t="shared" si="8"/>
        <v>-1.0961296600153769E-2</v>
      </c>
      <c r="R22" s="117">
        <f t="shared" si="8"/>
        <v>1.2438344698799675E-3</v>
      </c>
      <c r="S22" s="117">
        <f t="shared" si="7"/>
        <v>1.2438344698797454E-3</v>
      </c>
      <c r="T22" s="118">
        <f t="shared" si="7"/>
        <v>-2.8509286337888851E-3</v>
      </c>
      <c r="U22" s="117">
        <f t="shared" si="7"/>
        <v>-2.8509286337888851E-3</v>
      </c>
      <c r="V22" s="117">
        <f t="shared" si="7"/>
        <v>-2.850928633788663E-3</v>
      </c>
      <c r="W22" s="117">
        <f t="shared" si="7"/>
        <v>1.4715500050102026E-3</v>
      </c>
      <c r="X22" s="117">
        <f t="shared" si="7"/>
        <v>-5.2549777013288779E-4</v>
      </c>
      <c r="Y22" s="117">
        <f t="shared" si="7"/>
        <v>1.2617095929054578E-2</v>
      </c>
      <c r="Z22" s="113">
        <f t="shared" si="5"/>
        <v>0.73495160185597497</v>
      </c>
      <c r="AA22" s="114">
        <f t="shared" si="1"/>
        <v>0.11001991609764089</v>
      </c>
      <c r="AB22" s="114">
        <f t="shared" si="6"/>
        <v>0.12975304758274417</v>
      </c>
      <c r="AC22" s="115">
        <f t="shared" si="2"/>
        <v>7.5950890874166713E-3</v>
      </c>
      <c r="AD22" s="99">
        <v>31661.903850544717</v>
      </c>
      <c r="AE22" s="8">
        <v>22398.398447218031</v>
      </c>
      <c r="AF22" s="8">
        <v>871.56850554967059</v>
      </c>
      <c r="AG22" s="8">
        <v>1952.54</v>
      </c>
      <c r="AH22" s="8">
        <v>5.2476180845646621</v>
      </c>
      <c r="AI22" s="8">
        <v>2155.68851688</v>
      </c>
      <c r="AJ22" s="8">
        <v>0.18260495893637138</v>
      </c>
      <c r="AK22" s="8">
        <v>63.983169193430506</v>
      </c>
      <c r="AL22" s="8">
        <v>23.871268815562885</v>
      </c>
      <c r="AM22" s="8">
        <v>22.801787395453811</v>
      </c>
      <c r="AN22" s="8">
        <v>98.418685617429134</v>
      </c>
      <c r="AO22" s="8">
        <v>22.79185628225429</v>
      </c>
      <c r="AP22" s="8">
        <v>3.1779900744764231</v>
      </c>
      <c r="AQ22" s="8">
        <v>375.75975681021714</v>
      </c>
      <c r="AR22" s="8">
        <v>1354.7860869633037</v>
      </c>
      <c r="AS22" s="8">
        <v>1405.0486896284162</v>
      </c>
      <c r="AT22" s="8">
        <v>347.84547172656579</v>
      </c>
      <c r="AU22" s="8">
        <v>484.90419231842282</v>
      </c>
      <c r="AV22" s="8">
        <v>74.889203027985545</v>
      </c>
      <c r="AW22" s="88">
        <v>20238.919412658692</v>
      </c>
      <c r="AX22" s="88">
        <v>2972.3014738668385</v>
      </c>
      <c r="AY22" s="9">
        <v>58.746066242169846</v>
      </c>
    </row>
    <row r="23" spans="2:51" x14ac:dyDescent="0.25">
      <c r="B23" s="12">
        <f t="shared" si="3"/>
        <v>2037</v>
      </c>
      <c r="C23" s="93">
        <v>7.0000000000000007E-2</v>
      </c>
      <c r="D23" s="116">
        <f t="shared" si="8"/>
        <v>-2.9999999999985594E-4</v>
      </c>
      <c r="E23" s="117">
        <f t="shared" si="8"/>
        <v>4.3273519648012737E-4</v>
      </c>
      <c r="F23" s="117">
        <f t="shared" si="8"/>
        <v>4.3273519648012737E-4</v>
      </c>
      <c r="G23" s="117">
        <f t="shared" si="8"/>
        <v>-9.1163305233177283E-4</v>
      </c>
      <c r="H23" s="117">
        <f t="shared" si="8"/>
        <v>-0.14139701125719428</v>
      </c>
      <c r="I23" s="117">
        <f t="shared" si="8"/>
        <v>0</v>
      </c>
      <c r="J23" s="117">
        <f t="shared" si="8"/>
        <v>-0.17766497461928932</v>
      </c>
      <c r="K23" s="117">
        <f t="shared" si="8"/>
        <v>-6.6453531598512972E-2</v>
      </c>
      <c r="L23" s="117">
        <f t="shared" si="8"/>
        <v>-5.5915195495720438E-2</v>
      </c>
      <c r="M23" s="117">
        <f t="shared" si="8"/>
        <v>-6.0000000000000053E-3</v>
      </c>
      <c r="N23" s="117">
        <f t="shared" si="8"/>
        <v>-3.8502585173999959E-2</v>
      </c>
      <c r="O23" s="117">
        <f t="shared" si="8"/>
        <v>-0.13220074719249453</v>
      </c>
      <c r="P23" s="117">
        <f t="shared" si="8"/>
        <v>-5.9740404774252465E-2</v>
      </c>
      <c r="Q23" s="117">
        <f t="shared" si="8"/>
        <v>-1.064242988041475E-2</v>
      </c>
      <c r="R23" s="117">
        <f t="shared" si="8"/>
        <v>4.3273519648012737E-4</v>
      </c>
      <c r="S23" s="117">
        <f t="shared" si="7"/>
        <v>4.3273519648012737E-4</v>
      </c>
      <c r="T23" s="118">
        <f t="shared" si="7"/>
        <v>-1.6452931670223325E-3</v>
      </c>
      <c r="U23" s="117">
        <f t="shared" si="7"/>
        <v>-1.6452931670223325E-3</v>
      </c>
      <c r="V23" s="117">
        <f t="shared" si="7"/>
        <v>-1.6452931670225546E-3</v>
      </c>
      <c r="W23" s="117">
        <f t="shared" si="7"/>
        <v>5.3392501279558857E-4</v>
      </c>
      <c r="X23" s="117">
        <f t="shared" si="7"/>
        <v>-4.3327677432902778E-4</v>
      </c>
      <c r="Y23" s="117">
        <f t="shared" si="7"/>
        <v>9.3878219467906643E-3</v>
      </c>
      <c r="Z23" s="113">
        <f t="shared" si="5"/>
        <v>0.73549028836831798</v>
      </c>
      <c r="AA23" s="114">
        <f t="shared" si="1"/>
        <v>0.1099462409701072</v>
      </c>
      <c r="AB23" s="114">
        <f t="shared" si="6"/>
        <v>0.12973574932562587</v>
      </c>
      <c r="AC23" s="115">
        <f t="shared" si="2"/>
        <v>7.1711683452666142E-3</v>
      </c>
      <c r="AD23" s="99">
        <v>31652.405279389557</v>
      </c>
      <c r="AE23" s="8">
        <v>22408.09102257093</v>
      </c>
      <c r="AF23" s="8">
        <v>871.94566391816545</v>
      </c>
      <c r="AG23" s="8">
        <v>1950.76</v>
      </c>
      <c r="AH23" s="8">
        <v>4.5056205711880164</v>
      </c>
      <c r="AI23" s="8">
        <v>2155.68851688</v>
      </c>
      <c r="AJ23" s="8">
        <v>0.15016245354158458</v>
      </c>
      <c r="AK23" s="8">
        <v>59.731261637661866</v>
      </c>
      <c r="AL23" s="8">
        <v>22.536502153009792</v>
      </c>
      <c r="AM23" s="8">
        <v>22.664976671081089</v>
      </c>
      <c r="AN23" s="8">
        <v>94.629311791730942</v>
      </c>
      <c r="AO23" s="8">
        <v>19.778755851836323</v>
      </c>
      <c r="AP23" s="8">
        <v>2.9881356610586449</v>
      </c>
      <c r="AQ23" s="8">
        <v>371.76075994648272</v>
      </c>
      <c r="AR23" s="8">
        <v>1355.3723505868343</v>
      </c>
      <c r="AS23" s="8">
        <v>1405.6567036491867</v>
      </c>
      <c r="AT23" s="8">
        <v>347.27316394875442</v>
      </c>
      <c r="AU23" s="8">
        <v>484.10638276414085</v>
      </c>
      <c r="AV23" s="8">
        <v>74.765988333959839</v>
      </c>
      <c r="AW23" s="88">
        <v>20249.725477965065</v>
      </c>
      <c r="AX23" s="88">
        <v>2971.013644671908</v>
      </c>
      <c r="AY23" s="9">
        <v>59.297563852125712</v>
      </c>
    </row>
    <row r="24" spans="2:51" x14ac:dyDescent="0.25">
      <c r="B24" s="12">
        <f t="shared" si="3"/>
        <v>2038</v>
      </c>
      <c r="C24" s="93">
        <v>7.0000000000000007E-2</v>
      </c>
      <c r="D24" s="116">
        <f t="shared" si="8"/>
        <v>9.9999999999988987E-5</v>
      </c>
      <c r="E24" s="117">
        <f t="shared" si="8"/>
        <v>8.4196990974105823E-4</v>
      </c>
      <c r="F24" s="117">
        <f t="shared" si="8"/>
        <v>8.4196990974128028E-4</v>
      </c>
      <c r="G24" s="117">
        <f t="shared" si="8"/>
        <v>-6.5615452439049538E-4</v>
      </c>
      <c r="H24" s="117">
        <f t="shared" si="8"/>
        <v>-0.15119233173782121</v>
      </c>
      <c r="I24" s="117">
        <f t="shared" si="8"/>
        <v>0</v>
      </c>
      <c r="J24" s="117">
        <f t="shared" si="8"/>
        <v>-0.16049382716049376</v>
      </c>
      <c r="K24" s="117">
        <f t="shared" si="8"/>
        <v>-6.648508306653278E-2</v>
      </c>
      <c r="L24" s="117">
        <f t="shared" si="8"/>
        <v>-5.7257895939836989E-2</v>
      </c>
      <c r="M24" s="117">
        <f t="shared" si="8"/>
        <v>-6.0000000000000053E-3</v>
      </c>
      <c r="N24" s="117">
        <f t="shared" si="8"/>
        <v>-4.1484866957055888E-2</v>
      </c>
      <c r="O24" s="117">
        <f t="shared" si="8"/>
        <v>-0.14779793547385944</v>
      </c>
      <c r="P24" s="117">
        <f t="shared" si="8"/>
        <v>-7.0211384865448534E-2</v>
      </c>
      <c r="Q24" s="117">
        <f t="shared" si="8"/>
        <v>-1.0288566703272051E-2</v>
      </c>
      <c r="R24" s="117">
        <f t="shared" si="8"/>
        <v>8.4196990974105823E-4</v>
      </c>
      <c r="S24" s="117">
        <f t="shared" si="7"/>
        <v>8.4196990974128028E-4</v>
      </c>
      <c r="T24" s="118">
        <f t="shared" si="7"/>
        <v>-5.451521197494813E-4</v>
      </c>
      <c r="U24" s="117">
        <f t="shared" si="7"/>
        <v>-5.451521197494813E-4</v>
      </c>
      <c r="V24" s="117">
        <f t="shared" si="7"/>
        <v>-5.451521197494813E-4</v>
      </c>
      <c r="W24" s="117">
        <f t="shared" si="7"/>
        <v>9.9566697531483506E-4</v>
      </c>
      <c r="X24" s="117">
        <f t="shared" si="7"/>
        <v>-3.1170486972831313E-4</v>
      </c>
      <c r="Y24" s="117">
        <f t="shared" si="7"/>
        <v>6.1585479645271946E-3</v>
      </c>
      <c r="Z24" s="113">
        <f t="shared" si="5"/>
        <v>0.73603594546548434</v>
      </c>
      <c r="AA24" s="114">
        <f t="shared" si="1"/>
        <v>0.10988187615347028</v>
      </c>
      <c r="AB24" s="114">
        <f t="shared" si="6"/>
        <v>0.12968234182660054</v>
      </c>
      <c r="AC24" s="115">
        <f t="shared" si="2"/>
        <v>6.7546735873496248E-3</v>
      </c>
      <c r="AD24" s="99">
        <v>31655.570519917495</v>
      </c>
      <c r="AE24" s="8">
        <v>22426.957960946675</v>
      </c>
      <c r="AF24" s="8">
        <v>872.67981593011393</v>
      </c>
      <c r="AG24" s="8">
        <v>1949.48</v>
      </c>
      <c r="AH24" s="8">
        <v>3.8244052911042061</v>
      </c>
      <c r="AI24" s="8">
        <v>2155.68851688</v>
      </c>
      <c r="AJ24" s="8">
        <v>0.12606230667688584</v>
      </c>
      <c r="AK24" s="8">
        <v>55.760023746013111</v>
      </c>
      <c r="AL24" s="8">
        <v>21.246109457884845</v>
      </c>
      <c r="AM24" s="8">
        <v>22.528986811054601</v>
      </c>
      <c r="AN24" s="8">
        <v>90.70362738181322</v>
      </c>
      <c r="AO24" s="8">
        <v>16.855496570693397</v>
      </c>
      <c r="AP24" s="8">
        <v>2.7783345181298849</v>
      </c>
      <c r="AQ24" s="8">
        <v>367.93587457011421</v>
      </c>
      <c r="AR24" s="8">
        <v>1356.5135333225235</v>
      </c>
      <c r="AS24" s="8">
        <v>1406.8402242970853</v>
      </c>
      <c r="AT24" s="8">
        <v>347.08384724729564</v>
      </c>
      <c r="AU24" s="8">
        <v>483.84247114339274</v>
      </c>
      <c r="AV24" s="8">
        <v>74.725229496934418</v>
      </c>
      <c r="AW24" s="88">
        <v>20269.887460882666</v>
      </c>
      <c r="AX24" s="88">
        <v>2970.0875652508344</v>
      </c>
      <c r="AY24" s="9">
        <v>59.66275074328864</v>
      </c>
    </row>
    <row r="25" spans="2:51" x14ac:dyDescent="0.25">
      <c r="B25" s="12">
        <f t="shared" si="3"/>
        <v>2039</v>
      </c>
      <c r="C25" s="93">
        <v>7.0000000000000007E-2</v>
      </c>
      <c r="D25" s="116">
        <f t="shared" si="8"/>
        <v>2.9999999999996696E-4</v>
      </c>
      <c r="E25" s="117">
        <f t="shared" si="8"/>
        <v>1.0242344906734591E-3</v>
      </c>
      <c r="F25" s="117">
        <f t="shared" si="8"/>
        <v>1.0242344906734591E-3</v>
      </c>
      <c r="G25" s="117">
        <f t="shared" si="8"/>
        <v>-4.3088413320468977E-4</v>
      </c>
      <c r="H25" s="117">
        <f t="shared" si="8"/>
        <v>-0.16876350548197527</v>
      </c>
      <c r="I25" s="117">
        <f t="shared" si="8"/>
        <v>0</v>
      </c>
      <c r="J25" s="117">
        <f t="shared" si="8"/>
        <v>-0.16176470588235303</v>
      </c>
      <c r="K25" s="117">
        <f t="shared" si="8"/>
        <v>-6.7210401487876825E-2</v>
      </c>
      <c r="L25" s="117">
        <f t="shared" si="8"/>
        <v>-5.6266456785271424E-2</v>
      </c>
      <c r="M25" s="117">
        <f t="shared" si="8"/>
        <v>-6.0000000000000053E-3</v>
      </c>
      <c r="N25" s="117">
        <f t="shared" si="8"/>
        <v>-4.3340796128083059E-2</v>
      </c>
      <c r="O25" s="117">
        <f t="shared" si="8"/>
        <v>-0.18006912572215139</v>
      </c>
      <c r="P25" s="117">
        <f t="shared" si="8"/>
        <v>-7.6118766780905123E-2</v>
      </c>
      <c r="Q25" s="117">
        <f t="shared" si="8"/>
        <v>-1.003234794911867E-2</v>
      </c>
      <c r="R25" s="117">
        <f t="shared" si="8"/>
        <v>1.0242344906734591E-3</v>
      </c>
      <c r="S25" s="117">
        <f t="shared" si="7"/>
        <v>1.0242344906734591E-3</v>
      </c>
      <c r="T25" s="118">
        <f t="shared" si="7"/>
        <v>2.8179231069680455E-4</v>
      </c>
      <c r="U25" s="117">
        <f t="shared" si="7"/>
        <v>2.8179231069702659E-4</v>
      </c>
      <c r="V25" s="117">
        <f t="shared" si="7"/>
        <v>2.817923106965825E-4</v>
      </c>
      <c r="W25" s="117">
        <f t="shared" si="7"/>
        <v>1.198687647120833E-3</v>
      </c>
      <c r="X25" s="117">
        <f t="shared" si="7"/>
        <v>-2.0462010184119084E-4</v>
      </c>
      <c r="Y25" s="117">
        <f t="shared" si="7"/>
        <v>2.9292739822637248E-3</v>
      </c>
      <c r="Z25" s="113">
        <f t="shared" si="5"/>
        <v>0.73656884821274171</v>
      </c>
      <c r="AA25" s="114">
        <f t="shared" si="1"/>
        <v>0.10982482132513934</v>
      </c>
      <c r="AB25" s="114">
        <f t="shared" si="6"/>
        <v>0.1296169211362681</v>
      </c>
      <c r="AC25" s="115">
        <f t="shared" si="2"/>
        <v>6.3445675400461603E-3</v>
      </c>
      <c r="AD25" s="99">
        <v>31665.067191073471</v>
      </c>
      <c r="AE25" s="8">
        <v>22449.928424811158</v>
      </c>
      <c r="AF25" s="8">
        <v>873.57364469690413</v>
      </c>
      <c r="AG25" s="8">
        <v>1948.64</v>
      </c>
      <c r="AH25" s="8">
        <v>3.178985247793646</v>
      </c>
      <c r="AI25" s="8">
        <v>2155.68851688</v>
      </c>
      <c r="AJ25" s="8">
        <v>0.10566987471444841</v>
      </c>
      <c r="AK25" s="8">
        <v>52.012370163070024</v>
      </c>
      <c r="AL25" s="8">
        <v>20.05066615821762</v>
      </c>
      <c r="AM25" s="8">
        <v>22.393812890188272</v>
      </c>
      <c r="AN25" s="8">
        <v>86.772459959380441</v>
      </c>
      <c r="AO25" s="8">
        <v>13.820342039595916</v>
      </c>
      <c r="AP25" s="8">
        <v>2.5668511209050178</v>
      </c>
      <c r="AQ25" s="8">
        <v>364.24461385346353</v>
      </c>
      <c r="AR25" s="8">
        <v>1357.9029212704177</v>
      </c>
      <c r="AS25" s="8">
        <v>1408.2811585776772</v>
      </c>
      <c r="AT25" s="8">
        <v>347.18165280661697</v>
      </c>
      <c r="AU25" s="8">
        <v>483.97881423134965</v>
      </c>
      <c r="AV25" s="8">
        <v>74.746286492021696</v>
      </c>
      <c r="AW25" s="88">
        <v>20294.184724590556</v>
      </c>
      <c r="AX25" s="88">
        <v>2969.4798256307554</v>
      </c>
      <c r="AY25" s="9">
        <v>59.837519286751245</v>
      </c>
    </row>
    <row r="26" spans="2:51" x14ac:dyDescent="0.25">
      <c r="B26" s="12">
        <f t="shared" si="3"/>
        <v>2040</v>
      </c>
      <c r="C26" s="93">
        <v>7.0000000000000007E-2</v>
      </c>
      <c r="D26" s="116">
        <f t="shared" si="8"/>
        <v>-2.9999999999996696E-4</v>
      </c>
      <c r="E26" s="117">
        <f t="shared" si="8"/>
        <v>2.5668471292061845E-4</v>
      </c>
      <c r="F26" s="117">
        <f t="shared" si="8"/>
        <v>2.5668471292061845E-4</v>
      </c>
      <c r="G26" s="117">
        <f t="shared" si="8"/>
        <v>-3.2843418999928264E-4</v>
      </c>
      <c r="H26" s="117">
        <f t="shared" si="8"/>
        <v>-0.19173754031404988</v>
      </c>
      <c r="I26" s="117">
        <f t="shared" si="8"/>
        <v>0</v>
      </c>
      <c r="J26" s="117">
        <f t="shared" si="8"/>
        <v>-0.14912280701754377</v>
      </c>
      <c r="K26" s="117">
        <f t="shared" si="8"/>
        <v>-7.0150728031023513E-2</v>
      </c>
      <c r="L26" s="117">
        <f t="shared" si="8"/>
        <v>-5.5925137343613263E-2</v>
      </c>
      <c r="M26" s="117">
        <f t="shared" si="8"/>
        <v>-6.0000000000000053E-3</v>
      </c>
      <c r="N26" s="117">
        <f t="shared" si="8"/>
        <v>-4.4999182072380295E-2</v>
      </c>
      <c r="O26" s="117">
        <f t="shared" si="8"/>
        <v>-0.2248544239135627</v>
      </c>
      <c r="P26" s="117">
        <f t="shared" si="8"/>
        <v>-8.8850349085779379E-2</v>
      </c>
      <c r="Q26" s="117">
        <f t="shared" si="8"/>
        <v>-9.7203259578222401E-3</v>
      </c>
      <c r="R26" s="117">
        <f t="shared" si="8"/>
        <v>2.5668471292061845E-4</v>
      </c>
      <c r="S26" s="117">
        <f t="shared" si="7"/>
        <v>2.5668471292061845E-4</v>
      </c>
      <c r="T26" s="118">
        <f t="shared" si="7"/>
        <v>8.3258721246459721E-4</v>
      </c>
      <c r="U26" s="117">
        <f t="shared" si="7"/>
        <v>8.3258721246437517E-4</v>
      </c>
      <c r="V26" s="117">
        <f t="shared" si="7"/>
        <v>8.3258721246459721E-4</v>
      </c>
      <c r="W26" s="117">
        <f t="shared" si="7"/>
        <v>3.1870102135722611E-4</v>
      </c>
      <c r="X26" s="117">
        <f t="shared" si="7"/>
        <v>-1.5593293698812349E-4</v>
      </c>
      <c r="Y26" s="117">
        <f t="shared" si="7"/>
        <v>-2.9999999999996696E-4</v>
      </c>
      <c r="Z26" s="113">
        <f t="shared" si="5"/>
        <v>0.73697900787845494</v>
      </c>
      <c r="AA26" s="114">
        <f t="shared" si="1"/>
        <v>0.10977749324953161</v>
      </c>
      <c r="AB26" s="114">
        <f t="shared" si="6"/>
        <v>0.12963560026915272</v>
      </c>
      <c r="AC26" s="115">
        <f t="shared" si="2"/>
        <v>5.9430664977875832E-3</v>
      </c>
      <c r="AD26" s="99">
        <v>31655.567670916149</v>
      </c>
      <c r="AE26" s="8">
        <v>22455.690978243969</v>
      </c>
      <c r="AF26" s="8">
        <v>873.79787769710811</v>
      </c>
      <c r="AG26" s="8">
        <v>1948</v>
      </c>
      <c r="AH26" s="8">
        <v>2.5694544356870419</v>
      </c>
      <c r="AI26" s="8">
        <v>2155.68851688</v>
      </c>
      <c r="AJ26" s="8">
        <v>8.9912086379837691E-2</v>
      </c>
      <c r="AK26" s="8">
        <v>48.363664529511574</v>
      </c>
      <c r="AL26" s="8">
        <v>18.929329899488362</v>
      </c>
      <c r="AM26" s="8">
        <v>22.259450012847143</v>
      </c>
      <c r="AN26" s="8">
        <v>82.867770234799949</v>
      </c>
      <c r="AO26" s="8">
        <v>10.712776991994184</v>
      </c>
      <c r="AP26" s="8">
        <v>2.3387855027613829</v>
      </c>
      <c r="AQ26" s="8">
        <v>360.70403747842676</v>
      </c>
      <c r="AR26" s="8">
        <v>1358.2514741919381</v>
      </c>
      <c r="AS26" s="8">
        <v>1408.6426428225782</v>
      </c>
      <c r="AT26" s="8">
        <v>347.47071181114609</v>
      </c>
      <c r="AU26" s="8">
        <v>484.38176880318235</v>
      </c>
      <c r="AV26" s="8">
        <v>74.808519294334161</v>
      </c>
      <c r="AW26" s="88">
        <v>20300.652501989895</v>
      </c>
      <c r="AX26" s="88">
        <v>2969.0167859202179</v>
      </c>
      <c r="AY26" s="9">
        <v>59.819568030965222</v>
      </c>
    </row>
    <row r="27" spans="2:51" x14ac:dyDescent="0.25">
      <c r="B27" s="12">
        <f t="shared" si="3"/>
        <v>2041</v>
      </c>
      <c r="C27" s="93">
        <v>7.0000000000000007E-2</v>
      </c>
      <c r="D27" s="116">
        <f t="shared" si="8"/>
        <v>-9.000000000000119E-4</v>
      </c>
      <c r="E27" s="117">
        <f t="shared" si="8"/>
        <v>-3.5575911965313178E-4</v>
      </c>
      <c r="F27" s="117">
        <f t="shared" si="8"/>
        <v>-3.5575911965335383E-4</v>
      </c>
      <c r="G27" s="117">
        <f t="shared" si="8"/>
        <v>-1.1559527720739204E-3</v>
      </c>
      <c r="H27" s="117">
        <f t="shared" si="8"/>
        <v>-0.21783090500231694</v>
      </c>
      <c r="I27" s="117">
        <f t="shared" si="8"/>
        <v>-9.000000000000119E-4</v>
      </c>
      <c r="J27" s="117">
        <f t="shared" si="8"/>
        <v>-0.14432989690721654</v>
      </c>
      <c r="K27" s="117">
        <f t="shared" si="8"/>
        <v>-7.6623453268546027E-2</v>
      </c>
      <c r="L27" s="117">
        <f t="shared" si="8"/>
        <v>-5.5683846030696094E-2</v>
      </c>
      <c r="M27" s="117">
        <f t="shared" si="8"/>
        <v>-5.9999999999998943E-3</v>
      </c>
      <c r="N27" s="117">
        <f t="shared" si="8"/>
        <v>-4.7128417256026234E-2</v>
      </c>
      <c r="O27" s="117">
        <f t="shared" si="8"/>
        <v>-0.28852056267189186</v>
      </c>
      <c r="P27" s="117">
        <f t="shared" si="8"/>
        <v>-0.10624873099556409</v>
      </c>
      <c r="Q27" s="117">
        <f t="shared" si="8"/>
        <v>-9.4185332912410935E-3</v>
      </c>
      <c r="R27" s="117">
        <f t="shared" si="8"/>
        <v>-3.5575911965324281E-4</v>
      </c>
      <c r="S27" s="117">
        <f t="shared" si="7"/>
        <v>-3.5575911965324281E-4</v>
      </c>
      <c r="T27" s="118">
        <f t="shared" si="7"/>
        <v>1.2067348625146579E-3</v>
      </c>
      <c r="U27" s="117">
        <f t="shared" si="7"/>
        <v>1.2067348625142138E-3</v>
      </c>
      <c r="V27" s="117">
        <f t="shared" si="7"/>
        <v>1.2067348625146579E-3</v>
      </c>
      <c r="W27" s="117">
        <f t="shared" si="7"/>
        <v>-2.5678936762207893E-4</v>
      </c>
      <c r="X27" s="117">
        <f t="shared" si="7"/>
        <v>-1.0214994749112583E-3</v>
      </c>
      <c r="Y27" s="117">
        <f t="shared" si="7"/>
        <v>-9.000000000000119E-4</v>
      </c>
      <c r="Z27" s="113">
        <f t="shared" si="5"/>
        <v>0.73738046329237239</v>
      </c>
      <c r="AA27" s="114">
        <f t="shared" si="1"/>
        <v>0.10975109865790436</v>
      </c>
      <c r="AB27" s="114">
        <f t="shared" si="6"/>
        <v>0.12961983542342909</v>
      </c>
      <c r="AC27" s="115">
        <f t="shared" si="2"/>
        <v>5.5465218798077254E-3</v>
      </c>
      <c r="AD27" s="99">
        <v>31627.077660012324</v>
      </c>
      <c r="AE27" s="8">
        <v>22447.702161390345</v>
      </c>
      <c r="AF27" s="8">
        <v>873.48701613338358</v>
      </c>
      <c r="AG27" s="8">
        <v>1945.748204</v>
      </c>
      <c r="AH27" s="8">
        <v>2.009747850599116</v>
      </c>
      <c r="AI27" s="8">
        <v>2153.7483972148079</v>
      </c>
      <c r="AJ27" s="8">
        <v>7.6935084221922967E-2</v>
      </c>
      <c r="AK27" s="8">
        <v>44.657873540538908</v>
      </c>
      <c r="AL27" s="8">
        <v>17.875272007901</v>
      </c>
      <c r="AM27" s="8">
        <v>22.125893312770064</v>
      </c>
      <c r="AN27" s="8">
        <v>78.962343382097785</v>
      </c>
      <c r="AO27" s="8">
        <v>7.6219205464855255</v>
      </c>
      <c r="AP27" s="8">
        <v>2.0902925110221635</v>
      </c>
      <c r="AQ27" s="8">
        <v>357.30673449315111</v>
      </c>
      <c r="AR27" s="8">
        <v>1357.7682638432118</v>
      </c>
      <c r="AS27" s="8">
        <v>1408.1415053560615</v>
      </c>
      <c r="AT27" s="8">
        <v>347.89001683279139</v>
      </c>
      <c r="AU27" s="8">
        <v>484.9662891703635</v>
      </c>
      <c r="AV27" s="8">
        <v>74.898793342579737</v>
      </c>
      <c r="AW27" s="88">
        <v>20295.439510271593</v>
      </c>
      <c r="AX27" s="88">
        <v>2965.9839368323978</v>
      </c>
      <c r="AY27" s="9">
        <v>59.765730419737352</v>
      </c>
    </row>
    <row r="28" spans="2:51" x14ac:dyDescent="0.25">
      <c r="B28" s="12">
        <f t="shared" si="3"/>
        <v>2042</v>
      </c>
      <c r="C28" s="93">
        <v>7.0000000000000007E-2</v>
      </c>
      <c r="D28" s="116">
        <f t="shared" si="8"/>
        <v>-1.1000000000001009E-3</v>
      </c>
      <c r="E28" s="117">
        <f t="shared" si="8"/>
        <v>-5.8136035273381736E-4</v>
      </c>
      <c r="F28" s="117">
        <f t="shared" si="8"/>
        <v>-5.8136035273370634E-4</v>
      </c>
      <c r="G28" s="117">
        <f t="shared" si="8"/>
        <v>-1.274140723503514E-3</v>
      </c>
      <c r="H28" s="117">
        <f t="shared" si="8"/>
        <v>-0.24372869985449586</v>
      </c>
      <c r="I28" s="117">
        <f t="shared" si="8"/>
        <v>-1.1000000000001009E-3</v>
      </c>
      <c r="J28" s="117">
        <f t="shared" si="8"/>
        <v>-0.15662650602409645</v>
      </c>
      <c r="K28" s="117">
        <f t="shared" si="8"/>
        <v>-8.2683539988921417E-2</v>
      </c>
      <c r="L28" s="117">
        <f t="shared" si="8"/>
        <v>-5.7885134436529984E-2</v>
      </c>
      <c r="M28" s="117">
        <f t="shared" si="8"/>
        <v>-6.0000000000001164E-3</v>
      </c>
      <c r="N28" s="117">
        <f t="shared" si="8"/>
        <v>-4.8050292633839753E-2</v>
      </c>
      <c r="O28" s="117">
        <f t="shared" si="8"/>
        <v>-0.43978113759544812</v>
      </c>
      <c r="P28" s="117">
        <f t="shared" si="8"/>
        <v>-0.12037414714081796</v>
      </c>
      <c r="Q28" s="117">
        <f t="shared" si="8"/>
        <v>-9.1036153570209777E-3</v>
      </c>
      <c r="R28" s="117">
        <f t="shared" si="8"/>
        <v>-5.8136035273381736E-4</v>
      </c>
      <c r="S28" s="117">
        <f t="shared" si="7"/>
        <v>-5.8136035273381736E-4</v>
      </c>
      <c r="T28" s="118">
        <f t="shared" si="7"/>
        <v>1.3625514088280166E-3</v>
      </c>
      <c r="U28" s="117">
        <f t="shared" si="7"/>
        <v>1.3625514088280166E-3</v>
      </c>
      <c r="V28" s="117">
        <f t="shared" si="7"/>
        <v>1.3625514088282387E-3</v>
      </c>
      <c r="W28" s="117">
        <f t="shared" si="7"/>
        <v>-4.9195997365014676E-4</v>
      </c>
      <c r="X28" s="117">
        <f t="shared" si="7"/>
        <v>-1.1826525871249105E-3</v>
      </c>
      <c r="Y28" s="117">
        <f t="shared" si="7"/>
        <v>-1.0999999999999899E-3</v>
      </c>
      <c r="Z28" s="113">
        <f t="shared" si="5"/>
        <v>0.7377633191772287</v>
      </c>
      <c r="AA28" s="114">
        <f t="shared" si="1"/>
        <v>0.10973310255228909</v>
      </c>
      <c r="AB28" s="114">
        <f t="shared" si="6"/>
        <v>0.12960911021095492</v>
      </c>
      <c r="AC28" s="115">
        <f t="shared" si="2"/>
        <v>5.1487470248424089E-3</v>
      </c>
      <c r="AD28" s="99">
        <v>31592.287874586309</v>
      </c>
      <c r="AE28" s="8">
        <v>22434.651957343736</v>
      </c>
      <c r="AF28" s="8">
        <v>872.97920541357598</v>
      </c>
      <c r="AG28" s="8">
        <v>1943.2690469755998</v>
      </c>
      <c r="AH28" s="8">
        <v>1.5199146199372258</v>
      </c>
      <c r="AI28" s="8">
        <v>2151.3792739778714</v>
      </c>
      <c r="AJ28" s="8">
        <v>6.488501078957358E-2</v>
      </c>
      <c r="AK28" s="8">
        <v>40.965402467829563</v>
      </c>
      <c r="AL28" s="8">
        <v>16.84055948463411</v>
      </c>
      <c r="AM28" s="8">
        <v>21.993137952893441</v>
      </c>
      <c r="AN28" s="8">
        <v>75.168179675534248</v>
      </c>
      <c r="AO28" s="8">
        <v>4.2699436578900016</v>
      </c>
      <c r="AP28" s="8">
        <v>1.8386753327330319</v>
      </c>
      <c r="AQ28" s="8">
        <v>354.05395141785226</v>
      </c>
      <c r="AR28" s="8">
        <v>1356.9789112064132</v>
      </c>
      <c r="AS28" s="8">
        <v>1407.3228677138086</v>
      </c>
      <c r="AT28" s="8">
        <v>348.36403486534414</v>
      </c>
      <c r="AU28" s="8">
        <v>485.62708067090671</v>
      </c>
      <c r="AV28" s="8">
        <v>75.000846798968212</v>
      </c>
      <c r="AW28" s="88">
        <v>20285.454966384903</v>
      </c>
      <c r="AX28" s="88">
        <v>2962.4762082561319</v>
      </c>
      <c r="AY28" s="9">
        <v>59.699988116275641</v>
      </c>
    </row>
    <row r="29" spans="2:51" x14ac:dyDescent="0.25">
      <c r="B29" s="12">
        <f t="shared" si="3"/>
        <v>2043</v>
      </c>
      <c r="C29" s="93">
        <v>7.0000000000000007E-2</v>
      </c>
      <c r="D29" s="116">
        <f t="shared" si="8"/>
        <v>-1.3999999999999568E-3</v>
      </c>
      <c r="E29" s="117">
        <f t="shared" si="8"/>
        <v>-9.1859406775984809E-4</v>
      </c>
      <c r="F29" s="117">
        <f t="shared" si="8"/>
        <v>-9.1859406775984809E-4</v>
      </c>
      <c r="G29" s="117">
        <f t="shared" si="8"/>
        <v>-1.5538603213309798E-3</v>
      </c>
      <c r="H29" s="117">
        <f t="shared" si="8"/>
        <v>-0.2724835891467613</v>
      </c>
      <c r="I29" s="117">
        <f t="shared" si="8"/>
        <v>-1.4000000000000679E-3</v>
      </c>
      <c r="J29" s="117">
        <f t="shared" si="8"/>
        <v>-0.17142857142857137</v>
      </c>
      <c r="K29" s="117">
        <f t="shared" si="8"/>
        <v>-8.6490001625751822E-2</v>
      </c>
      <c r="L29" s="117">
        <f t="shared" si="8"/>
        <v>-5.8487037065247827E-2</v>
      </c>
      <c r="M29" s="117">
        <f t="shared" si="8"/>
        <v>-6.0000000000001164E-3</v>
      </c>
      <c r="N29" s="117">
        <f t="shared" si="8"/>
        <v>-5.0388900365617717E-2</v>
      </c>
      <c r="O29" s="117">
        <f t="shared" si="8"/>
        <v>-0.78076819795952568</v>
      </c>
      <c r="P29" s="117">
        <f t="shared" si="8"/>
        <v>-0.13606276300202602</v>
      </c>
      <c r="Q29" s="117">
        <f t="shared" si="8"/>
        <v>-8.8060170387125325E-3</v>
      </c>
      <c r="R29" s="117">
        <f t="shared" si="8"/>
        <v>-9.1859406775984809E-4</v>
      </c>
      <c r="S29" s="117">
        <f t="shared" si="7"/>
        <v>-9.1859406775995911E-4</v>
      </c>
      <c r="T29" s="118">
        <f t="shared" si="7"/>
        <v>1.4593792217756363E-3</v>
      </c>
      <c r="U29" s="117">
        <f t="shared" si="7"/>
        <v>1.4593792217756363E-3</v>
      </c>
      <c r="V29" s="117">
        <f t="shared" si="7"/>
        <v>1.4593792217756363E-3</v>
      </c>
      <c r="W29" s="117">
        <f t="shared" si="7"/>
        <v>-8.3620921966320871E-4</v>
      </c>
      <c r="X29" s="117">
        <f t="shared" si="7"/>
        <v>-1.4730201903959683E-3</v>
      </c>
      <c r="Y29" s="117">
        <f t="shared" si="7"/>
        <v>-1.3999999999999568E-3</v>
      </c>
      <c r="Z29" s="113">
        <f t="shared" si="5"/>
        <v>0.73811898074186033</v>
      </c>
      <c r="AA29" s="114">
        <f t="shared" si="1"/>
        <v>0.10972374307181783</v>
      </c>
      <c r="AB29" s="114">
        <f t="shared" si="6"/>
        <v>0.12959963286075998</v>
      </c>
      <c r="AC29" s="115">
        <f t="shared" si="2"/>
        <v>4.7611094068373619E-3</v>
      </c>
      <c r="AD29" s="99">
        <v>31548.058671561888</v>
      </c>
      <c r="AE29" s="8">
        <v>22414.043619143464</v>
      </c>
      <c r="AF29" s="8">
        <v>872.17729189420538</v>
      </c>
      <c r="AG29" s="8">
        <v>1940.2494783098339</v>
      </c>
      <c r="AH29" s="8">
        <v>1.1057628291000949</v>
      </c>
      <c r="AI29" s="8">
        <v>2148.3673429943024</v>
      </c>
      <c r="AJ29" s="8">
        <v>5.3761866082789544E-2</v>
      </c>
      <c r="AK29" s="8">
        <v>37.422304741787407</v>
      </c>
      <c r="AL29" s="8">
        <v>15.855605057856804</v>
      </c>
      <c r="AM29" s="8">
        <v>21.861179125176079</v>
      </c>
      <c r="AN29" s="8">
        <v>71.380537759198901</v>
      </c>
      <c r="AO29" s="8">
        <v>0.93610744273051949</v>
      </c>
      <c r="AP29" s="8">
        <v>1.5885000866977059</v>
      </c>
      <c r="AQ29" s="8">
        <v>350.93614628904317</v>
      </c>
      <c r="AR29" s="8">
        <v>1355.7323984285038</v>
      </c>
      <c r="AS29" s="8">
        <v>1406.0301092761038</v>
      </c>
      <c r="AT29" s="8">
        <v>348.87243009944052</v>
      </c>
      <c r="AU29" s="8">
        <v>486.33579474196938</v>
      </c>
      <c r="AV29" s="8">
        <v>75.110301476402199</v>
      </c>
      <c r="AW29" s="88">
        <v>20268.492081916949</v>
      </c>
      <c r="AX29" s="88">
        <v>2958.112420987803</v>
      </c>
      <c r="AY29" s="9">
        <v>59.616408132912859</v>
      </c>
    </row>
    <row r="30" spans="2:51" x14ac:dyDescent="0.25">
      <c r="B30" s="12">
        <f t="shared" si="3"/>
        <v>2044</v>
      </c>
      <c r="C30" s="93">
        <v>7.0000000000000007E-2</v>
      </c>
      <c r="D30" s="116">
        <f t="shared" si="8"/>
        <v>-1.3999999999999568E-3</v>
      </c>
      <c r="E30" s="117">
        <f t="shared" si="8"/>
        <v>-1.0115220860748009E-3</v>
      </c>
      <c r="F30" s="117">
        <f t="shared" si="8"/>
        <v>-1.0115220860748009E-3</v>
      </c>
      <c r="G30" s="117">
        <f t="shared" si="8"/>
        <v>-1.5337003323026011E-3</v>
      </c>
      <c r="H30" s="117">
        <f t="shared" si="8"/>
        <v>-0.29213321846854756</v>
      </c>
      <c r="I30" s="117">
        <f t="shared" si="8"/>
        <v>-1.3999999999997348E-3</v>
      </c>
      <c r="J30" s="117">
        <f t="shared" si="8"/>
        <v>-0.15517241379310354</v>
      </c>
      <c r="K30" s="117">
        <f t="shared" si="8"/>
        <v>-8.8882109170416723E-2</v>
      </c>
      <c r="L30" s="117">
        <f t="shared" si="8"/>
        <v>-6.0306008853265536E-2</v>
      </c>
      <c r="M30" s="117">
        <f t="shared" si="8"/>
        <v>-6.0000000000001164E-3</v>
      </c>
      <c r="N30" s="117">
        <f t="shared" si="8"/>
        <v>-5.3438605083130253E-2</v>
      </c>
      <c r="O30" s="117">
        <f t="shared" si="8"/>
        <v>-1</v>
      </c>
      <c r="P30" s="117">
        <f t="shared" si="8"/>
        <v>-0.15991210881216777</v>
      </c>
      <c r="Q30" s="117">
        <f t="shared" si="8"/>
        <v>-8.5114938396306794E-3</v>
      </c>
      <c r="R30" s="117">
        <f t="shared" si="8"/>
        <v>-1.0115220860748009E-3</v>
      </c>
      <c r="S30" s="117">
        <f t="shared" si="7"/>
        <v>-1.0115220860745788E-3</v>
      </c>
      <c r="T30" s="118">
        <f t="shared" si="7"/>
        <v>9.8954386607696954E-4</v>
      </c>
      <c r="U30" s="117">
        <f t="shared" si="7"/>
        <v>9.8954386607696954E-4</v>
      </c>
      <c r="V30" s="117">
        <f t="shared" si="7"/>
        <v>9.8954386607719158E-4</v>
      </c>
      <c r="W30" s="117">
        <f t="shared" si="7"/>
        <v>-9.4442259690163954E-4</v>
      </c>
      <c r="X30" s="117">
        <f t="shared" si="7"/>
        <v>-1.463447373852178E-3</v>
      </c>
      <c r="Y30" s="117">
        <f t="shared" si="7"/>
        <v>-1.3999999999999568E-3</v>
      </c>
      <c r="Z30" s="113">
        <f t="shared" si="5"/>
        <v>0.73840612566662212</v>
      </c>
      <c r="AA30" s="114">
        <f t="shared" si="1"/>
        <v>0.10970504219064672</v>
      </c>
      <c r="AB30" s="114">
        <f t="shared" si="6"/>
        <v>0.12959139857640467</v>
      </c>
      <c r="AC30" s="115">
        <f t="shared" si="2"/>
        <v>4.4583144298340083E-3</v>
      </c>
      <c r="AD30" s="99">
        <v>31503.891389421704</v>
      </c>
      <c r="AE30" s="8">
        <v>22391.371318984457</v>
      </c>
      <c r="AF30" s="8">
        <v>871.2950653004815</v>
      </c>
      <c r="AG30" s="8">
        <v>1937.2737170402002</v>
      </c>
      <c r="AH30" s="8">
        <v>0.78273277497219762</v>
      </c>
      <c r="AI30" s="8">
        <v>2145.3596287141108</v>
      </c>
      <c r="AJ30" s="8">
        <v>4.5419507552701507E-2</v>
      </c>
      <c r="AK30" s="8">
        <v>34.096131366319256</v>
      </c>
      <c r="AL30" s="8">
        <v>14.899416798863809</v>
      </c>
      <c r="AM30" s="8">
        <v>21.730012050425021</v>
      </c>
      <c r="AN30" s="8">
        <v>67.566061391263602</v>
      </c>
      <c r="AO30" s="8">
        <v>0</v>
      </c>
      <c r="AP30" s="8">
        <v>1.3344796879855645</v>
      </c>
      <c r="AQ30" s="8">
        <v>347.94915544180026</v>
      </c>
      <c r="AR30" s="8">
        <v>1354.3610451646862</v>
      </c>
      <c r="AS30" s="8">
        <v>1404.6078787668851</v>
      </c>
      <c r="AT30" s="8">
        <v>349.21765467268881</v>
      </c>
      <c r="AU30" s="8">
        <v>486.81704534451001</v>
      </c>
      <c r="AV30" s="8">
        <v>75.184626414507377</v>
      </c>
      <c r="AW30" s="88">
        <v>20249.350059989665</v>
      </c>
      <c r="AX30" s="88">
        <v>2953.7833791337489</v>
      </c>
      <c r="AY30" s="9">
        <v>59.532945161526783</v>
      </c>
    </row>
    <row r="31" spans="2:51" x14ac:dyDescent="0.25">
      <c r="B31" s="12">
        <f t="shared" si="3"/>
        <v>2045</v>
      </c>
      <c r="C31" s="93">
        <v>7.0000000000000007E-2</v>
      </c>
      <c r="D31" s="116">
        <f t="shared" si="8"/>
        <v>-1.4999999999998348E-3</v>
      </c>
      <c r="E31" s="117">
        <f t="shared" si="8"/>
        <v>-1.170191673808274E-3</v>
      </c>
      <c r="F31" s="117">
        <f t="shared" si="8"/>
        <v>-1.170191673808274E-3</v>
      </c>
      <c r="G31" s="117">
        <f t="shared" si="8"/>
        <v>-1.5205236873085948E-3</v>
      </c>
      <c r="H31" s="117">
        <f t="shared" si="8"/>
        <v>-0.30360265365613148</v>
      </c>
      <c r="I31" s="117">
        <f t="shared" si="8"/>
        <v>-1.4999999999999458E-3</v>
      </c>
      <c r="J31" s="117">
        <f t="shared" si="8"/>
        <v>-0.18367346938775508</v>
      </c>
      <c r="K31" s="117">
        <f t="shared" si="8"/>
        <v>-9.1776655412004304E-2</v>
      </c>
      <c r="L31" s="117">
        <f t="shared" si="8"/>
        <v>-6.5128389893455707E-2</v>
      </c>
      <c r="M31" s="117">
        <f t="shared" si="8"/>
        <v>-6.0000000000000053E-3</v>
      </c>
      <c r="N31" s="117">
        <f t="shared" si="8"/>
        <v>-5.7007172688364416E-2</v>
      </c>
      <c r="O31" s="117"/>
      <c r="P31" s="117">
        <f t="shared" si="8"/>
        <v>-0.18891094757259497</v>
      </c>
      <c r="Q31" s="117">
        <f t="shared" si="8"/>
        <v>-8.1991773816921798E-3</v>
      </c>
      <c r="R31" s="117">
        <f t="shared" si="8"/>
        <v>-1.170191673808274E-3</v>
      </c>
      <c r="S31" s="117">
        <f t="shared" si="7"/>
        <v>-1.170191673808274E-3</v>
      </c>
      <c r="T31" s="118">
        <f t="shared" si="7"/>
        <v>8.6794121847311168E-4</v>
      </c>
      <c r="U31" s="117">
        <f t="shared" si="7"/>
        <v>8.6794121847288963E-4</v>
      </c>
      <c r="V31" s="117">
        <f t="shared" si="7"/>
        <v>8.6794121847311168E-4</v>
      </c>
      <c r="W31" s="117">
        <f t="shared" si="7"/>
        <v>-1.1196921193936671E-3</v>
      </c>
      <c r="X31" s="117">
        <f t="shared" si="7"/>
        <v>-1.5097388123381794E-3</v>
      </c>
      <c r="Y31" s="117">
        <f t="shared" si="7"/>
        <v>-1.4999999999999458E-3</v>
      </c>
      <c r="Z31" s="113">
        <f t="shared" si="5"/>
        <v>0.73865002400248159</v>
      </c>
      <c r="AA31" s="114">
        <f t="shared" si="1"/>
        <v>0.10968615538663389</v>
      </c>
      <c r="AB31" s="114">
        <f t="shared" si="6"/>
        <v>0.12959013461414989</v>
      </c>
      <c r="AC31" s="115">
        <f t="shared" si="2"/>
        <v>4.1922614165721189E-3</v>
      </c>
      <c r="AD31" s="99">
        <v>31456.635552337575</v>
      </c>
      <c r="AE31" s="8">
        <v>22365.169122701831</v>
      </c>
      <c r="AF31" s="8">
        <v>870.27548306963661</v>
      </c>
      <c r="AG31" s="8">
        <v>1934.3280464646402</v>
      </c>
      <c r="AH31" s="8">
        <v>0.54509302738701082</v>
      </c>
      <c r="AI31" s="8">
        <v>2142.1415892710397</v>
      </c>
      <c r="AJ31" s="8">
        <v>3.7077149022613477E-2</v>
      </c>
      <c r="AK31" s="8">
        <v>30.966902467030142</v>
      </c>
      <c r="AL31" s="8">
        <v>13.929041772402304</v>
      </c>
      <c r="AM31" s="8">
        <v>21.599631978122471</v>
      </c>
      <c r="AN31" s="8">
        <v>63.714311261659205</v>
      </c>
      <c r="AO31" s="8">
        <v>0</v>
      </c>
      <c r="AP31" s="8">
        <v>1.0823818656118307</v>
      </c>
      <c r="AQ31" s="8">
        <v>345.09625859652294</v>
      </c>
      <c r="AR31" s="8">
        <v>1352.7761831463042</v>
      </c>
      <c r="AS31" s="8">
        <v>1402.9642183221865</v>
      </c>
      <c r="AT31" s="8">
        <v>349.52075506939775</v>
      </c>
      <c r="AU31" s="8">
        <v>487.23957392401968</v>
      </c>
      <c r="AV31" s="8">
        <v>75.249882250768025</v>
      </c>
      <c r="AW31" s="88">
        <v>20226.677022304651</v>
      </c>
      <c r="AX31" s="88">
        <v>2949.3239377230311</v>
      </c>
      <c r="AY31" s="9">
        <v>59.443645743784494</v>
      </c>
    </row>
    <row r="32" spans="2:51" x14ac:dyDescent="0.25">
      <c r="B32" s="12">
        <f t="shared" si="3"/>
        <v>2046</v>
      </c>
      <c r="C32" s="93">
        <v>7.0000000000000007E-2</v>
      </c>
      <c r="D32" s="116">
        <f t="shared" si="8"/>
        <v>-2.3999999999999577E-3</v>
      </c>
      <c r="E32" s="117">
        <f t="shared" si="8"/>
        <v>-2.1055183455495063E-3</v>
      </c>
      <c r="F32" s="117">
        <f t="shared" si="8"/>
        <v>-2.1055183455498394E-3</v>
      </c>
      <c r="G32" s="117">
        <f t="shared" si="8"/>
        <v>-2.4205301267655743E-3</v>
      </c>
      <c r="H32" s="117">
        <f t="shared" si="8"/>
        <v>-0.32312038741171867</v>
      </c>
      <c r="I32" s="117">
        <f t="shared" si="8"/>
        <v>-2.3999999999997357E-3</v>
      </c>
      <c r="J32" s="117">
        <f t="shared" si="8"/>
        <v>-0.22499999999999998</v>
      </c>
      <c r="K32" s="117">
        <f t="shared" si="8"/>
        <v>-9.9852525500798817E-2</v>
      </c>
      <c r="L32" s="117">
        <f t="shared" si="8"/>
        <v>-7.2763150390569797E-2</v>
      </c>
      <c r="M32" s="117">
        <f t="shared" si="8"/>
        <v>-6.0000000000001164E-3</v>
      </c>
      <c r="N32" s="117">
        <f t="shared" si="8"/>
        <v>-6.140147023708864E-2</v>
      </c>
      <c r="O32" s="117"/>
      <c r="P32" s="117">
        <f t="shared" si="8"/>
        <v>-0.22802556591577694</v>
      </c>
      <c r="Q32" s="117">
        <f t="shared" si="8"/>
        <v>-7.897414522307411E-3</v>
      </c>
      <c r="R32" s="117">
        <f t="shared" si="8"/>
        <v>-2.1055183455497284E-3</v>
      </c>
      <c r="S32" s="117">
        <f t="shared" si="7"/>
        <v>-2.1055183455496174E-3</v>
      </c>
      <c r="T32" s="118">
        <f t="shared" si="7"/>
        <v>3.9065043297070723E-4</v>
      </c>
      <c r="U32" s="117">
        <f t="shared" si="7"/>
        <v>3.9065043297092927E-4</v>
      </c>
      <c r="V32" s="117">
        <f t="shared" si="7"/>
        <v>3.9065043297115132E-4</v>
      </c>
      <c r="W32" s="117">
        <f t="shared" si="7"/>
        <v>-2.0602929993960295E-3</v>
      </c>
      <c r="X32" s="117">
        <f t="shared" si="7"/>
        <v>-2.4097417627378936E-3</v>
      </c>
      <c r="Y32" s="117">
        <f t="shared" si="7"/>
        <v>-2.3999999999998467E-3</v>
      </c>
      <c r="Z32" s="113">
        <f t="shared" si="5"/>
        <v>0.73886806618484735</v>
      </c>
      <c r="AA32" s="114">
        <f t="shared" si="1"/>
        <v>0.10968264270526584</v>
      </c>
      <c r="AB32" s="114">
        <f t="shared" si="6"/>
        <v>0.12958886914066894</v>
      </c>
      <c r="AC32" s="115">
        <f t="shared" si="2"/>
        <v>3.9289765337559143E-3</v>
      </c>
      <c r="AD32" s="99">
        <v>31381.139627011966</v>
      </c>
      <c r="AE32" s="8">
        <v>22318.078848812664</v>
      </c>
      <c r="AF32" s="8">
        <v>868.44310207435126</v>
      </c>
      <c r="AG32" s="8">
        <v>1929.645947153125</v>
      </c>
      <c r="AH32" s="8">
        <v>0.36896235720229331</v>
      </c>
      <c r="AI32" s="8">
        <v>2137.0004494567897</v>
      </c>
      <c r="AJ32" s="8">
        <v>2.8734790492525444E-2</v>
      </c>
      <c r="AK32" s="8">
        <v>27.874779048760264</v>
      </c>
      <c r="AL32" s="8">
        <v>12.915520811120466</v>
      </c>
      <c r="AM32" s="8">
        <v>21.470034186253734</v>
      </c>
      <c r="AN32" s="8">
        <v>59.802158875049834</v>
      </c>
      <c r="AO32" s="8">
        <v>0</v>
      </c>
      <c r="AP32" s="8">
        <v>0.83557112816871859</v>
      </c>
      <c r="AQ32" s="8">
        <v>342.3708903922888</v>
      </c>
      <c r="AR32" s="8">
        <v>1349.927888075267</v>
      </c>
      <c r="AS32" s="8">
        <v>1400.0102514223595</v>
      </c>
      <c r="AT32" s="8">
        <v>349.65729550369787</v>
      </c>
      <c r="AU32" s="8">
        <v>487.4299142745337</v>
      </c>
      <c r="AV32" s="8">
        <v>75.279278649850312</v>
      </c>
      <c r="AW32" s="88">
        <v>20185.004141234553</v>
      </c>
      <c r="AX32" s="88">
        <v>2942.2168286584574</v>
      </c>
      <c r="AY32" s="9">
        <v>59.300980993999417</v>
      </c>
    </row>
    <row r="33" spans="2:51" x14ac:dyDescent="0.25">
      <c r="B33" s="12">
        <f t="shared" si="3"/>
        <v>2047</v>
      </c>
      <c r="C33" s="93">
        <v>7.0000000000000007E-2</v>
      </c>
      <c r="D33" s="116">
        <f t="shared" si="8"/>
        <v>-2.2999999999999687E-3</v>
      </c>
      <c r="E33" s="117">
        <f t="shared" si="8"/>
        <v>-1.9815368925006904E-3</v>
      </c>
      <c r="F33" s="117">
        <f t="shared" si="8"/>
        <v>-1.9815368925008015E-3</v>
      </c>
      <c r="G33" s="117">
        <f t="shared" si="8"/>
        <v>-2.310269241375007E-3</v>
      </c>
      <c r="H33" s="117">
        <f t="shared" si="8"/>
        <v>-0.34424981406051214</v>
      </c>
      <c r="I33" s="117">
        <f t="shared" si="8"/>
        <v>-2.2999999999999687E-3</v>
      </c>
      <c r="J33" s="117">
        <f t="shared" si="8"/>
        <v>-0.19354838709677424</v>
      </c>
      <c r="K33" s="117">
        <f t="shared" si="8"/>
        <v>-0.11215782647279682</v>
      </c>
      <c r="L33" s="117">
        <f t="shared" si="8"/>
        <v>-7.6424251227210416E-2</v>
      </c>
      <c r="M33" s="117">
        <f t="shared" si="8"/>
        <v>-6.0000000000001164E-3</v>
      </c>
      <c r="N33" s="117">
        <f t="shared" si="8"/>
        <v>-6.6822229770430397E-2</v>
      </c>
      <c r="O33" s="117"/>
      <c r="P33" s="117">
        <f t="shared" si="8"/>
        <v>-0.28416273586876506</v>
      </c>
      <c r="Q33" s="117">
        <f t="shared" si="8"/>
        <v>-7.5946988081269096E-3</v>
      </c>
      <c r="R33" s="117">
        <f t="shared" si="8"/>
        <v>-1.9815368925009125E-3</v>
      </c>
      <c r="S33" s="117">
        <f t="shared" si="8"/>
        <v>-1.9815368925009125E-3</v>
      </c>
      <c r="T33" s="118">
        <f t="shared" ref="T33:Y56" si="9">AT33/AT32-1</f>
        <v>-2.2017433930399122E-4</v>
      </c>
      <c r="U33" s="117">
        <f t="shared" si="9"/>
        <v>-2.201743393038802E-4</v>
      </c>
      <c r="V33" s="117">
        <f t="shared" si="9"/>
        <v>-2.2017433930399122E-4</v>
      </c>
      <c r="W33" s="117">
        <f t="shared" si="9"/>
        <v>-1.9334710338499983E-3</v>
      </c>
      <c r="X33" s="117">
        <f t="shared" si="9"/>
        <v>-2.3048728111733086E-3</v>
      </c>
      <c r="Y33" s="117">
        <f t="shared" si="9"/>
        <v>-2.3000000000000798E-3</v>
      </c>
      <c r="Z33" s="113">
        <f t="shared" si="5"/>
        <v>0.73910391084796179</v>
      </c>
      <c r="AA33" s="114">
        <f t="shared" si="1"/>
        <v>0.10967594268507404</v>
      </c>
      <c r="AB33" s="114">
        <f t="shared" si="6"/>
        <v>0.12958823622286852</v>
      </c>
      <c r="AC33" s="115">
        <f t="shared" si="2"/>
        <v>3.6630845536974673E-3</v>
      </c>
      <c r="AD33" s="99">
        <v>31308.963005869839</v>
      </c>
      <c r="AE33" s="8">
        <v>22273.854752204003</v>
      </c>
      <c r="AF33" s="8">
        <v>866.72225002855305</v>
      </c>
      <c r="AG33" s="8">
        <v>1925.1879454746731</v>
      </c>
      <c r="AH33" s="8">
        <v>0.24194713434007556</v>
      </c>
      <c r="AI33" s="8">
        <v>2132.0853484230392</v>
      </c>
      <c r="AJ33" s="8">
        <v>2.3173218139133422E-2</v>
      </c>
      <c r="AK33" s="8">
        <v>24.748404417241858</v>
      </c>
      <c r="AL33" s="8">
        <v>11.928461803921131</v>
      </c>
      <c r="AM33" s="8">
        <v>21.34121398113621</v>
      </c>
      <c r="AN33" s="8">
        <v>55.806045273933471</v>
      </c>
      <c r="AO33" s="8">
        <v>0</v>
      </c>
      <c r="AP33" s="8">
        <v>0.59813295037534497</v>
      </c>
      <c r="AQ33" s="8">
        <v>339.77068659908912</v>
      </c>
      <c r="AR33" s="8">
        <v>1347.2529561628301</v>
      </c>
      <c r="AS33" s="8">
        <v>1397.2360794592867</v>
      </c>
      <c r="AT33" s="8">
        <v>349.58030993967753</v>
      </c>
      <c r="AU33" s="8">
        <v>487.32259471520138</v>
      </c>
      <c r="AV33" s="8">
        <v>75.262704084410302</v>
      </c>
      <c r="AW33" s="88">
        <v>20145.977020409333</v>
      </c>
      <c r="AX33" s="88">
        <v>2935.4353930855059</v>
      </c>
      <c r="AY33" s="9">
        <v>59.164588737713217</v>
      </c>
    </row>
    <row r="34" spans="2:51" x14ac:dyDescent="0.25">
      <c r="B34" s="12">
        <f t="shared" si="3"/>
        <v>2048</v>
      </c>
      <c r="C34" s="93">
        <v>7.0000000000000007E-2</v>
      </c>
      <c r="D34" s="116">
        <f t="shared" ref="D34:S51" si="10">AD34/AD33-1</f>
        <v>-2.0999999999999908E-3</v>
      </c>
      <c r="E34" s="117">
        <f t="shared" si="10"/>
        <v>-1.7504687296518995E-3</v>
      </c>
      <c r="F34" s="117">
        <f t="shared" si="10"/>
        <v>-1.7504687296516774E-3</v>
      </c>
      <c r="G34" s="117">
        <f t="shared" si="10"/>
        <v>-2.09993455184454E-3</v>
      </c>
      <c r="H34" s="117">
        <f t="shared" si="10"/>
        <v>-0.37485385611548006</v>
      </c>
      <c r="I34" s="117">
        <f t="shared" si="10"/>
        <v>-2.1000000000001018E-3</v>
      </c>
      <c r="J34" s="117">
        <f t="shared" si="10"/>
        <v>-0.19999999999999996</v>
      </c>
      <c r="K34" s="117">
        <f t="shared" si="10"/>
        <v>-0.12613409195755787</v>
      </c>
      <c r="L34" s="117">
        <f t="shared" si="10"/>
        <v>-8.2779573113613836E-2</v>
      </c>
      <c r="M34" s="117">
        <f t="shared" si="10"/>
        <v>-5.9999999999998943E-3</v>
      </c>
      <c r="N34" s="117">
        <f t="shared" si="10"/>
        <v>-7.4212113767069932E-2</v>
      </c>
      <c r="O34" s="117"/>
      <c r="P34" s="117">
        <f t="shared" si="10"/>
        <v>-0.43352817041769864</v>
      </c>
      <c r="Q34" s="117">
        <f t="shared" si="10"/>
        <v>-7.2937988160861611E-3</v>
      </c>
      <c r="R34" s="117">
        <f t="shared" si="10"/>
        <v>-1.7504687296517885E-3</v>
      </c>
      <c r="S34" s="117">
        <f t="shared" si="10"/>
        <v>-1.7504687296517885E-3</v>
      </c>
      <c r="T34" s="118">
        <f t="shared" si="9"/>
        <v>-7.7424251657898235E-4</v>
      </c>
      <c r="U34" s="117">
        <f t="shared" si="9"/>
        <v>-7.742425165792044E-4</v>
      </c>
      <c r="V34" s="117">
        <f t="shared" si="9"/>
        <v>-7.7424251657909338E-4</v>
      </c>
      <c r="W34" s="117">
        <f t="shared" si="9"/>
        <v>-1.6985171576910929E-3</v>
      </c>
      <c r="X34" s="117">
        <f t="shared" si="9"/>
        <v>-2.0999689446604686E-3</v>
      </c>
      <c r="Y34" s="117">
        <f t="shared" si="9"/>
        <v>-2.0999999999999908E-3</v>
      </c>
      <c r="Z34" s="113">
        <f t="shared" si="5"/>
        <v>0.73936279443236697</v>
      </c>
      <c r="AA34" s="114">
        <f t="shared" si="1"/>
        <v>0.10966499767996815</v>
      </c>
      <c r="AB34" s="114">
        <f t="shared" si="6"/>
        <v>0.12958824025574422</v>
      </c>
      <c r="AC34" s="115">
        <f t="shared" si="2"/>
        <v>3.3912695042768678E-3</v>
      </c>
      <c r="AD34" s="99">
        <v>31243.214183557513</v>
      </c>
      <c r="AE34" s="8">
        <v>22234.865065971462</v>
      </c>
      <c r="AF34" s="8">
        <v>865.20507983258472</v>
      </c>
      <c r="AG34" s="8">
        <v>1921.1451767891763</v>
      </c>
      <c r="AH34" s="8">
        <v>0.15125231805660816</v>
      </c>
      <c r="AI34" s="8">
        <v>2127.6079691913505</v>
      </c>
      <c r="AJ34" s="8">
        <v>1.8538574511306739E-2</v>
      </c>
      <c r="AK34" s="8">
        <v>21.626786898674641</v>
      </c>
      <c r="AL34" s="8">
        <v>10.941028827890491</v>
      </c>
      <c r="AM34" s="8">
        <v>21.213166697249395</v>
      </c>
      <c r="AN34" s="8">
        <v>51.664560693174067</v>
      </c>
      <c r="AO34" s="8">
        <v>0</v>
      </c>
      <c r="AP34" s="8">
        <v>0.33882546673258152</v>
      </c>
      <c r="AQ34" s="8">
        <v>337.29246756743191</v>
      </c>
      <c r="AR34" s="8">
        <v>1344.8946319921361</v>
      </c>
      <c r="AS34" s="8">
        <v>1394.790261394252</v>
      </c>
      <c r="AT34" s="8">
        <v>349.30965000076338</v>
      </c>
      <c r="AU34" s="8">
        <v>486.94528884308318</v>
      </c>
      <c r="AV34" s="8">
        <v>75.204432498995445</v>
      </c>
      <c r="AW34" s="88">
        <v>20111.758732781716</v>
      </c>
      <c r="AX34" s="88">
        <v>2929.2710699209692</v>
      </c>
      <c r="AY34" s="9">
        <v>59.040343101364023</v>
      </c>
    </row>
    <row r="35" spans="2:51" x14ac:dyDescent="0.25">
      <c r="B35" s="12">
        <f t="shared" si="3"/>
        <v>2049</v>
      </c>
      <c r="C35" s="93">
        <v>7.0000000000000007E-2</v>
      </c>
      <c r="D35" s="116">
        <f t="shared" si="10"/>
        <v>-1.6000000000000458E-3</v>
      </c>
      <c r="E35" s="117">
        <f t="shared" si="10"/>
        <v>-1.2049098949096226E-3</v>
      </c>
      <c r="F35" s="117">
        <f t="shared" si="10"/>
        <v>-1.2049098949096226E-3</v>
      </c>
      <c r="G35" s="117">
        <f t="shared" si="10"/>
        <v>-1.5999500298046199E-3</v>
      </c>
      <c r="H35" s="117">
        <f t="shared" si="10"/>
        <v>-0.43326323390298749</v>
      </c>
      <c r="I35" s="117">
        <f t="shared" si="10"/>
        <v>-1.6000000000001569E-3</v>
      </c>
      <c r="J35" s="117">
        <f t="shared" si="10"/>
        <v>-0.25</v>
      </c>
      <c r="K35" s="117">
        <f t="shared" si="10"/>
        <v>-0.14174475386036689</v>
      </c>
      <c r="L35" s="117">
        <f t="shared" si="10"/>
        <v>-9.3266638030139015E-2</v>
      </c>
      <c r="M35" s="117">
        <f t="shared" si="10"/>
        <v>-6.0000000000000053E-3</v>
      </c>
      <c r="N35" s="117">
        <f t="shared" si="10"/>
        <v>-8.3760972439126391E-2</v>
      </c>
      <c r="O35" s="117"/>
      <c r="P35" s="117">
        <f t="shared" si="10"/>
        <v>-0.78233556413042016</v>
      </c>
      <c r="Q35" s="117">
        <f t="shared" si="10"/>
        <v>-6.9891094943901333E-3</v>
      </c>
      <c r="R35" s="117">
        <f t="shared" si="10"/>
        <v>-1.2049098949096226E-3</v>
      </c>
      <c r="S35" s="117">
        <f t="shared" si="10"/>
        <v>-1.2049098949096226E-3</v>
      </c>
      <c r="T35" s="118">
        <f t="shared" si="9"/>
        <v>-1.2544407897017162E-3</v>
      </c>
      <c r="U35" s="117">
        <f t="shared" si="9"/>
        <v>-1.2544407897016052E-3</v>
      </c>
      <c r="V35" s="117">
        <f t="shared" si="9"/>
        <v>-1.2544407897017162E-3</v>
      </c>
      <c r="W35" s="117">
        <f t="shared" si="9"/>
        <v>-1.1462087723504988E-3</v>
      </c>
      <c r="X35" s="117">
        <f t="shared" si="9"/>
        <v>-1.5999762889966629E-3</v>
      </c>
      <c r="Y35" s="117">
        <f t="shared" si="9"/>
        <v>-1.6000000000000458E-3</v>
      </c>
      <c r="Z35" s="113">
        <f t="shared" si="5"/>
        <v>0.73965537748941046</v>
      </c>
      <c r="AA35" s="114">
        <f t="shared" si="1"/>
        <v>0.10964529543759655</v>
      </c>
      <c r="AB35" s="114">
        <f t="shared" si="6"/>
        <v>0.12958824333333557</v>
      </c>
      <c r="AC35" s="115">
        <f t="shared" si="2"/>
        <v>3.1121581054468282E-3</v>
      </c>
      <c r="AD35" s="99">
        <v>31193.225040863821</v>
      </c>
      <c r="AE35" s="8">
        <v>22208.074057041493</v>
      </c>
      <c r="AF35" s="8">
        <v>864.16258567076841</v>
      </c>
      <c r="AG35" s="8">
        <v>1918.0714405063134</v>
      </c>
      <c r="AH35" s="8">
        <v>8.5720249600078888E-2</v>
      </c>
      <c r="AI35" s="8">
        <v>2124.2037964406441</v>
      </c>
      <c r="AJ35" s="8">
        <v>1.3903930883480053E-2</v>
      </c>
      <c r="AK35" s="8">
        <v>18.561303312931397</v>
      </c>
      <c r="AL35" s="8">
        <v>9.9205958525223128</v>
      </c>
      <c r="AM35" s="8">
        <v>21.0858876970659</v>
      </c>
      <c r="AN35" s="8">
        <v>47.33708684887354</v>
      </c>
      <c r="AO35" s="8">
        <v>0</v>
      </c>
      <c r="AP35" s="8">
        <v>7.3750254074594429E-2</v>
      </c>
      <c r="AQ35" s="8">
        <v>334.9350935799701</v>
      </c>
      <c r="AR35" s="8">
        <v>1343.2741551424378</v>
      </c>
      <c r="AS35" s="8">
        <v>1393.1096648069745</v>
      </c>
      <c r="AT35" s="8">
        <v>348.87146172756599</v>
      </c>
      <c r="AU35" s="8">
        <v>486.33444481040539</v>
      </c>
      <c r="AV35" s="8">
        <v>75.110092991302338</v>
      </c>
      <c r="AW35" s="88">
        <v>20088.706458494806</v>
      </c>
      <c r="AX35" s="88">
        <v>2924.5843056650519</v>
      </c>
      <c r="AY35" s="9">
        <v>58.945878552401837</v>
      </c>
    </row>
    <row r="36" spans="2:51" x14ac:dyDescent="0.25">
      <c r="B36" s="12">
        <f t="shared" si="3"/>
        <v>2050</v>
      </c>
      <c r="C36" s="93">
        <v>7.0000000000000007E-2</v>
      </c>
      <c r="D36" s="116">
        <f t="shared" si="10"/>
        <v>-2.0000000000000018E-3</v>
      </c>
      <c r="E36" s="117">
        <f t="shared" si="10"/>
        <v>-1.6209267846873932E-3</v>
      </c>
      <c r="F36" s="117">
        <f t="shared" si="10"/>
        <v>-1.6209267846873932E-3</v>
      </c>
      <c r="G36" s="117">
        <f t="shared" si="10"/>
        <v>-1.9999374371582057E-3</v>
      </c>
      <c r="H36" s="117">
        <f t="shared" si="10"/>
        <v>-0.49614539164886018</v>
      </c>
      <c r="I36" s="117">
        <f t="shared" si="10"/>
        <v>-2.0000000000001128E-3</v>
      </c>
      <c r="J36" s="117">
        <f t="shared" si="10"/>
        <v>-0.33333333333333326</v>
      </c>
      <c r="K36" s="117">
        <f t="shared" si="10"/>
        <v>-0.15925982879696565</v>
      </c>
      <c r="L36" s="117">
        <f t="shared" si="10"/>
        <v>-9.3444964082505244E-2</v>
      </c>
      <c r="M36" s="117">
        <f t="shared" si="10"/>
        <v>-5.9999999999998943E-3</v>
      </c>
      <c r="N36" s="117">
        <f t="shared" si="10"/>
        <v>-9.6995618228511771E-2</v>
      </c>
      <c r="O36" s="117"/>
      <c r="P36" s="117">
        <f t="shared" si="10"/>
        <v>-1</v>
      </c>
      <c r="Q36" s="117">
        <f t="shared" si="10"/>
        <v>-6.6845381633187095E-3</v>
      </c>
      <c r="R36" s="117">
        <f t="shared" si="10"/>
        <v>-1.6209267846873932E-3</v>
      </c>
      <c r="S36" s="117">
        <f t="shared" si="10"/>
        <v>-1.6209267846873932E-3</v>
      </c>
      <c r="T36" s="118">
        <f t="shared" si="9"/>
        <v>-1.6557210505571129E-3</v>
      </c>
      <c r="U36" s="117">
        <f t="shared" si="9"/>
        <v>-1.6557210505570019E-3</v>
      </c>
      <c r="V36" s="117">
        <f t="shared" si="9"/>
        <v>-1.6557210505567799E-3</v>
      </c>
      <c r="W36" s="117">
        <f t="shared" si="9"/>
        <v>-1.5646319922726359E-3</v>
      </c>
      <c r="X36" s="117">
        <f t="shared" si="9"/>
        <v>-1.9999703137484337E-3</v>
      </c>
      <c r="Y36" s="117">
        <f t="shared" si="9"/>
        <v>-1.9999999999998908E-3</v>
      </c>
      <c r="Z36" s="113">
        <f t="shared" si="5"/>
        <v>0.73993632292244471</v>
      </c>
      <c r="AA36" s="114">
        <f t="shared" si="1"/>
        <v>0.1096320732651961</v>
      </c>
      <c r="AB36" s="114">
        <f t="shared" si="6"/>
        <v>0.12958824718803419</v>
      </c>
      <c r="AC36" s="115">
        <f t="shared" si="2"/>
        <v>2.8382219207674555E-3</v>
      </c>
      <c r="AD36" s="99">
        <v>31130.838590782092</v>
      </c>
      <c r="AE36" s="8">
        <v>22172.076394966112</v>
      </c>
      <c r="AF36" s="8">
        <v>862.7618413893299</v>
      </c>
      <c r="AG36" s="8">
        <v>1914.2354176253009</v>
      </c>
      <c r="AH36" s="8">
        <v>4.3190542790009702E-2</v>
      </c>
      <c r="AI36" s="8">
        <v>2119.9553888477626</v>
      </c>
      <c r="AJ36" s="8">
        <v>9.2692872556533693E-3</v>
      </c>
      <c r="AK36" s="8">
        <v>15.605233325065392</v>
      </c>
      <c r="AL36" s="8">
        <v>8.9935661294063145</v>
      </c>
      <c r="AM36" s="8">
        <v>20.959372370883507</v>
      </c>
      <c r="AN36" s="8">
        <v>42.745596844830295</v>
      </c>
      <c r="AO36" s="8">
        <v>0</v>
      </c>
      <c r="AP36" s="8">
        <v>0</v>
      </c>
      <c r="AQ36" s="8">
        <v>332.69620716470007</v>
      </c>
      <c r="AR36" s="8">
        <v>1341.0968060851892</v>
      </c>
      <c r="AS36" s="8">
        <v>1390.8515360372819</v>
      </c>
      <c r="AT36" s="8">
        <v>348.29382790444504</v>
      </c>
      <c r="AU36" s="8">
        <v>485.52921063252182</v>
      </c>
      <c r="AV36" s="8">
        <v>74.985731629227359</v>
      </c>
      <c r="AW36" s="88">
        <v>20057.275025686471</v>
      </c>
      <c r="AX36" s="88">
        <v>2918.7352238736671</v>
      </c>
      <c r="AY36" s="9">
        <v>58.827986795297036</v>
      </c>
    </row>
    <row r="37" spans="2:51" x14ac:dyDescent="0.25">
      <c r="B37" s="12">
        <f t="shared" si="3"/>
        <v>2051</v>
      </c>
      <c r="C37" s="93">
        <v>7.0000000000000007E-2</v>
      </c>
      <c r="D37" s="116">
        <f t="shared" si="10"/>
        <v>-2.0000000000001128E-3</v>
      </c>
      <c r="E37" s="117">
        <f t="shared" si="10"/>
        <v>-1.6161214451700934E-3</v>
      </c>
      <c r="F37" s="117">
        <f t="shared" si="10"/>
        <v>-1.6161214451700934E-3</v>
      </c>
      <c r="G37" s="117">
        <f t="shared" si="10"/>
        <v>-2.0103853474954247E-3</v>
      </c>
      <c r="H37" s="117">
        <f t="shared" si="10"/>
        <v>-0.52469972376394103</v>
      </c>
      <c r="I37" s="117">
        <f t="shared" si="10"/>
        <v>-2.0000000000000018E-3</v>
      </c>
      <c r="J37" s="117">
        <f t="shared" si="10"/>
        <v>-0.29999999999999993</v>
      </c>
      <c r="K37" s="117">
        <f t="shared" si="10"/>
        <v>-0.18168516034629922</v>
      </c>
      <c r="L37" s="117">
        <f t="shared" si="10"/>
        <v>-9.9441053136461788E-2</v>
      </c>
      <c r="M37" s="117">
        <f t="shared" si="10"/>
        <v>-6.0000000000001164E-3</v>
      </c>
      <c r="N37" s="117">
        <f t="shared" si="10"/>
        <v>-0.1096833155472563</v>
      </c>
      <c r="O37" s="117"/>
      <c r="P37" s="117"/>
      <c r="Q37" s="117">
        <f t="shared" si="10"/>
        <v>-6.3832217475544573E-3</v>
      </c>
      <c r="R37" s="117">
        <f t="shared" si="10"/>
        <v>-1.6161214451699824E-3</v>
      </c>
      <c r="S37" s="117">
        <f t="shared" si="10"/>
        <v>-1.6161214451698713E-3</v>
      </c>
      <c r="T37" s="118">
        <f t="shared" si="9"/>
        <v>-2.0226902753777143E-3</v>
      </c>
      <c r="U37" s="117">
        <f t="shared" si="9"/>
        <v>-2.0226902753779363E-3</v>
      </c>
      <c r="V37" s="117">
        <f t="shared" si="9"/>
        <v>-2.0226902753776033E-3</v>
      </c>
      <c r="W37" s="117">
        <f t="shared" si="9"/>
        <v>-1.5584164063870976E-3</v>
      </c>
      <c r="X37" s="117">
        <f t="shared" si="9"/>
        <v>-2.0049278779695756E-3</v>
      </c>
      <c r="Y37" s="117">
        <f t="shared" si="9"/>
        <v>-2.0000000000000018E-3</v>
      </c>
      <c r="Z37" s="113">
        <f t="shared" si="5"/>
        <v>0.74022093783858667</v>
      </c>
      <c r="AA37" s="114">
        <f t="shared" ref="AA37:AA56" si="11">SUM(AQ37:AT37)/AD37</f>
        <v>0.10961863693197886</v>
      </c>
      <c r="AB37" s="114">
        <f t="shared" si="6"/>
        <v>0.12958760731321614</v>
      </c>
      <c r="AC37" s="115">
        <f t="shared" ref="AC37:AC56" si="12">(AH37+SUM(AJ37:AP37))/AD37</f>
        <v>2.5680925728457427E-3</v>
      </c>
      <c r="AD37" s="99">
        <v>31068.576913600526</v>
      </c>
      <c r="AE37" s="8">
        <v>22136.243626820258</v>
      </c>
      <c r="AF37" s="8">
        <v>861.3675134753862</v>
      </c>
      <c r="AG37" s="8">
        <v>1910.3870667900503</v>
      </c>
      <c r="AH37" s="8">
        <v>2.0528476918876933E-2</v>
      </c>
      <c r="AI37" s="8">
        <v>2115.7154780700671</v>
      </c>
      <c r="AJ37" s="8">
        <v>6.4885010789573587E-3</v>
      </c>
      <c r="AK37" s="8">
        <v>12.769994006159473</v>
      </c>
      <c r="AL37" s="8">
        <v>8.0992364420457381</v>
      </c>
      <c r="AM37" s="8">
        <v>20.833616136658204</v>
      </c>
      <c r="AN37" s="8">
        <v>38.05711805784297</v>
      </c>
      <c r="AO37" s="8">
        <v>0</v>
      </c>
      <c r="AP37" s="8">
        <v>0</v>
      </c>
      <c r="AQ37" s="8">
        <v>330.57253349979749</v>
      </c>
      <c r="AR37" s="8">
        <v>1338.9294307768259</v>
      </c>
      <c r="AS37" s="8">
        <v>1388.6037510428446</v>
      </c>
      <c r="AT37" s="8">
        <v>347.58933736576864</v>
      </c>
      <c r="AU37" s="8">
        <v>484.54713541976349</v>
      </c>
      <c r="AV37" s="8">
        <v>74.83405871906885</v>
      </c>
      <c r="AW37" s="88">
        <v>20026.017439219024</v>
      </c>
      <c r="AX37" s="88">
        <v>2912.8833702549109</v>
      </c>
      <c r="AY37" s="9">
        <v>58.710330821706442</v>
      </c>
    </row>
    <row r="38" spans="2:51" x14ac:dyDescent="0.25">
      <c r="B38" s="12">
        <f t="shared" si="3"/>
        <v>2052</v>
      </c>
      <c r="C38" s="93">
        <v>7.0000000000000007E-2</v>
      </c>
      <c r="D38" s="116">
        <f t="shared" si="10"/>
        <v>-1.6999999999999238E-3</v>
      </c>
      <c r="E38" s="117">
        <f t="shared" si="10"/>
        <v>-1.2972073131094497E-3</v>
      </c>
      <c r="F38" s="117">
        <f t="shared" si="10"/>
        <v>-1.2972073131094497E-3</v>
      </c>
      <c r="G38" s="117">
        <f t="shared" si="10"/>
        <v>-1.6999644051192142E-3</v>
      </c>
      <c r="H38" s="117">
        <f t="shared" si="10"/>
        <v>-0.47819453017164226</v>
      </c>
      <c r="I38" s="117">
        <f t="shared" si="10"/>
        <v>-1.6999999999999238E-3</v>
      </c>
      <c r="J38" s="117">
        <f t="shared" si="10"/>
        <v>-0.4285714285714286</v>
      </c>
      <c r="K38" s="117">
        <f t="shared" si="10"/>
        <v>-0.20704812993592603</v>
      </c>
      <c r="L38" s="117">
        <f t="shared" si="10"/>
        <v>-0.10390250638180709</v>
      </c>
      <c r="M38" s="117">
        <f t="shared" si="10"/>
        <v>-5.9999999999998943E-3</v>
      </c>
      <c r="N38" s="117">
        <f t="shared" si="10"/>
        <v>-0.12298506619035199</v>
      </c>
      <c r="O38" s="117"/>
      <c r="P38" s="117"/>
      <c r="Q38" s="117">
        <f t="shared" si="10"/>
        <v>-6.0798500789750465E-3</v>
      </c>
      <c r="R38" s="117">
        <f t="shared" si="10"/>
        <v>-1.2972073131093387E-3</v>
      </c>
      <c r="S38" s="117">
        <f t="shared" si="10"/>
        <v>-1.2972073131094497E-3</v>
      </c>
      <c r="T38" s="118">
        <f t="shared" si="9"/>
        <v>-2.5226916883507311E-3</v>
      </c>
      <c r="U38" s="117">
        <f t="shared" si="9"/>
        <v>-2.5226916883508421E-3</v>
      </c>
      <c r="V38" s="117">
        <f t="shared" si="9"/>
        <v>-2.522691688350398E-3</v>
      </c>
      <c r="W38" s="117">
        <f t="shared" si="9"/>
        <v>-1.2374407111441776E-3</v>
      </c>
      <c r="X38" s="117">
        <f t="shared" si="9"/>
        <v>-1.6999831102164631E-3</v>
      </c>
      <c r="Y38" s="117">
        <f t="shared" si="9"/>
        <v>-1.7000000000000348E-3</v>
      </c>
      <c r="Z38" s="113">
        <f t="shared" si="5"/>
        <v>0.74051960114665494</v>
      </c>
      <c r="AA38" s="114">
        <f t="shared" si="11"/>
        <v>0.10959815745412435</v>
      </c>
      <c r="AB38" s="114">
        <f t="shared" si="6"/>
        <v>0.1295876095056499</v>
      </c>
      <c r="AC38" s="115">
        <f t="shared" si="12"/>
        <v>2.3047441119440743E-3</v>
      </c>
      <c r="AD38" s="99">
        <v>31015.760332847407</v>
      </c>
      <c r="AE38" s="8">
        <v>22107.528329702774</v>
      </c>
      <c r="AF38" s="8">
        <v>860.25014123763106</v>
      </c>
      <c r="AG38" s="8">
        <v>1907.1394767765071</v>
      </c>
      <c r="AH38" s="8">
        <v>1.0711871543515175E-2</v>
      </c>
      <c r="AI38" s="8">
        <v>2112.1187617573482</v>
      </c>
      <c r="AJ38" s="8">
        <v>3.7077149022613476E-3</v>
      </c>
      <c r="AK38" s="8">
        <v>10.12599062789117</v>
      </c>
      <c r="AL38" s="8">
        <v>7.2577054759383159</v>
      </c>
      <c r="AM38" s="8">
        <v>20.708614439838257</v>
      </c>
      <c r="AN38" s="8">
        <v>33.376660874485111</v>
      </c>
      <c r="AO38" s="8">
        <v>0</v>
      </c>
      <c r="AP38" s="8">
        <v>0</v>
      </c>
      <c r="AQ38" s="8">
        <v>328.56270205589175</v>
      </c>
      <c r="AR38" s="8">
        <v>1337.1925617274849</v>
      </c>
      <c r="AS38" s="8">
        <v>1386.8024441019807</v>
      </c>
      <c r="AT38" s="8">
        <v>346.71247663343667</v>
      </c>
      <c r="AU38" s="8">
        <v>483.32477238862583</v>
      </c>
      <c r="AV38" s="8">
        <v>74.645275461132726</v>
      </c>
      <c r="AW38" s="88">
        <v>20001.236429957651</v>
      </c>
      <c r="AX38" s="88">
        <v>2907.9315177234471</v>
      </c>
      <c r="AY38" s="9">
        <v>58.610523259309538</v>
      </c>
    </row>
    <row r="39" spans="2:51" x14ac:dyDescent="0.25">
      <c r="B39" s="12">
        <f t="shared" si="3"/>
        <v>2053</v>
      </c>
      <c r="C39" s="93">
        <v>7.0000000000000007E-2</v>
      </c>
      <c r="D39" s="116">
        <f t="shared" si="10"/>
        <v>-1.4999999999999458E-3</v>
      </c>
      <c r="E39" s="117">
        <f t="shared" si="10"/>
        <v>-1.0926914027765688E-3</v>
      </c>
      <c r="F39" s="117">
        <f t="shared" si="10"/>
        <v>-1.0926914027764578E-3</v>
      </c>
      <c r="G39" s="117">
        <f t="shared" si="10"/>
        <v>-1.4999685392698137E-3</v>
      </c>
      <c r="H39" s="117">
        <f t="shared" si="10"/>
        <v>-0.45643151569597606</v>
      </c>
      <c r="I39" s="117">
        <f t="shared" si="10"/>
        <v>-1.4999999999997238E-3</v>
      </c>
      <c r="J39" s="117">
        <f t="shared" si="10"/>
        <v>-0.25</v>
      </c>
      <c r="K39" s="117">
        <f t="shared" si="10"/>
        <v>-0.22991637696138312</v>
      </c>
      <c r="L39" s="117">
        <f t="shared" si="10"/>
        <v>-0.13548830284346269</v>
      </c>
      <c r="M39" s="117">
        <f t="shared" si="10"/>
        <v>-6.0000000000001164E-3</v>
      </c>
      <c r="N39" s="117">
        <f t="shared" si="10"/>
        <v>-0.13216864785181293</v>
      </c>
      <c r="O39" s="117"/>
      <c r="P39" s="117"/>
      <c r="Q39" s="117">
        <f t="shared" si="10"/>
        <v>-5.7764815664991254E-3</v>
      </c>
      <c r="R39" s="117">
        <f t="shared" si="10"/>
        <v>-1.0926914027764578E-3</v>
      </c>
      <c r="S39" s="117">
        <f t="shared" si="10"/>
        <v>-1.0926914027765688E-3</v>
      </c>
      <c r="T39" s="118">
        <f t="shared" si="9"/>
        <v>-2.9522129726996527E-3</v>
      </c>
      <c r="U39" s="117">
        <f t="shared" si="9"/>
        <v>-2.9522129726998747E-3</v>
      </c>
      <c r="V39" s="117">
        <f t="shared" si="9"/>
        <v>-2.9522129726995416E-3</v>
      </c>
      <c r="W39" s="117">
        <f t="shared" si="9"/>
        <v>-1.0322824039842304E-3</v>
      </c>
      <c r="X39" s="117">
        <f t="shared" si="9"/>
        <v>-1.4999850718722119E-3</v>
      </c>
      <c r="Y39" s="117">
        <f t="shared" si="9"/>
        <v>-1.4999999999999458E-3</v>
      </c>
      <c r="Z39" s="113">
        <f t="shared" si="5"/>
        <v>0.74082167425627898</v>
      </c>
      <c r="AA39" s="114">
        <f t="shared" si="11"/>
        <v>0.10957235487725053</v>
      </c>
      <c r="AB39" s="114">
        <f t="shared" si="6"/>
        <v>0.12958761144305639</v>
      </c>
      <c r="AC39" s="115">
        <f t="shared" si="12"/>
        <v>2.0546360367938881E-3</v>
      </c>
      <c r="AD39" s="99">
        <v>30969.236692348139</v>
      </c>
      <c r="AE39" s="8">
        <v>22083.37162356027</v>
      </c>
      <c r="AF39" s="8">
        <v>859.31015330406342</v>
      </c>
      <c r="AG39" s="8">
        <v>1904.2788275613427</v>
      </c>
      <c r="AH39" s="8">
        <v>5.8226357789679497E-3</v>
      </c>
      <c r="AI39" s="8">
        <v>2108.9505836147127</v>
      </c>
      <c r="AJ39" s="8">
        <v>2.7807861766960106E-3</v>
      </c>
      <c r="AK39" s="8">
        <v>7.7978595495815117</v>
      </c>
      <c r="AL39" s="8">
        <v>6.2743712784657282</v>
      </c>
      <c r="AM39" s="8">
        <v>20.584362753199226</v>
      </c>
      <c r="AN39" s="8">
        <v>28.965312736895907</v>
      </c>
      <c r="AO39" s="8">
        <v>0</v>
      </c>
      <c r="AP39" s="8">
        <v>0</v>
      </c>
      <c r="AQ39" s="8">
        <v>326.66476566402673</v>
      </c>
      <c r="AR39" s="8">
        <v>1335.7314229114286</v>
      </c>
      <c r="AS39" s="8">
        <v>1385.2870969939609</v>
      </c>
      <c r="AT39" s="8">
        <v>345.68890756212261</v>
      </c>
      <c r="AU39" s="8">
        <v>481.89789472555293</v>
      </c>
      <c r="AV39" s="8">
        <v>74.424906710565637</v>
      </c>
      <c r="AW39" s="88">
        <v>19980.589505533077</v>
      </c>
      <c r="AX39" s="88">
        <v>2903.5696638568352</v>
      </c>
      <c r="AY39" s="9">
        <v>58.522607474420575</v>
      </c>
    </row>
    <row r="40" spans="2:51" x14ac:dyDescent="0.25">
      <c r="B40" s="12">
        <f t="shared" si="3"/>
        <v>2054</v>
      </c>
      <c r="C40" s="93">
        <v>7.0000000000000007E-2</v>
      </c>
      <c r="D40" s="116">
        <f t="shared" si="10"/>
        <v>-1.2000000000000899E-3</v>
      </c>
      <c r="E40" s="117">
        <f t="shared" si="10"/>
        <v>-7.912942658498956E-4</v>
      </c>
      <c r="F40" s="117">
        <f t="shared" si="10"/>
        <v>-7.9129426585000662E-4</v>
      </c>
      <c r="G40" s="117">
        <f t="shared" si="10"/>
        <v>-1.1999747936074501E-3</v>
      </c>
      <c r="H40" s="117">
        <f t="shared" si="10"/>
        <v>-0.50200591406395334</v>
      </c>
      <c r="I40" s="117">
        <f t="shared" si="10"/>
        <v>-1.2000000000000899E-3</v>
      </c>
      <c r="J40" s="117">
        <f t="shared" si="10"/>
        <v>-0.33333333333333326</v>
      </c>
      <c r="K40" s="117">
        <f t="shared" si="10"/>
        <v>-0.25195217179111762</v>
      </c>
      <c r="L40" s="117">
        <f t="shared" si="10"/>
        <v>-0.16353666608680673</v>
      </c>
      <c r="M40" s="117">
        <f t="shared" si="10"/>
        <v>-5.9999999999998943E-3</v>
      </c>
      <c r="N40" s="117">
        <f t="shared" si="10"/>
        <v>-0.14465791266967953</v>
      </c>
      <c r="O40" s="117"/>
      <c r="P40" s="117"/>
      <c r="Q40" s="117">
        <f t="shared" si="10"/>
        <v>-5.4729318868095289E-3</v>
      </c>
      <c r="R40" s="117">
        <f t="shared" si="10"/>
        <v>-7.9129426585000662E-4</v>
      </c>
      <c r="S40" s="117">
        <f t="shared" si="10"/>
        <v>-7.9129426585000662E-4</v>
      </c>
      <c r="T40" s="118">
        <f t="shared" si="9"/>
        <v>-3.2634927215711151E-3</v>
      </c>
      <c r="U40" s="117">
        <f t="shared" si="9"/>
        <v>-3.2634927215707821E-3</v>
      </c>
      <c r="V40" s="117">
        <f t="shared" si="9"/>
        <v>-3.2634927215708931E-3</v>
      </c>
      <c r="W40" s="117">
        <f t="shared" si="9"/>
        <v>-7.3070599501545708E-4</v>
      </c>
      <c r="X40" s="117">
        <f t="shared" si="9"/>
        <v>-1.1999880395574536E-3</v>
      </c>
      <c r="Y40" s="117">
        <f t="shared" si="9"/>
        <v>-1.1999999999998678E-3</v>
      </c>
      <c r="Z40" s="113">
        <f t="shared" si="5"/>
        <v>0.74112481609273384</v>
      </c>
      <c r="AA40" s="114">
        <f t="shared" si="11"/>
        <v>0.10954012144282269</v>
      </c>
      <c r="AB40" s="114">
        <f t="shared" si="6"/>
        <v>0.12958761299484373</v>
      </c>
      <c r="AC40" s="115">
        <f t="shared" si="12"/>
        <v>1.8208386304970575E-3</v>
      </c>
      <c r="AD40" s="99">
        <v>30932.073608317318</v>
      </c>
      <c r="AE40" s="8">
        <v>22065.897178223913</v>
      </c>
      <c r="AF40" s="8">
        <v>858.63018610716722</v>
      </c>
      <c r="AG40" s="8">
        <v>1901.9937409682689</v>
      </c>
      <c r="AH40" s="8">
        <v>2.899638182485665E-3</v>
      </c>
      <c r="AI40" s="8">
        <v>2106.4198429143748</v>
      </c>
      <c r="AJ40" s="8">
        <v>1.8538574511306738E-3</v>
      </c>
      <c r="AK40" s="8">
        <v>5.8331719007423439</v>
      </c>
      <c r="AL40" s="8">
        <v>5.248281517794628</v>
      </c>
      <c r="AM40" s="8">
        <v>20.460856576680033</v>
      </c>
      <c r="AN40" s="8">
        <v>24.775251056552062</v>
      </c>
      <c r="AO40" s="8">
        <v>0</v>
      </c>
      <c r="AP40" s="8">
        <v>0</v>
      </c>
      <c r="AQ40" s="8">
        <v>324.87695165172693</v>
      </c>
      <c r="AR40" s="8">
        <v>1334.6744662957631</v>
      </c>
      <c r="AS40" s="8">
        <v>1384.1909272575535</v>
      </c>
      <c r="AT40" s="8">
        <v>344.56075432836576</v>
      </c>
      <c r="AU40" s="8">
        <v>480.3252244535758</v>
      </c>
      <c r="AV40" s="8">
        <v>74.182021569212111</v>
      </c>
      <c r="AW40" s="88">
        <v>19965.98956899744</v>
      </c>
      <c r="AX40" s="88">
        <v>2900.0854149881852</v>
      </c>
      <c r="AY40" s="9">
        <v>58.452380345451274</v>
      </c>
    </row>
    <row r="41" spans="2:51" x14ac:dyDescent="0.25">
      <c r="B41" s="12">
        <f t="shared" si="3"/>
        <v>2055</v>
      </c>
      <c r="C41" s="93">
        <v>7.0000000000000007E-2</v>
      </c>
      <c r="D41" s="116">
        <f t="shared" si="10"/>
        <v>-8.0000000000002292E-4</v>
      </c>
      <c r="E41" s="117">
        <f t="shared" si="10"/>
        <v>-3.9444541776911812E-4</v>
      </c>
      <c r="F41" s="117">
        <f t="shared" si="10"/>
        <v>-3.944454177690071E-4</v>
      </c>
      <c r="G41" s="117">
        <f t="shared" si="10"/>
        <v>-7.9998317554930143E-4</v>
      </c>
      <c r="H41" s="117">
        <f t="shared" si="10"/>
        <v>-0.50213388415093863</v>
      </c>
      <c r="I41" s="117">
        <f t="shared" si="10"/>
        <v>-8.0000000000002292E-4</v>
      </c>
      <c r="J41" s="117">
        <f t="shared" si="10"/>
        <v>-0.5</v>
      </c>
      <c r="K41" s="117">
        <f t="shared" si="10"/>
        <v>-0.27630076659598768</v>
      </c>
      <c r="L41" s="117">
        <f t="shared" si="10"/>
        <v>-0.18926403621114118</v>
      </c>
      <c r="M41" s="117">
        <f t="shared" si="10"/>
        <v>-5.9999999999998943E-3</v>
      </c>
      <c r="N41" s="117">
        <f t="shared" si="10"/>
        <v>-0.15588264247466332</v>
      </c>
      <c r="O41" s="117"/>
      <c r="P41" s="117"/>
      <c r="Q41" s="117">
        <f t="shared" si="10"/>
        <v>-5.1701792065637076E-3</v>
      </c>
      <c r="R41" s="117">
        <f t="shared" si="10"/>
        <v>-3.9444541776911812E-4</v>
      </c>
      <c r="S41" s="117">
        <f t="shared" si="10"/>
        <v>-3.9444541776911812E-4</v>
      </c>
      <c r="T41" s="118">
        <f t="shared" si="9"/>
        <v>-3.5060403665390094E-3</v>
      </c>
      <c r="U41" s="117">
        <f t="shared" si="9"/>
        <v>-3.5060403665394535E-3</v>
      </c>
      <c r="V41" s="117">
        <f t="shared" si="9"/>
        <v>-3.5060403665391204E-3</v>
      </c>
      <c r="W41" s="117">
        <f t="shared" si="9"/>
        <v>-3.3435195716335908E-4</v>
      </c>
      <c r="X41" s="117">
        <f t="shared" si="9"/>
        <v>-7.9999201679192833E-4</v>
      </c>
      <c r="Y41" s="117">
        <f t="shared" si="9"/>
        <v>-7.9999999999991189E-4</v>
      </c>
      <c r="Z41" s="113">
        <f t="shared" si="5"/>
        <v>0.74142562330367412</v>
      </c>
      <c r="AA41" s="114">
        <f t="shared" si="11"/>
        <v>0.10949969357109085</v>
      </c>
      <c r="AB41" s="114">
        <f t="shared" si="6"/>
        <v>0.12958761403019689</v>
      </c>
      <c r="AC41" s="115">
        <f t="shared" si="12"/>
        <v>1.6090072276788308E-3</v>
      </c>
      <c r="AD41" s="99">
        <v>30907.327949430663</v>
      </c>
      <c r="AE41" s="8">
        <v>22057.193386192997</v>
      </c>
      <c r="AF41" s="8">
        <v>858.29150336469911</v>
      </c>
      <c r="AG41" s="8">
        <v>1900.4721779754941</v>
      </c>
      <c r="AH41" s="8">
        <v>1.4436315992817697E-3</v>
      </c>
      <c r="AI41" s="8">
        <v>2104.7347070400433</v>
      </c>
      <c r="AJ41" s="8">
        <v>9.2692872556533691E-4</v>
      </c>
      <c r="AK41" s="8">
        <v>4.2214620328810595</v>
      </c>
      <c r="AL41" s="8">
        <v>4.2549705745644824</v>
      </c>
      <c r="AM41" s="8">
        <v>20.338091437219955</v>
      </c>
      <c r="AN41" s="8">
        <v>20.913219453883531</v>
      </c>
      <c r="AO41" s="8">
        <v>0</v>
      </c>
      <c r="AP41" s="8">
        <v>0</v>
      </c>
      <c r="AQ41" s="8">
        <v>323.19727959160537</v>
      </c>
      <c r="AR41" s="8">
        <v>1334.1480100683193</v>
      </c>
      <c r="AS41" s="8">
        <v>1383.6449394889792</v>
      </c>
      <c r="AT41" s="8">
        <v>343.35271041496537</v>
      </c>
      <c r="AU41" s="8">
        <v>478.64118482757442</v>
      </c>
      <c r="AV41" s="8">
        <v>73.921936407118977</v>
      </c>
      <c r="AW41" s="88">
        <v>19959.313901308342</v>
      </c>
      <c r="AX41" s="88">
        <v>2897.7653698081799</v>
      </c>
      <c r="AY41" s="9">
        <v>58.405618441174916</v>
      </c>
    </row>
    <row r="42" spans="2:51" x14ac:dyDescent="0.25">
      <c r="B42" s="12">
        <f t="shared" si="3"/>
        <v>2056</v>
      </c>
      <c r="C42" s="93">
        <v>7.0000000000000007E-2</v>
      </c>
      <c r="D42" s="116">
        <f t="shared" si="10"/>
        <v>-1.1000000000001009E-3</v>
      </c>
      <c r="E42" s="117">
        <f t="shared" si="10"/>
        <v>-7.2815494059053076E-4</v>
      </c>
      <c r="F42" s="117">
        <f t="shared" si="10"/>
        <v>-7.2815494059053076E-4</v>
      </c>
      <c r="G42" s="117">
        <f t="shared" si="10"/>
        <v>-1.0999768478588967E-3</v>
      </c>
      <c r="H42" s="117">
        <f t="shared" si="10"/>
        <v>-1</v>
      </c>
      <c r="I42" s="117">
        <f t="shared" si="10"/>
        <v>-1.1000000000003229E-3</v>
      </c>
      <c r="J42" s="117">
        <f t="shared" si="10"/>
        <v>0</v>
      </c>
      <c r="K42" s="117">
        <f t="shared" si="10"/>
        <v>-0.30335812485913916</v>
      </c>
      <c r="L42" s="117">
        <f t="shared" si="10"/>
        <v>-0.28353003057259196</v>
      </c>
      <c r="M42" s="117">
        <f t="shared" si="10"/>
        <v>-6.0000000000001164E-3</v>
      </c>
      <c r="N42" s="117">
        <f t="shared" si="10"/>
        <v>-0.16479217292885118</v>
      </c>
      <c r="O42" s="117"/>
      <c r="P42" s="117"/>
      <c r="Q42" s="117">
        <f t="shared" si="10"/>
        <v>-4.8672638204382279E-3</v>
      </c>
      <c r="R42" s="117">
        <f t="shared" si="10"/>
        <v>-7.2815494059053076E-4</v>
      </c>
      <c r="S42" s="117">
        <f t="shared" si="10"/>
        <v>-7.2815494059053076E-4</v>
      </c>
      <c r="T42" s="118">
        <f t="shared" si="9"/>
        <v>-3.6805455668464937E-3</v>
      </c>
      <c r="U42" s="117">
        <f t="shared" si="9"/>
        <v>-3.6805455668463827E-3</v>
      </c>
      <c r="V42" s="117">
        <f t="shared" si="9"/>
        <v>-3.6805455668466047E-3</v>
      </c>
      <c r="W42" s="117">
        <f t="shared" si="9"/>
        <v>-6.7308261955756343E-4</v>
      </c>
      <c r="X42" s="117">
        <f t="shared" si="9"/>
        <v>-1.0999890143004176E-3</v>
      </c>
      <c r="Y42" s="117">
        <f t="shared" si="9"/>
        <v>-1.0999999999999899E-3</v>
      </c>
      <c r="Z42" s="113">
        <f t="shared" si="5"/>
        <v>0.74170162235757853</v>
      </c>
      <c r="AA42" s="114">
        <f t="shared" si="11"/>
        <v>0.10946429055961961</v>
      </c>
      <c r="AB42" s="114">
        <f t="shared" si="6"/>
        <v>0.12958761545537517</v>
      </c>
      <c r="AC42" s="115">
        <f t="shared" si="12"/>
        <v>1.4145957179164408E-3</v>
      </c>
      <c r="AD42" s="99">
        <v>30873.329888686287</v>
      </c>
      <c r="AE42" s="8">
        <v>22041.132331853281</v>
      </c>
      <c r="AF42" s="8">
        <v>857.6665341660572</v>
      </c>
      <c r="AG42" s="8">
        <v>1898.3817025797211</v>
      </c>
      <c r="AH42" s="8">
        <v>0</v>
      </c>
      <c r="AI42" s="8">
        <v>2102.4194988622985</v>
      </c>
      <c r="AJ42" s="8">
        <v>9.2692872556533691E-4</v>
      </c>
      <c r="AK42" s="8">
        <v>2.9408472264222119</v>
      </c>
      <c r="AL42" s="8">
        <v>3.0485586374727354</v>
      </c>
      <c r="AM42" s="8">
        <v>20.216062888596632</v>
      </c>
      <c r="AN42" s="8">
        <v>17.466884577140142</v>
      </c>
      <c r="AO42" s="8">
        <v>0</v>
      </c>
      <c r="AP42" s="8">
        <v>0</v>
      </c>
      <c r="AQ42" s="8">
        <v>321.62419316578507</v>
      </c>
      <c r="AR42" s="8">
        <v>1333.176543603309</v>
      </c>
      <c r="AS42" s="8">
        <v>1382.6374315902672</v>
      </c>
      <c r="AT42" s="8">
        <v>342.08898511878283</v>
      </c>
      <c r="AU42" s="8">
        <v>476.87952413664721</v>
      </c>
      <c r="AV42" s="8">
        <v>73.64986335178304</v>
      </c>
      <c r="AW42" s="88">
        <v>19945.879634023077</v>
      </c>
      <c r="AX42" s="88">
        <v>2894.5778597353706</v>
      </c>
      <c r="AY42" s="9">
        <v>58.341372260889621</v>
      </c>
    </row>
    <row r="43" spans="2:51" x14ac:dyDescent="0.25">
      <c r="B43" s="12">
        <f t="shared" si="3"/>
        <v>2057</v>
      </c>
      <c r="C43" s="93">
        <v>7.0000000000000007E-2</v>
      </c>
      <c r="D43" s="116">
        <f t="shared" si="10"/>
        <v>-8.0000000000002292E-4</v>
      </c>
      <c r="E43" s="117">
        <f t="shared" si="10"/>
        <v>-4.703240077704729E-4</v>
      </c>
      <c r="F43" s="117">
        <f t="shared" si="10"/>
        <v>-4.7032400777036187E-4</v>
      </c>
      <c r="G43" s="117">
        <f t="shared" si="10"/>
        <v>-7.9998314353757483E-4</v>
      </c>
      <c r="H43" s="117" t="e">
        <f t="shared" si="10"/>
        <v>#DIV/0!</v>
      </c>
      <c r="I43" s="117">
        <f t="shared" si="10"/>
        <v>-7.9999999999991189E-4</v>
      </c>
      <c r="J43" s="117">
        <f t="shared" si="10"/>
        <v>0</v>
      </c>
      <c r="K43" s="117">
        <f t="shared" si="10"/>
        <v>-0.33613717243610475</v>
      </c>
      <c r="L43" s="117">
        <f t="shared" si="10"/>
        <v>-0.17436998885536426</v>
      </c>
      <c r="M43" s="117">
        <f t="shared" si="10"/>
        <v>-5.9999999999998943E-3</v>
      </c>
      <c r="N43" s="117">
        <f t="shared" si="10"/>
        <v>-0.17370621852321522</v>
      </c>
      <c r="O43" s="117"/>
      <c r="P43" s="117"/>
      <c r="Q43" s="117">
        <f t="shared" si="10"/>
        <v>-4.5637528578899023E-3</v>
      </c>
      <c r="R43" s="117">
        <f t="shared" si="10"/>
        <v>-4.7032400777025085E-4</v>
      </c>
      <c r="S43" s="117">
        <f t="shared" si="10"/>
        <v>-4.7032400777025085E-4</v>
      </c>
      <c r="T43" s="118">
        <f t="shared" si="9"/>
        <v>-3.7054650655886645E-3</v>
      </c>
      <c r="U43" s="117">
        <f t="shared" si="9"/>
        <v>-3.7054650655886645E-3</v>
      </c>
      <c r="V43" s="117">
        <f t="shared" si="9"/>
        <v>-3.7054650655886645E-3</v>
      </c>
      <c r="W43" s="117">
        <f t="shared" si="9"/>
        <v>-4.215177658967173E-4</v>
      </c>
      <c r="X43" s="117">
        <f t="shared" si="9"/>
        <v>-7.9999200160230099E-4</v>
      </c>
      <c r="Y43" s="117">
        <f t="shared" si="9"/>
        <v>-8.0000000000013394E-4</v>
      </c>
      <c r="Z43" s="113">
        <f t="shared" si="5"/>
        <v>0.74194633934946097</v>
      </c>
      <c r="AA43" s="114">
        <f t="shared" si="11"/>
        <v>0.10942185422280916</v>
      </c>
      <c r="AB43" s="114">
        <f t="shared" si="6"/>
        <v>0.12958761649269834</v>
      </c>
      <c r="AC43" s="115">
        <f t="shared" si="12"/>
        <v>1.2641653991290198E-3</v>
      </c>
      <c r="AD43" s="99">
        <v>30848.631224775338</v>
      </c>
      <c r="AE43" s="8">
        <v>22030.765858159164</v>
      </c>
      <c r="AF43" s="8">
        <v>857.26315300437773</v>
      </c>
      <c r="AG43" s="8">
        <v>1896.8630292176572</v>
      </c>
      <c r="AH43" s="8">
        <v>0</v>
      </c>
      <c r="AI43" s="8">
        <v>2100.7375632632088</v>
      </c>
      <c r="AJ43" s="8">
        <v>9.2692872556533691E-4</v>
      </c>
      <c r="AK43" s="8">
        <v>1.9523191551660883</v>
      </c>
      <c r="AL43" s="8">
        <v>2.5169815018316899</v>
      </c>
      <c r="AM43" s="8">
        <v>20.094766511265053</v>
      </c>
      <c r="AN43" s="8">
        <v>14.432778107863658</v>
      </c>
      <c r="AO43" s="8">
        <v>0</v>
      </c>
      <c r="AP43" s="8">
        <v>0</v>
      </c>
      <c r="AQ43" s="8">
        <v>320.1563798350582</v>
      </c>
      <c r="AR43" s="8">
        <v>1332.5495186682563</v>
      </c>
      <c r="AS43" s="8">
        <v>1381.9871440121485</v>
      </c>
      <c r="AT43" s="8">
        <v>340.82138633510249</v>
      </c>
      <c r="AU43" s="8">
        <v>475.1124637194643</v>
      </c>
      <c r="AV43" s="8">
        <v>73.376956356047629</v>
      </c>
      <c r="AW43" s="88">
        <v>19937.472091400898</v>
      </c>
      <c r="AX43" s="88">
        <v>2892.2622205995672</v>
      </c>
      <c r="AY43" s="9">
        <v>58.294699163080899</v>
      </c>
    </row>
    <row r="44" spans="2:51" x14ac:dyDescent="0.25">
      <c r="B44" s="12">
        <f t="shared" si="3"/>
        <v>2058</v>
      </c>
      <c r="C44" s="93">
        <v>7.0000000000000007E-2</v>
      </c>
      <c r="D44" s="116">
        <f t="shared" si="10"/>
        <v>-5.9999999999993392E-4</v>
      </c>
      <c r="E44" s="117">
        <f t="shared" si="10"/>
        <v>-2.8593455433245651E-4</v>
      </c>
      <c r="F44" s="117">
        <f t="shared" si="10"/>
        <v>-2.8593455433278958E-4</v>
      </c>
      <c r="G44" s="117">
        <f t="shared" si="10"/>
        <v>-5.9998734753141658E-4</v>
      </c>
      <c r="H44" s="117" t="e">
        <f t="shared" si="10"/>
        <v>#DIV/0!</v>
      </c>
      <c r="I44" s="117">
        <f t="shared" si="10"/>
        <v>-6.0000000000015596E-4</v>
      </c>
      <c r="J44" s="117">
        <f t="shared" si="10"/>
        <v>-1</v>
      </c>
      <c r="K44" s="117">
        <f t="shared" si="10"/>
        <v>-0.38109161793372315</v>
      </c>
      <c r="L44" s="117">
        <f t="shared" si="10"/>
        <v>-0.19121790827755525</v>
      </c>
      <c r="M44" s="117">
        <f t="shared" si="10"/>
        <v>-5.9999999999998943E-3</v>
      </c>
      <c r="N44" s="117">
        <f t="shared" si="10"/>
        <v>-0.18327746937291278</v>
      </c>
      <c r="O44" s="117"/>
      <c r="P44" s="117"/>
      <c r="Q44" s="117">
        <f t="shared" si="10"/>
        <v>-4.2606540338104848E-3</v>
      </c>
      <c r="R44" s="117">
        <f t="shared" si="10"/>
        <v>-2.8593455433278958E-4</v>
      </c>
      <c r="S44" s="117">
        <f t="shared" si="10"/>
        <v>-2.8593455433267856E-4</v>
      </c>
      <c r="T44" s="118">
        <f t="shared" si="9"/>
        <v>-3.8613110273247875E-3</v>
      </c>
      <c r="U44" s="117">
        <f t="shared" si="9"/>
        <v>-3.8613110273246765E-3</v>
      </c>
      <c r="V44" s="117">
        <f t="shared" si="9"/>
        <v>-3.8613110273247875E-3</v>
      </c>
      <c r="W44" s="117">
        <f t="shared" si="9"/>
        <v>-2.3945671573155636E-4</v>
      </c>
      <c r="X44" s="117">
        <f t="shared" si="9"/>
        <v>-5.9999399639865114E-4</v>
      </c>
      <c r="Y44" s="117">
        <f t="shared" si="9"/>
        <v>-6.0000000000015596E-4</v>
      </c>
      <c r="Z44" s="113">
        <f t="shared" si="5"/>
        <v>0.74217949895295232</v>
      </c>
      <c r="AA44" s="114">
        <f t="shared" si="11"/>
        <v>0.10937543974154261</v>
      </c>
      <c r="AB44" s="114">
        <f t="shared" si="6"/>
        <v>0.12958761727115781</v>
      </c>
      <c r="AC44" s="115">
        <f t="shared" si="12"/>
        <v>1.1354405011317779E-3</v>
      </c>
      <c r="AD44" s="99">
        <v>30830.122046040473</v>
      </c>
      <c r="AE44" s="8">
        <v>22024.466500941908</v>
      </c>
      <c r="AF44" s="8">
        <v>857.01803184677749</v>
      </c>
      <c r="AG44" s="8">
        <v>1895.7249354001265</v>
      </c>
      <c r="AH44" s="8">
        <v>0</v>
      </c>
      <c r="AI44" s="8">
        <v>2099.4771207252506</v>
      </c>
      <c r="AJ44" s="8">
        <v>0</v>
      </c>
      <c r="AK44" s="8">
        <v>1.2083066896008443</v>
      </c>
      <c r="AL44" s="8">
        <v>2.0356895638781345</v>
      </c>
      <c r="AM44" s="8">
        <v>19.974197912197464</v>
      </c>
      <c r="AN44" s="8">
        <v>11.78757506023363</v>
      </c>
      <c r="AO44" s="8">
        <v>0</v>
      </c>
      <c r="AP44" s="8">
        <v>0</v>
      </c>
      <c r="AQ44" s="8">
        <v>318.7923042638638</v>
      </c>
      <c r="AR44" s="8">
        <v>1332.1684967155095</v>
      </c>
      <c r="AS44" s="8">
        <v>1381.5919861340319</v>
      </c>
      <c r="AT44" s="8">
        <v>339.50536895769864</v>
      </c>
      <c r="AU44" s="8">
        <v>473.27790672408491</v>
      </c>
      <c r="AV44" s="8">
        <v>73.093625105318495</v>
      </c>
      <c r="AW44" s="88">
        <v>19932.697929813901</v>
      </c>
      <c r="AX44" s="88">
        <v>2890.5268806311969</v>
      </c>
      <c r="AY44" s="9">
        <v>58.259722343583043</v>
      </c>
    </row>
    <row r="45" spans="2:51" x14ac:dyDescent="0.25">
      <c r="B45" s="12">
        <f t="shared" si="3"/>
        <v>2059</v>
      </c>
      <c r="C45" s="93">
        <v>7.0000000000000007E-2</v>
      </c>
      <c r="D45" s="116">
        <f t="shared" si="10"/>
        <v>-3.9999999999995595E-4</v>
      </c>
      <c r="E45" s="117">
        <f t="shared" si="10"/>
        <v>-9.8794370075983018E-5</v>
      </c>
      <c r="F45" s="117">
        <f t="shared" si="10"/>
        <v>-9.8794370075649951E-5</v>
      </c>
      <c r="G45" s="117">
        <f t="shared" si="10"/>
        <v>-4.1054161372611198E-4</v>
      </c>
      <c r="H45" s="117" t="e">
        <f t="shared" si="10"/>
        <v>#DIV/0!</v>
      </c>
      <c r="I45" s="117">
        <f t="shared" si="10"/>
        <v>-3.9999999999984492E-4</v>
      </c>
      <c r="J45" s="117"/>
      <c r="K45" s="117">
        <f t="shared" si="10"/>
        <v>-0.43779527559055131</v>
      </c>
      <c r="L45" s="117">
        <f t="shared" si="10"/>
        <v>-0.19584216693004386</v>
      </c>
      <c r="M45" s="117">
        <f t="shared" si="10"/>
        <v>-5.9999999999998943E-3</v>
      </c>
      <c r="N45" s="117">
        <f t="shared" si="10"/>
        <v>-0.19689959942633617</v>
      </c>
      <c r="O45" s="117"/>
      <c r="P45" s="117"/>
      <c r="Q45" s="117">
        <f t="shared" si="10"/>
        <v>-3.9575848817022807E-3</v>
      </c>
      <c r="R45" s="117">
        <f t="shared" si="10"/>
        <v>-9.8794370075871996E-5</v>
      </c>
      <c r="S45" s="117">
        <f t="shared" si="10"/>
        <v>-9.8794370075760973E-5</v>
      </c>
      <c r="T45" s="118">
        <f t="shared" si="9"/>
        <v>-4.0131890448783514E-3</v>
      </c>
      <c r="U45" s="117">
        <f t="shared" si="9"/>
        <v>-4.0131890448780183E-3</v>
      </c>
      <c r="V45" s="117">
        <f t="shared" si="9"/>
        <v>-4.0131890448779073E-3</v>
      </c>
      <c r="W45" s="117">
        <f t="shared" si="9"/>
        <v>-5.3509504755577808E-5</v>
      </c>
      <c r="X45" s="117">
        <f t="shared" si="9"/>
        <v>-4.0500199982884677E-4</v>
      </c>
      <c r="Y45" s="117">
        <f t="shared" si="9"/>
        <v>-3.9999999999984492E-4</v>
      </c>
      <c r="Z45" s="113">
        <f t="shared" si="5"/>
        <v>0.74240313705169048</v>
      </c>
      <c r="AA45" s="114">
        <f t="shared" si="11"/>
        <v>0.10932535737592564</v>
      </c>
      <c r="AB45" s="114">
        <f t="shared" si="6"/>
        <v>0.12958696881453577</v>
      </c>
      <c r="AC45" s="115">
        <f t="shared" si="12"/>
        <v>1.0265917970809183E-3</v>
      </c>
      <c r="AD45" s="99">
        <v>30817.789997222058</v>
      </c>
      <c r="AE45" s="8">
        <v>22022.290607647687</v>
      </c>
      <c r="AF45" s="8">
        <v>856.93336329017768</v>
      </c>
      <c r="AG45" s="8">
        <v>1894.9466614259666</v>
      </c>
      <c r="AH45" s="8">
        <v>0</v>
      </c>
      <c r="AI45" s="8">
        <v>2098.6373298769608</v>
      </c>
      <c r="AJ45" s="8">
        <v>0</v>
      </c>
      <c r="AK45" s="8">
        <v>0.67931572942913598</v>
      </c>
      <c r="AL45" s="8">
        <v>1.6370157084913648</v>
      </c>
      <c r="AM45" s="8">
        <v>19.854352724724283</v>
      </c>
      <c r="AN45" s="8">
        <v>9.4666062526657573</v>
      </c>
      <c r="AO45" s="8">
        <v>0</v>
      </c>
      <c r="AP45" s="8">
        <v>0</v>
      </c>
      <c r="AQ45" s="8">
        <v>317.5306566601061</v>
      </c>
      <c r="AR45" s="8">
        <v>1332.0368859680416</v>
      </c>
      <c r="AS45" s="8">
        <v>1381.4554926240601</v>
      </c>
      <c r="AT45" s="8">
        <v>338.14286973032023</v>
      </c>
      <c r="AU45" s="8">
        <v>471.37855301363703</v>
      </c>
      <c r="AV45" s="8">
        <v>72.800286569795418</v>
      </c>
      <c r="AW45" s="88">
        <v>19931.631341019234</v>
      </c>
      <c r="AX45" s="88">
        <v>2889.3562114639822</v>
      </c>
      <c r="AY45" s="9">
        <v>58.236418454645616</v>
      </c>
    </row>
    <row r="46" spans="2:51" x14ac:dyDescent="0.25">
      <c r="B46" s="12">
        <f t="shared" si="3"/>
        <v>2060</v>
      </c>
      <c r="C46" s="93">
        <v>7.0000000000000007E-2</v>
      </c>
      <c r="D46" s="116">
        <f t="shared" si="10"/>
        <v>-4.9999999999994493E-4</v>
      </c>
      <c r="E46" s="117">
        <f t="shared" si="10"/>
        <v>-2.2299214965848524E-4</v>
      </c>
      <c r="F46" s="117">
        <f t="shared" si="10"/>
        <v>-2.2299214965837422E-4</v>
      </c>
      <c r="G46" s="117">
        <f t="shared" si="10"/>
        <v>-4.9999472280659596E-4</v>
      </c>
      <c r="H46" s="117" t="e">
        <f t="shared" si="10"/>
        <v>#DIV/0!</v>
      </c>
      <c r="I46" s="117">
        <f t="shared" si="10"/>
        <v>-4.9999999999994493E-4</v>
      </c>
      <c r="J46" s="117"/>
      <c r="K46" s="117">
        <f t="shared" si="10"/>
        <v>-0.50280112044817926</v>
      </c>
      <c r="L46" s="117"/>
      <c r="M46" s="117">
        <f t="shared" si="10"/>
        <v>-6.0000000000001164E-3</v>
      </c>
      <c r="N46" s="117">
        <f t="shared" si="10"/>
        <v>-0.22119708721825415</v>
      </c>
      <c r="O46" s="117"/>
      <c r="P46" s="117"/>
      <c r="Q46" s="117">
        <f t="shared" si="10"/>
        <v>-3.6545122972345689E-3</v>
      </c>
      <c r="R46" s="117">
        <f t="shared" si="10"/>
        <v>-2.2299214965826319E-4</v>
      </c>
      <c r="S46" s="117">
        <f t="shared" si="10"/>
        <v>-2.2299214965848524E-4</v>
      </c>
      <c r="T46" s="118">
        <f t="shared" si="9"/>
        <v>-4.2283933823422659E-3</v>
      </c>
      <c r="U46" s="117">
        <f t="shared" si="9"/>
        <v>-4.228393382342599E-3</v>
      </c>
      <c r="V46" s="117">
        <f t="shared" si="9"/>
        <v>-4.2283933823422659E-3</v>
      </c>
      <c r="W46" s="117">
        <f t="shared" si="9"/>
        <v>-1.8202716043458356E-4</v>
      </c>
      <c r="X46" s="117">
        <f t="shared" si="9"/>
        <v>-4.9999749598339527E-4</v>
      </c>
      <c r="Y46" s="117">
        <f t="shared" si="9"/>
        <v>-4.9999999999994493E-4</v>
      </c>
      <c r="Z46" s="113">
        <f t="shared" si="5"/>
        <v>0.74260889142595909</v>
      </c>
      <c r="AA46" s="114">
        <f t="shared" si="11"/>
        <v>0.10927631164458279</v>
      </c>
      <c r="AB46" s="114">
        <f t="shared" si="6"/>
        <v>0.12958696913918602</v>
      </c>
      <c r="AC46" s="115">
        <f t="shared" si="12"/>
        <v>9.357515289919663E-4</v>
      </c>
      <c r="AD46" s="99">
        <v>30802.381102223448</v>
      </c>
      <c r="AE46" s="8">
        <v>22017.379809724684</v>
      </c>
      <c r="AF46" s="8">
        <v>856.74227387738358</v>
      </c>
      <c r="AG46" s="8">
        <v>1893.9991980952536</v>
      </c>
      <c r="AH46" s="8">
        <v>0</v>
      </c>
      <c r="AI46" s="8">
        <v>2097.5880112120226</v>
      </c>
      <c r="AJ46" s="8">
        <v>0</v>
      </c>
      <c r="AK46" s="8">
        <v>0.33775501953409426</v>
      </c>
      <c r="AL46" s="8">
        <v>1.3777730613548336</v>
      </c>
      <c r="AM46" s="8">
        <v>19.735226608375935</v>
      </c>
      <c r="AN46" s="8">
        <v>7.3726205237339792</v>
      </c>
      <c r="AO46" s="8">
        <v>0</v>
      </c>
      <c r="AP46" s="8">
        <v>0</v>
      </c>
      <c r="AQ46" s="8">
        <v>316.37023697059277</v>
      </c>
      <c r="AR46" s="8">
        <v>1331.7398521994155</v>
      </c>
      <c r="AS46" s="8">
        <v>1381.1474388941024</v>
      </c>
      <c r="AT46" s="8">
        <v>336.71306865766633</v>
      </c>
      <c r="AU46" s="8">
        <v>469.38537905949596</v>
      </c>
      <c r="AV46" s="8">
        <v>72.492458319831073</v>
      </c>
      <c r="AW46" s="88">
        <v>19928.0032427634</v>
      </c>
      <c r="AX46" s="88">
        <v>2887.9115405932462</v>
      </c>
      <c r="AY46" s="9">
        <v>58.207300245418296</v>
      </c>
    </row>
    <row r="47" spans="2:51" x14ac:dyDescent="0.25">
      <c r="B47" s="12">
        <f t="shared" si="3"/>
        <v>2061</v>
      </c>
      <c r="C47" s="93">
        <v>7.0000000000000007E-2</v>
      </c>
      <c r="D47" s="116">
        <f t="shared" si="10"/>
        <v>-5.9999999999993392E-4</v>
      </c>
      <c r="E47" s="117">
        <f t="shared" si="10"/>
        <v>-3.4369317355509299E-4</v>
      </c>
      <c r="F47" s="117">
        <f t="shared" si="10"/>
        <v>-3.4369317355520401E-4</v>
      </c>
      <c r="G47" s="117">
        <f t="shared" si="10"/>
        <v>-5.9999366420004918E-4</v>
      </c>
      <c r="H47" s="117" t="e">
        <f t="shared" si="10"/>
        <v>#DIV/0!</v>
      </c>
      <c r="I47" s="117">
        <f t="shared" si="10"/>
        <v>-5.9999999999993392E-4</v>
      </c>
      <c r="J47" s="117"/>
      <c r="K47" s="117">
        <f t="shared" si="10"/>
        <v>-0.57746478873239437</v>
      </c>
      <c r="L47" s="117"/>
      <c r="M47" s="117">
        <f t="shared" si="10"/>
        <v>-5.9999999999998943E-3</v>
      </c>
      <c r="N47" s="117"/>
      <c r="O47" s="117"/>
      <c r="P47" s="117"/>
      <c r="Q47" s="117">
        <f t="shared" si="10"/>
        <v>-3.3512774975799076E-3</v>
      </c>
      <c r="R47" s="117">
        <f t="shared" si="10"/>
        <v>-3.4369317355531503E-4</v>
      </c>
      <c r="S47" s="117">
        <f t="shared" si="10"/>
        <v>-3.4369317355520401E-4</v>
      </c>
      <c r="T47" s="118">
        <f t="shared" si="9"/>
        <v>-4.4318477584081029E-3</v>
      </c>
      <c r="U47" s="117">
        <f t="shared" si="9"/>
        <v>-4.4318477584081029E-3</v>
      </c>
      <c r="V47" s="117">
        <f t="shared" si="9"/>
        <v>-4.4318477584081029E-3</v>
      </c>
      <c r="W47" s="117">
        <f t="shared" si="9"/>
        <v>-3.058016859214252E-4</v>
      </c>
      <c r="X47" s="117">
        <f t="shared" si="9"/>
        <v>-5.999969936770766E-4</v>
      </c>
      <c r="Y47" s="117">
        <f t="shared" si="9"/>
        <v>-6.0000000000015596E-4</v>
      </c>
      <c r="Z47" s="113">
        <f t="shared" si="5"/>
        <v>0.74279934142420911</v>
      </c>
      <c r="AA47" s="114">
        <f t="shared" si="11"/>
        <v>0.10922871130756572</v>
      </c>
      <c r="AB47" s="114">
        <f t="shared" si="6"/>
        <v>0.12958696952900017</v>
      </c>
      <c r="AC47" s="115">
        <f t="shared" si="12"/>
        <v>8.6035210630955685E-4</v>
      </c>
      <c r="AD47" s="99">
        <v>30783.899673562115</v>
      </c>
      <c r="AE47" s="8">
        <v>22009.81258658451</v>
      </c>
      <c r="AF47" s="8">
        <v>856.44781740635574</v>
      </c>
      <c r="AG47" s="8">
        <v>1892.8628105763964</v>
      </c>
      <c r="AH47" s="8">
        <v>0</v>
      </c>
      <c r="AI47" s="8">
        <v>2096.3294584052956</v>
      </c>
      <c r="AJ47" s="8">
        <v>0</v>
      </c>
      <c r="AK47" s="8">
        <v>0.14271338853553278</v>
      </c>
      <c r="AL47" s="8">
        <v>1.1612817937807181</v>
      </c>
      <c r="AM47" s="8">
        <v>19.616815248725683</v>
      </c>
      <c r="AN47" s="8">
        <v>5.5641824935293132</v>
      </c>
      <c r="AO47" s="8">
        <v>0</v>
      </c>
      <c r="AP47" s="8">
        <v>0</v>
      </c>
      <c r="AQ47" s="8">
        <v>315.3099925145292</v>
      </c>
      <c r="AR47" s="8">
        <v>1331.2821423032631</v>
      </c>
      <c r="AS47" s="8">
        <v>1380.6727479476813</v>
      </c>
      <c r="AT47" s="8">
        <v>335.22080759910915</v>
      </c>
      <c r="AU47" s="8">
        <v>467.30513451948161</v>
      </c>
      <c r="AV47" s="8">
        <v>72.171182780924838</v>
      </c>
      <c r="AW47" s="88">
        <v>19921.909225774714</v>
      </c>
      <c r="AX47" s="88">
        <v>2886.1788023508848</v>
      </c>
      <c r="AY47" s="9">
        <v>58.172375865271036</v>
      </c>
    </row>
    <row r="48" spans="2:51" x14ac:dyDescent="0.25">
      <c r="B48" s="12">
        <f t="shared" si="3"/>
        <v>2062</v>
      </c>
      <c r="C48" s="93">
        <v>7.0000000000000007E-2</v>
      </c>
      <c r="D48" s="116">
        <f t="shared" si="10"/>
        <v>-6.0000000000015596E-4</v>
      </c>
      <c r="E48" s="117">
        <f t="shared" si="10"/>
        <v>-3.594276218038539E-4</v>
      </c>
      <c r="F48" s="117">
        <f t="shared" si="10"/>
        <v>-3.5942762180374288E-4</v>
      </c>
      <c r="G48" s="117">
        <f t="shared" si="10"/>
        <v>-5.9999366039631408E-4</v>
      </c>
      <c r="H48" s="117" t="e">
        <f t="shared" si="10"/>
        <v>#DIV/0!</v>
      </c>
      <c r="I48" s="117">
        <f t="shared" si="10"/>
        <v>-6.0000000000015596E-4</v>
      </c>
      <c r="J48" s="117"/>
      <c r="K48" s="117">
        <f t="shared" si="10"/>
        <v>-0.65999999999999992</v>
      </c>
      <c r="L48" s="117"/>
      <c r="M48" s="117">
        <f t="shared" si="10"/>
        <v>-6.0000000000000053E-3</v>
      </c>
      <c r="N48" s="117"/>
      <c r="O48" s="117"/>
      <c r="P48" s="117"/>
      <c r="Q48" s="117">
        <f t="shared" si="10"/>
        <v>-3.0481019866058778E-3</v>
      </c>
      <c r="R48" s="117">
        <f t="shared" si="10"/>
        <v>-3.5942762180374288E-4</v>
      </c>
      <c r="S48" s="117">
        <f t="shared" si="10"/>
        <v>-3.5942762180374288E-4</v>
      </c>
      <c r="T48" s="118">
        <f t="shared" si="9"/>
        <v>-4.5353504569292102E-3</v>
      </c>
      <c r="U48" s="117">
        <f t="shared" si="9"/>
        <v>-4.5353504569294323E-3</v>
      </c>
      <c r="V48" s="117">
        <f t="shared" si="9"/>
        <v>-4.5353504569293213E-3</v>
      </c>
      <c r="W48" s="117">
        <f t="shared" si="9"/>
        <v>-3.2387275227974133E-4</v>
      </c>
      <c r="X48" s="117">
        <f t="shared" si="9"/>
        <v>-5.9999699187229805E-4</v>
      </c>
      <c r="Y48" s="117">
        <f t="shared" si="9"/>
        <v>-5.9999999999993392E-4</v>
      </c>
      <c r="Z48" s="113">
        <f t="shared" si="5"/>
        <v>0.74297814571087017</v>
      </c>
      <c r="AA48" s="114">
        <f t="shared" si="11"/>
        <v>0.10918194774953725</v>
      </c>
      <c r="AB48" s="114">
        <f t="shared" si="6"/>
        <v>0.12958696991904836</v>
      </c>
      <c r="AC48" s="115">
        <f t="shared" si="12"/>
        <v>7.973179352892772E-4</v>
      </c>
      <c r="AD48" s="99">
        <v>30765.429333757973</v>
      </c>
      <c r="AE48" s="8">
        <v>22001.901651990167</v>
      </c>
      <c r="AF48" s="8">
        <v>856.13998640414638</v>
      </c>
      <c r="AG48" s="8">
        <v>1891.7271048900507</v>
      </c>
      <c r="AH48" s="8">
        <v>0</v>
      </c>
      <c r="AI48" s="8">
        <v>2095.071660730252</v>
      </c>
      <c r="AJ48" s="8">
        <v>0</v>
      </c>
      <c r="AK48" s="8">
        <v>4.8522552102081146E-2</v>
      </c>
      <c r="AL48" s="8">
        <v>0.94735426022575653</v>
      </c>
      <c r="AM48" s="8">
        <v>19.499114357233328</v>
      </c>
      <c r="AN48" s="8">
        <v>4.0348374251189032</v>
      </c>
      <c r="AO48" s="8">
        <v>0</v>
      </c>
      <c r="AP48" s="8">
        <v>0</v>
      </c>
      <c r="AQ48" s="8">
        <v>314.34889549994898</v>
      </c>
      <c r="AR48" s="8">
        <v>1330.8036427289053</v>
      </c>
      <c r="AS48" s="8">
        <v>1380.1764960253972</v>
      </c>
      <c r="AT48" s="8">
        <v>333.70046375619233</v>
      </c>
      <c r="AU48" s="8">
        <v>465.18574196411322</v>
      </c>
      <c r="AV48" s="8">
        <v>71.843861174122239</v>
      </c>
      <c r="AW48" s="88">
        <v>19915.457062203095</v>
      </c>
      <c r="AX48" s="88">
        <v>2884.4471037514686</v>
      </c>
      <c r="AY48" s="9">
        <v>58.137472439751875</v>
      </c>
    </row>
    <row r="49" spans="2:51" x14ac:dyDescent="0.25">
      <c r="B49" s="12">
        <f t="shared" si="3"/>
        <v>2063</v>
      </c>
      <c r="C49" s="93">
        <v>7.0000000000000007E-2</v>
      </c>
      <c r="D49" s="116">
        <f t="shared" si="10"/>
        <v>-4.9999999999994493E-4</v>
      </c>
      <c r="E49" s="117">
        <f t="shared" si="10"/>
        <v>-2.6869219005021261E-4</v>
      </c>
      <c r="F49" s="117">
        <f t="shared" si="10"/>
        <v>-2.6869219005010159E-4</v>
      </c>
      <c r="G49" s="117">
        <f t="shared" si="10"/>
        <v>-4.9999471382533578E-4</v>
      </c>
      <c r="H49" s="117" t="e">
        <f t="shared" si="10"/>
        <v>#DIV/0!</v>
      </c>
      <c r="I49" s="117">
        <f t="shared" si="10"/>
        <v>-5.0000000000005596E-4</v>
      </c>
      <c r="J49" s="117"/>
      <c r="K49" s="117">
        <f t="shared" si="10"/>
        <v>-0.72549019607843146</v>
      </c>
      <c r="L49" s="117"/>
      <c r="M49" s="117">
        <f t="shared" si="10"/>
        <v>-6.0000000000000053E-3</v>
      </c>
      <c r="N49" s="117"/>
      <c r="O49" s="117"/>
      <c r="P49" s="117"/>
      <c r="Q49" s="117">
        <f t="shared" si="10"/>
        <v>-2.9999999999998916E-3</v>
      </c>
      <c r="R49" s="117">
        <f t="shared" si="10"/>
        <v>-2.6869219005032363E-4</v>
      </c>
      <c r="S49" s="117">
        <f t="shared" si="10"/>
        <v>-2.6869219005021261E-4</v>
      </c>
      <c r="T49" s="118">
        <f t="shared" si="9"/>
        <v>-4.5342491791195982E-3</v>
      </c>
      <c r="U49" s="117">
        <f t="shared" si="9"/>
        <v>-4.5342491791194872E-3</v>
      </c>
      <c r="V49" s="117">
        <f t="shared" si="9"/>
        <v>-4.5342491791195982E-3</v>
      </c>
      <c r="W49" s="117">
        <f t="shared" si="9"/>
        <v>-2.3451594409273913E-4</v>
      </c>
      <c r="X49" s="117">
        <f t="shared" si="9"/>
        <v>-4.9999749172191521E-4</v>
      </c>
      <c r="Y49" s="117">
        <f t="shared" si="9"/>
        <v>-5.0000000000005596E-4</v>
      </c>
      <c r="Z49" s="113">
        <f t="shared" si="5"/>
        <v>0.7431500883299047</v>
      </c>
      <c r="AA49" s="114">
        <f t="shared" si="11"/>
        <v>0.10913300368773921</v>
      </c>
      <c r="AB49" s="114">
        <f t="shared" si="6"/>
        <v>0.12958697024425112</v>
      </c>
      <c r="AC49" s="115">
        <f t="shared" si="12"/>
        <v>7.4477459597353736E-4</v>
      </c>
      <c r="AD49" s="99">
        <v>30750.046619091096</v>
      </c>
      <c r="AE49" s="8">
        <v>21995.989912850026</v>
      </c>
      <c r="AF49" s="8">
        <v>855.90994827621</v>
      </c>
      <c r="AG49" s="8">
        <v>1890.7812513376055</v>
      </c>
      <c r="AH49" s="8">
        <v>0</v>
      </c>
      <c r="AI49" s="8">
        <v>2094.0241248998868</v>
      </c>
      <c r="AJ49" s="8">
        <v>0</v>
      </c>
      <c r="AK49" s="8">
        <v>1.3319916263316392E-2</v>
      </c>
      <c r="AL49" s="8">
        <v>0.72531575373744417</v>
      </c>
      <c r="AM49" s="8">
        <v>19.382119671089928</v>
      </c>
      <c r="AN49" s="8">
        <v>2.7810982058103182</v>
      </c>
      <c r="AO49" s="8">
        <v>0</v>
      </c>
      <c r="AP49" s="8">
        <v>0</v>
      </c>
      <c r="AQ49" s="8">
        <v>313.40584881344915</v>
      </c>
      <c r="AR49" s="8">
        <v>1330.4460661836135</v>
      </c>
      <c r="AS49" s="8">
        <v>1379.8056533800243</v>
      </c>
      <c r="AT49" s="8">
        <v>332.18738270233399</v>
      </c>
      <c r="AU49" s="8">
        <v>463.07647389547435</v>
      </c>
      <c r="AV49" s="8">
        <v>71.518103205568693</v>
      </c>
      <c r="AW49" s="88">
        <v>19910.786569988115</v>
      </c>
      <c r="AX49" s="88">
        <v>2883.0048874345885</v>
      </c>
      <c r="AY49" s="9">
        <v>58.108403703531998</v>
      </c>
    </row>
    <row r="50" spans="2:51" x14ac:dyDescent="0.25">
      <c r="B50" s="12">
        <f t="shared" si="3"/>
        <v>2064</v>
      </c>
      <c r="C50" s="93">
        <v>7.0000000000000007E-2</v>
      </c>
      <c r="D50" s="116">
        <f t="shared" si="10"/>
        <v>-6.9999999999992291E-4</v>
      </c>
      <c r="E50" s="117">
        <f t="shared" si="10"/>
        <v>-4.8780920974489383E-4</v>
      </c>
      <c r="F50" s="117">
        <f t="shared" si="10"/>
        <v>-4.8780920974478281E-4</v>
      </c>
      <c r="G50" s="117">
        <f t="shared" si="10"/>
        <v>-7.105702338575659E-4</v>
      </c>
      <c r="H50" s="117" t="e">
        <f t="shared" si="10"/>
        <v>#DIV/0!</v>
      </c>
      <c r="I50" s="117">
        <f t="shared" si="10"/>
        <v>-6.9999999999992291E-4</v>
      </c>
      <c r="J50" s="117"/>
      <c r="K50" s="117">
        <f t="shared" si="10"/>
        <v>-0.7142857142857143</v>
      </c>
      <c r="L50" s="117"/>
      <c r="M50" s="117">
        <f t="shared" si="10"/>
        <v>-6.0000000000000053E-3</v>
      </c>
      <c r="N50" s="117"/>
      <c r="O50" s="117"/>
      <c r="P50" s="117"/>
      <c r="Q50" s="117">
        <f t="shared" si="10"/>
        <v>-2.9999999999997806E-3</v>
      </c>
      <c r="R50" s="117">
        <f t="shared" si="10"/>
        <v>-4.8780920974489383E-4</v>
      </c>
      <c r="S50" s="117">
        <f t="shared" si="10"/>
        <v>-4.8780920974489383E-4</v>
      </c>
      <c r="T50" s="118">
        <f t="shared" si="9"/>
        <v>-4.4849389424463926E-3</v>
      </c>
      <c r="U50" s="117">
        <f t="shared" si="9"/>
        <v>-4.4849389424465036E-3</v>
      </c>
      <c r="V50" s="117">
        <f t="shared" si="9"/>
        <v>-4.4849389424465036E-3</v>
      </c>
      <c r="W50" s="117">
        <f t="shared" si="9"/>
        <v>-4.5573930566589205E-4</v>
      </c>
      <c r="X50" s="117">
        <f t="shared" si="9"/>
        <v>-7.0501555235780167E-4</v>
      </c>
      <c r="Y50" s="117">
        <f t="shared" si="9"/>
        <v>-7.0000000000003393E-4</v>
      </c>
      <c r="Z50" s="113">
        <f t="shared" si="5"/>
        <v>0.74330788839447082</v>
      </c>
      <c r="AA50" s="114">
        <f t="shared" si="11"/>
        <v>0.1090873440892083</v>
      </c>
      <c r="AB50" s="114">
        <f t="shared" si="6"/>
        <v>0.12958631983873309</v>
      </c>
      <c r="AC50" s="115">
        <f t="shared" si="12"/>
        <v>6.991324099660523E-4</v>
      </c>
      <c r="AD50" s="99">
        <v>30728.521586457733</v>
      </c>
      <c r="AE50" s="8">
        <v>21985.260066393083</v>
      </c>
      <c r="AF50" s="8">
        <v>855.49242752072871</v>
      </c>
      <c r="AG50" s="8">
        <v>1889.437718461669</v>
      </c>
      <c r="AH50" s="8">
        <v>0</v>
      </c>
      <c r="AI50" s="8">
        <v>2092.558308012457</v>
      </c>
      <c r="AJ50" s="8">
        <v>0</v>
      </c>
      <c r="AK50" s="8">
        <v>3.8056903609475405E-3</v>
      </c>
      <c r="AL50" s="8">
        <v>0.39312831221900529</v>
      </c>
      <c r="AM50" s="8">
        <v>19.265826953063389</v>
      </c>
      <c r="AN50" s="8">
        <v>1.8205443957907128</v>
      </c>
      <c r="AO50" s="8">
        <v>0</v>
      </c>
      <c r="AP50" s="8">
        <v>0</v>
      </c>
      <c r="AQ50" s="8">
        <v>312.46563126700886</v>
      </c>
      <c r="AR50" s="8">
        <v>1329.7970623394604</v>
      </c>
      <c r="AS50" s="8">
        <v>1379.1325714746474</v>
      </c>
      <c r="AT50" s="8">
        <v>330.69754257346295</v>
      </c>
      <c r="AU50" s="8">
        <v>460.99960418436973</v>
      </c>
      <c r="AV50" s="8">
        <v>71.197348879412132</v>
      </c>
      <c r="AW50" s="88">
        <v>19901.712441941447</v>
      </c>
      <c r="AX50" s="88">
        <v>2880.9723241514234</v>
      </c>
      <c r="AY50" s="9">
        <v>58.067727820939524</v>
      </c>
    </row>
    <row r="51" spans="2:51" x14ac:dyDescent="0.25">
      <c r="B51" s="12">
        <f t="shared" si="3"/>
        <v>2065</v>
      </c>
      <c r="C51" s="93">
        <v>7.0000000000000007E-2</v>
      </c>
      <c r="D51" s="116">
        <f t="shared" si="10"/>
        <v>-1.1999999999999789E-3</v>
      </c>
      <c r="E51" s="117">
        <f t="shared" si="10"/>
        <v>-1.0257143702100402E-3</v>
      </c>
      <c r="F51" s="117">
        <f t="shared" si="10"/>
        <v>-1.0257143702099292E-3</v>
      </c>
      <c r="G51" s="117">
        <f t="shared" si="10"/>
        <v>-1.1999999999999789E-3</v>
      </c>
      <c r="H51" s="117" t="e">
        <f t="shared" si="10"/>
        <v>#DIV/0!</v>
      </c>
      <c r="I51" s="117">
        <f t="shared" si="10"/>
        <v>-1.1999999999998678E-3</v>
      </c>
      <c r="J51" s="117"/>
      <c r="K51" s="117">
        <f t="shared" si="10"/>
        <v>-0.25000000000000011</v>
      </c>
      <c r="L51" s="117"/>
      <c r="M51" s="117">
        <f t="shared" si="10"/>
        <v>-5.9999999999998943E-3</v>
      </c>
      <c r="N51" s="117"/>
      <c r="O51" s="117"/>
      <c r="P51" s="117"/>
      <c r="Q51" s="117">
        <f t="shared" si="10"/>
        <v>-2.9999999999998916E-3</v>
      </c>
      <c r="R51" s="117">
        <f t="shared" si="10"/>
        <v>-1.0257143702102622E-3</v>
      </c>
      <c r="S51" s="117">
        <f t="shared" si="10"/>
        <v>-1.0257143702099292E-3</v>
      </c>
      <c r="T51" s="118">
        <f t="shared" si="9"/>
        <v>-4.4743973985248431E-3</v>
      </c>
      <c r="U51" s="117">
        <f t="shared" si="9"/>
        <v>-4.4743973985241769E-3</v>
      </c>
      <c r="V51" s="117">
        <f t="shared" si="9"/>
        <v>-4.47439739852451E-3</v>
      </c>
      <c r="W51" s="117">
        <f t="shared" si="9"/>
        <v>-9.9997626109360471E-4</v>
      </c>
      <c r="X51" s="117">
        <f t="shared" si="9"/>
        <v>-1.1999999999999789E-3</v>
      </c>
      <c r="Y51" s="117">
        <f t="shared" si="9"/>
        <v>-1.1999999999999789E-3</v>
      </c>
      <c r="Z51" s="113">
        <f t="shared" si="5"/>
        <v>0.74343759192216075</v>
      </c>
      <c r="AA51" s="114">
        <f t="shared" si="11"/>
        <v>0.10904912047128665</v>
      </c>
      <c r="AB51" s="114">
        <f t="shared" si="6"/>
        <v>0.12958631983873312</v>
      </c>
      <c r="AC51" s="115">
        <f t="shared" si="12"/>
        <v>6.6443095520030994E-4</v>
      </c>
      <c r="AD51" s="99">
        <v>30691.647360553983</v>
      </c>
      <c r="AE51" s="8">
        <v>21962.709469210178</v>
      </c>
      <c r="AF51" s="8">
        <v>854.61493664421494</v>
      </c>
      <c r="AG51" s="8">
        <v>1887.170393199515</v>
      </c>
      <c r="AH51" s="8">
        <v>0</v>
      </c>
      <c r="AI51" s="8">
        <v>2090.0472380428423</v>
      </c>
      <c r="AJ51" s="8">
        <v>0</v>
      </c>
      <c r="AK51" s="8">
        <v>2.8542677707106552E-3</v>
      </c>
      <c r="AL51" s="8">
        <v>0.13732887441806488</v>
      </c>
      <c r="AM51" s="8">
        <v>19.150231991345009</v>
      </c>
      <c r="AN51" s="8">
        <v>1.1020654389101701</v>
      </c>
      <c r="AO51" s="8">
        <v>0</v>
      </c>
      <c r="AP51" s="8">
        <v>0</v>
      </c>
      <c r="AQ51" s="8">
        <v>311.52823437320785</v>
      </c>
      <c r="AR51" s="8">
        <v>1328.4330703831554</v>
      </c>
      <c r="AS51" s="8">
        <v>1377.7179753776613</v>
      </c>
      <c r="AT51" s="8">
        <v>329.21787034927371</v>
      </c>
      <c r="AU51" s="8">
        <v>458.9369087546865</v>
      </c>
      <c r="AV51" s="8">
        <v>70.878783646804251</v>
      </c>
      <c r="AW51" s="88">
        <v>19881.811201944394</v>
      </c>
      <c r="AX51" s="88">
        <v>2877.5151573624416</v>
      </c>
      <c r="AY51" s="9">
        <v>57.998046547554395</v>
      </c>
    </row>
    <row r="52" spans="2:51" x14ac:dyDescent="0.25">
      <c r="B52" s="12">
        <f t="shared" si="3"/>
        <v>2066</v>
      </c>
      <c r="C52" s="93">
        <v>7.0000000000000007E-2</v>
      </c>
      <c r="D52" s="116">
        <f t="shared" ref="D52:M56" si="13">AD52/AD51-1</f>
        <v>-1.6000000000000458E-3</v>
      </c>
      <c r="E52" s="117">
        <f t="shared" si="13"/>
        <v>-1.462621730253022E-3</v>
      </c>
      <c r="F52" s="117">
        <f t="shared" si="13"/>
        <v>-1.462621730253133E-3</v>
      </c>
      <c r="G52" s="117">
        <f t="shared" si="13"/>
        <v>-1.6000000000001569E-3</v>
      </c>
      <c r="H52" s="117" t="e">
        <f t="shared" si="13"/>
        <v>#DIV/0!</v>
      </c>
      <c r="I52" s="117">
        <f t="shared" si="13"/>
        <v>-1.6000000000001569E-3</v>
      </c>
      <c r="J52" s="117"/>
      <c r="K52" s="117">
        <f t="shared" si="13"/>
        <v>-0.33333333333333326</v>
      </c>
      <c r="L52" s="117"/>
      <c r="M52" s="117">
        <f t="shared" si="13"/>
        <v>-6.0000000000002274E-3</v>
      </c>
      <c r="N52" s="117"/>
      <c r="O52" s="117"/>
      <c r="P52" s="117"/>
      <c r="Q52" s="117">
        <f t="shared" ref="Q52:S56" si="14">AQ52/AQ51-1</f>
        <v>-3.0000000000000027E-3</v>
      </c>
      <c r="R52" s="117">
        <f t="shared" si="14"/>
        <v>-1.462621730252911E-3</v>
      </c>
      <c r="S52" s="117">
        <f t="shared" si="14"/>
        <v>-1.462621730253133E-3</v>
      </c>
      <c r="T52" s="118">
        <f t="shared" si="9"/>
        <v>-4.4900954641650115E-3</v>
      </c>
      <c r="U52" s="117">
        <f t="shared" si="9"/>
        <v>-4.4900954641656776E-3</v>
      </c>
      <c r="V52" s="117">
        <f t="shared" si="9"/>
        <v>-4.4900954641649005E-3</v>
      </c>
      <c r="W52" s="117">
        <f t="shared" si="9"/>
        <v>-1.4423380789961859E-3</v>
      </c>
      <c r="X52" s="117">
        <f t="shared" si="9"/>
        <v>-1.6000000000000458E-3</v>
      </c>
      <c r="Y52" s="117">
        <f t="shared" si="9"/>
        <v>-1.5999999999999348E-3</v>
      </c>
      <c r="Z52" s="113">
        <f t="shared" si="5"/>
        <v>0.74353988776555324</v>
      </c>
      <c r="AA52" s="114">
        <f t="shared" si="11"/>
        <v>0.10901596903444188</v>
      </c>
      <c r="AB52" s="114">
        <f t="shared" si="6"/>
        <v>0.12958631983873309</v>
      </c>
      <c r="AC52" s="115">
        <f t="shared" si="12"/>
        <v>6.4525688052553332E-4</v>
      </c>
      <c r="AD52" s="99">
        <v>30642.540724777096</v>
      </c>
      <c r="AE52" s="8">
        <v>21930.586333085277</v>
      </c>
      <c r="AF52" s="8">
        <v>853.36495826688019</v>
      </c>
      <c r="AG52" s="8">
        <v>1884.1509205703956</v>
      </c>
      <c r="AH52" s="8">
        <v>0</v>
      </c>
      <c r="AI52" s="8">
        <v>2086.7031624619735</v>
      </c>
      <c r="AJ52" s="8">
        <v>0</v>
      </c>
      <c r="AK52" s="8">
        <v>1.9028451804737703E-3</v>
      </c>
      <c r="AL52" s="8">
        <v>8.2490641091842523E-2</v>
      </c>
      <c r="AM52" s="8">
        <v>19.035330599396936</v>
      </c>
      <c r="AN52" s="8">
        <v>0.65258615377703311</v>
      </c>
      <c r="AO52" s="8">
        <v>0</v>
      </c>
      <c r="AP52" s="8">
        <v>0</v>
      </c>
      <c r="AQ52" s="8">
        <v>310.59364967008821</v>
      </c>
      <c r="AR52" s="8">
        <v>1326.4900753072263</v>
      </c>
      <c r="AS52" s="8">
        <v>1375.7028951287136</v>
      </c>
      <c r="AT52" s="8">
        <v>327.73965068289635</v>
      </c>
      <c r="AU52" s="8">
        <v>456.87623822234889</v>
      </c>
      <c r="AV52" s="8">
        <v>70.560531141846212</v>
      </c>
      <c r="AW52" s="88">
        <v>19853.134908568416</v>
      </c>
      <c r="AX52" s="88">
        <v>2872.9111331106615</v>
      </c>
      <c r="AY52" s="9">
        <v>57.905249673078309</v>
      </c>
    </row>
    <row r="53" spans="2:51" x14ac:dyDescent="0.25">
      <c r="B53" s="12">
        <f t="shared" si="3"/>
        <v>2067</v>
      </c>
      <c r="C53" s="93">
        <v>7.0000000000000007E-2</v>
      </c>
      <c r="D53" s="116">
        <f t="shared" si="13"/>
        <v>-1.5000000000000568E-3</v>
      </c>
      <c r="E53" s="117">
        <f t="shared" si="13"/>
        <v>-1.3633095686687025E-3</v>
      </c>
      <c r="F53" s="117">
        <f t="shared" si="13"/>
        <v>-1.3633095686685914E-3</v>
      </c>
      <c r="G53" s="117">
        <f t="shared" si="13"/>
        <v>-1.4999999999998348E-3</v>
      </c>
      <c r="H53" s="117" t="e">
        <f t="shared" si="13"/>
        <v>#DIV/0!</v>
      </c>
      <c r="I53" s="117">
        <f t="shared" si="13"/>
        <v>-1.5000000000000568E-3</v>
      </c>
      <c r="J53" s="117"/>
      <c r="K53" s="117">
        <f t="shared" si="13"/>
        <v>-0.5</v>
      </c>
      <c r="L53" s="117"/>
      <c r="M53" s="117">
        <f t="shared" si="13"/>
        <v>-5.9999999999998943E-3</v>
      </c>
      <c r="N53" s="117"/>
      <c r="O53" s="117"/>
      <c r="P53" s="117"/>
      <c r="Q53" s="117">
        <f t="shared" si="14"/>
        <v>-3.0000000000000027E-3</v>
      </c>
      <c r="R53" s="117">
        <f t="shared" si="14"/>
        <v>-1.3633095686687025E-3</v>
      </c>
      <c r="S53" s="117">
        <f t="shared" si="14"/>
        <v>-1.3633095686685914E-3</v>
      </c>
      <c r="T53" s="118">
        <f t="shared" si="9"/>
        <v>-4.5679639763153146E-3</v>
      </c>
      <c r="U53" s="117">
        <f t="shared" si="9"/>
        <v>-4.5679639763150925E-3</v>
      </c>
      <c r="V53" s="117">
        <f t="shared" si="9"/>
        <v>-4.5679639763155366E-3</v>
      </c>
      <c r="W53" s="117">
        <f t="shared" si="9"/>
        <v>-1.3431306620442784E-3</v>
      </c>
      <c r="X53" s="117">
        <f t="shared" si="9"/>
        <v>-1.4999999999998348E-3</v>
      </c>
      <c r="Y53" s="117">
        <f t="shared" si="9"/>
        <v>-1.5000000000000568E-3</v>
      </c>
      <c r="Z53" s="113">
        <f t="shared" si="5"/>
        <v>0.74364167523472779</v>
      </c>
      <c r="AA53" s="114">
        <f t="shared" si="11"/>
        <v>0.10897995128000977</v>
      </c>
      <c r="AB53" s="114">
        <f t="shared" si="6"/>
        <v>0.12958631983873309</v>
      </c>
      <c r="AC53" s="115">
        <f t="shared" si="12"/>
        <v>6.3237402998233194E-4</v>
      </c>
      <c r="AD53" s="99">
        <v>30596.576913689929</v>
      </c>
      <c r="AE53" s="8">
        <v>21900.688154890868</v>
      </c>
      <c r="AF53" s="8">
        <v>852.20155765370851</v>
      </c>
      <c r="AG53" s="8">
        <v>1881.3246941895402</v>
      </c>
      <c r="AH53" s="8">
        <v>0</v>
      </c>
      <c r="AI53" s="8">
        <v>2083.5731077182804</v>
      </c>
      <c r="AJ53" s="8">
        <v>0</v>
      </c>
      <c r="AK53" s="8">
        <v>9.5142259023688514E-4</v>
      </c>
      <c r="AL53" s="8">
        <v>4.9976225059315815E-2</v>
      </c>
      <c r="AM53" s="8">
        <v>18.921118615800555</v>
      </c>
      <c r="AN53" s="8">
        <v>0.37643438312437111</v>
      </c>
      <c r="AO53" s="8">
        <v>0</v>
      </c>
      <c r="AP53" s="8">
        <v>0</v>
      </c>
      <c r="AQ53" s="8">
        <v>309.66186872107795</v>
      </c>
      <c r="AR53" s="8">
        <v>1324.681658694816</v>
      </c>
      <c r="AS53" s="8">
        <v>1373.8273862081396</v>
      </c>
      <c r="AT53" s="8">
        <v>326.24254776496673</v>
      </c>
      <c r="AU53" s="8">
        <v>454.78924402451486</v>
      </c>
      <c r="AV53" s="8">
        <v>70.238213177440571</v>
      </c>
      <c r="AW53" s="88">
        <v>19826.469554335017</v>
      </c>
      <c r="AX53" s="88">
        <v>2868.6017664109959</v>
      </c>
      <c r="AY53" s="9">
        <v>57.81839179856869</v>
      </c>
    </row>
    <row r="54" spans="2:51" x14ac:dyDescent="0.25">
      <c r="B54" s="12">
        <f t="shared" si="3"/>
        <v>2068</v>
      </c>
      <c r="C54" s="93">
        <v>7.0000000000000007E-2</v>
      </c>
      <c r="D54" s="116">
        <f t="shared" si="13"/>
        <v>-1.4999999999999458E-3</v>
      </c>
      <c r="E54" s="117">
        <f t="shared" si="13"/>
        <v>-1.3731382305076645E-3</v>
      </c>
      <c r="F54" s="117">
        <f t="shared" si="13"/>
        <v>-1.3731382305077755E-3</v>
      </c>
      <c r="G54" s="117">
        <f t="shared" si="13"/>
        <v>-1.5000000000000568E-3</v>
      </c>
      <c r="H54" s="117" t="e">
        <f t="shared" si="13"/>
        <v>#DIV/0!</v>
      </c>
      <c r="I54" s="117">
        <f t="shared" si="13"/>
        <v>-1.5000000000000568E-3</v>
      </c>
      <c r="J54" s="117"/>
      <c r="K54" s="117">
        <f t="shared" si="13"/>
        <v>0</v>
      </c>
      <c r="L54" s="117"/>
      <c r="M54" s="117">
        <f t="shared" si="13"/>
        <v>-6.0000000000000053E-3</v>
      </c>
      <c r="N54" s="117"/>
      <c r="O54" s="117"/>
      <c r="P54" s="117"/>
      <c r="Q54" s="117">
        <f t="shared" si="14"/>
        <v>-2.5000000000000577E-3</v>
      </c>
      <c r="R54" s="117">
        <f t="shared" si="14"/>
        <v>-1.3731382305076645E-3</v>
      </c>
      <c r="S54" s="117">
        <f t="shared" si="14"/>
        <v>-1.3731382305075535E-3</v>
      </c>
      <c r="T54" s="118">
        <f t="shared" si="9"/>
        <v>-4.5918942825424747E-3</v>
      </c>
      <c r="U54" s="117">
        <f t="shared" si="9"/>
        <v>-4.5918942825425857E-3</v>
      </c>
      <c r="V54" s="117">
        <f t="shared" si="9"/>
        <v>-4.5918942825424747E-3</v>
      </c>
      <c r="W54" s="117">
        <f t="shared" si="9"/>
        <v>-1.3544132205643988E-3</v>
      </c>
      <c r="X54" s="117">
        <f t="shared" si="9"/>
        <v>-1.5000000000000568E-3</v>
      </c>
      <c r="Y54" s="117">
        <f t="shared" si="9"/>
        <v>-1.4999999999999458E-3</v>
      </c>
      <c r="Z54" s="113">
        <f t="shared" si="5"/>
        <v>0.74373615665564763</v>
      </c>
      <c r="AA54" s="114">
        <f t="shared" si="11"/>
        <v>0.10894800332863812</v>
      </c>
      <c r="AB54" s="114">
        <f t="shared" si="6"/>
        <v>0.12958631983873309</v>
      </c>
      <c r="AC54" s="115">
        <f t="shared" si="12"/>
        <v>6.2297617915893218E-4</v>
      </c>
      <c r="AD54" s="99">
        <v>30550.682048319395</v>
      </c>
      <c r="AE54" s="8">
        <v>21870.61548271096</v>
      </c>
      <c r="AF54" s="8">
        <v>851.0313671147959</v>
      </c>
      <c r="AG54" s="8">
        <v>1878.5027071482557</v>
      </c>
      <c r="AH54" s="8">
        <v>0</v>
      </c>
      <c r="AI54" s="8">
        <v>2080.4477480567029</v>
      </c>
      <c r="AJ54" s="8">
        <v>0</v>
      </c>
      <c r="AK54" s="8">
        <v>9.5142259023688514E-4</v>
      </c>
      <c r="AL54" s="8">
        <v>2.3518314458292697E-2</v>
      </c>
      <c r="AM54" s="8">
        <v>18.807591904105752</v>
      </c>
      <c r="AN54" s="8">
        <v>0.20028553200711341</v>
      </c>
      <c r="AO54" s="8">
        <v>0</v>
      </c>
      <c r="AP54" s="8">
        <v>0</v>
      </c>
      <c r="AQ54" s="8">
        <v>308.88771404927525</v>
      </c>
      <c r="AR54" s="8">
        <v>1322.8626876660098</v>
      </c>
      <c r="AS54" s="8">
        <v>1371.940931302019</v>
      </c>
      <c r="AT54" s="8">
        <v>324.74447647516268</v>
      </c>
      <c r="AU54" s="8">
        <v>452.70089989511683</v>
      </c>
      <c r="AV54" s="8">
        <v>69.915686727935082</v>
      </c>
      <c r="AW54" s="88">
        <v>19799.616321853508</v>
      </c>
      <c r="AX54" s="88">
        <v>2864.2988637613794</v>
      </c>
      <c r="AY54" s="9">
        <v>57.731664210870839</v>
      </c>
    </row>
    <row r="55" spans="2:51" x14ac:dyDescent="0.25">
      <c r="B55" s="12">
        <f t="shared" si="3"/>
        <v>2069</v>
      </c>
      <c r="C55" s="93">
        <v>7.0000000000000007E-2</v>
      </c>
      <c r="D55" s="116">
        <f t="shared" si="13"/>
        <v>-1.6000000000000458E-3</v>
      </c>
      <c r="E55" s="117">
        <f t="shared" si="13"/>
        <v>-1.480036658942141E-3</v>
      </c>
      <c r="F55" s="117">
        <f t="shared" si="13"/>
        <v>-1.480036658942141E-3</v>
      </c>
      <c r="G55" s="117">
        <f t="shared" si="13"/>
        <v>-1.5999999999999348E-3</v>
      </c>
      <c r="H55" s="117" t="e">
        <f t="shared" si="13"/>
        <v>#DIV/0!</v>
      </c>
      <c r="I55" s="117">
        <f t="shared" si="13"/>
        <v>-1.6000000000000458E-3</v>
      </c>
      <c r="J55" s="117"/>
      <c r="K55" s="117">
        <f t="shared" si="13"/>
        <v>-1</v>
      </c>
      <c r="L55" s="117"/>
      <c r="M55" s="117">
        <f t="shared" si="13"/>
        <v>-6.0000000000000053E-3</v>
      </c>
      <c r="N55" s="117"/>
      <c r="O55" s="117"/>
      <c r="P55" s="117"/>
      <c r="Q55" s="117">
        <f t="shared" si="14"/>
        <v>-2.4999999999998357E-3</v>
      </c>
      <c r="R55" s="117">
        <f t="shared" si="14"/>
        <v>-1.480036658942141E-3</v>
      </c>
      <c r="S55" s="117">
        <f t="shared" si="14"/>
        <v>-1.480036658942141E-3</v>
      </c>
      <c r="T55" s="118">
        <f t="shared" si="9"/>
        <v>-4.6235138705414958E-3</v>
      </c>
      <c r="U55" s="117">
        <f t="shared" si="9"/>
        <v>-4.6235138705416068E-3</v>
      </c>
      <c r="V55" s="117">
        <f t="shared" si="9"/>
        <v>-4.6235138705412737E-3</v>
      </c>
      <c r="W55" s="117">
        <f t="shared" si="9"/>
        <v>-1.4623324499761781E-3</v>
      </c>
      <c r="X55" s="117">
        <f t="shared" si="9"/>
        <v>-1.6000000000001569E-3</v>
      </c>
      <c r="Y55" s="117">
        <f t="shared" si="9"/>
        <v>-1.6000000000000458E-3</v>
      </c>
      <c r="Z55" s="113">
        <f t="shared" si="5"/>
        <v>0.7438255207123563</v>
      </c>
      <c r="AA55" s="114">
        <f t="shared" si="11"/>
        <v>0.10891729724910723</v>
      </c>
      <c r="AB55" s="114">
        <f t="shared" si="6"/>
        <v>0.12958631983873309</v>
      </c>
      <c r="AC55" s="115">
        <f t="shared" si="12"/>
        <v>6.1612296265262751E-4</v>
      </c>
      <c r="AD55" s="99">
        <v>30501.800957042084</v>
      </c>
      <c r="AE55" s="8">
        <v>21838.246170042919</v>
      </c>
      <c r="AF55" s="8">
        <v>849.77180949355636</v>
      </c>
      <c r="AG55" s="8">
        <v>1875.4971028168186</v>
      </c>
      <c r="AH55" s="8">
        <v>0</v>
      </c>
      <c r="AI55" s="8">
        <v>2077.1190316598122</v>
      </c>
      <c r="AJ55" s="8">
        <v>0</v>
      </c>
      <c r="AK55" s="8">
        <v>0</v>
      </c>
      <c r="AL55" s="8">
        <v>1.1757438951366302E-2</v>
      </c>
      <c r="AM55" s="8">
        <v>18.694746352681118</v>
      </c>
      <c r="AN55" s="8">
        <v>8.6356180261032242E-2</v>
      </c>
      <c r="AO55" s="8">
        <v>0</v>
      </c>
      <c r="AP55" s="8">
        <v>0</v>
      </c>
      <c r="AQ55" s="8">
        <v>308.11549476415212</v>
      </c>
      <c r="AR55" s="8">
        <v>1320.9048023935175</v>
      </c>
      <c r="AS55" s="8">
        <v>1369.9104084297887</v>
      </c>
      <c r="AT55" s="8">
        <v>323.24301588379802</v>
      </c>
      <c r="AU55" s="8">
        <v>450.60783100524509</v>
      </c>
      <c r="AV55" s="8">
        <v>69.592430580580057</v>
      </c>
      <c r="AW55" s="88">
        <v>19770.662700408982</v>
      </c>
      <c r="AX55" s="88">
        <v>2859.7159855793607</v>
      </c>
      <c r="AY55" s="9">
        <v>57.639293548133445</v>
      </c>
    </row>
    <row r="56" spans="2:51" ht="15.75" thickBot="1" x14ac:dyDescent="0.3">
      <c r="B56" s="13">
        <f t="shared" si="3"/>
        <v>2070</v>
      </c>
      <c r="C56" s="94">
        <v>7.0000000000000007E-2</v>
      </c>
      <c r="D56" s="119">
        <f t="shared" si="13"/>
        <v>-2.0000000000001128E-3</v>
      </c>
      <c r="E56" s="120">
        <f t="shared" si="13"/>
        <v>-1.9005258839319694E-3</v>
      </c>
      <c r="F56" s="120">
        <f t="shared" si="13"/>
        <v>-1.9005258839319694E-3</v>
      </c>
      <c r="G56" s="120">
        <f t="shared" si="13"/>
        <v>-2.0000000000002238E-3</v>
      </c>
      <c r="H56" s="120" t="e">
        <f t="shared" si="13"/>
        <v>#DIV/0!</v>
      </c>
      <c r="I56" s="120">
        <f t="shared" si="13"/>
        <v>-2.0000000000000018E-3</v>
      </c>
      <c r="J56" s="120"/>
      <c r="K56" s="120"/>
      <c r="L56" s="120"/>
      <c r="M56" s="120">
        <f t="shared" si="13"/>
        <v>-6.0000000000000053E-3</v>
      </c>
      <c r="N56" s="120"/>
      <c r="O56" s="120"/>
      <c r="P56" s="120"/>
      <c r="Q56" s="120">
        <f t="shared" si="14"/>
        <v>-2.4999999999998357E-3</v>
      </c>
      <c r="R56" s="120">
        <f t="shared" si="14"/>
        <v>-1.9005258839319694E-3</v>
      </c>
      <c r="S56" s="120">
        <f t="shared" si="14"/>
        <v>-1.9005258839319694E-3</v>
      </c>
      <c r="T56" s="121">
        <f t="shared" si="9"/>
        <v>-4.6404963443733571E-3</v>
      </c>
      <c r="U56" s="120">
        <f t="shared" si="9"/>
        <v>-4.6404963443733571E-3</v>
      </c>
      <c r="V56" s="120">
        <f t="shared" si="9"/>
        <v>-4.6404963443733571E-3</v>
      </c>
      <c r="W56" s="120">
        <f t="shared" si="9"/>
        <v>-1.8858475020261389E-3</v>
      </c>
      <c r="X56" s="120">
        <f t="shared" si="9"/>
        <v>-2.0000000000002238E-3</v>
      </c>
      <c r="Y56" s="120">
        <f t="shared" si="9"/>
        <v>-2.0000000000001128E-3</v>
      </c>
      <c r="Z56" s="122">
        <f t="shared" si="5"/>
        <v>0.74389966037786914</v>
      </c>
      <c r="AA56" s="123">
        <f t="shared" si="11"/>
        <v>0.10889299061627053</v>
      </c>
      <c r="AB56" s="123">
        <f t="shared" si="6"/>
        <v>0.12958631983873312</v>
      </c>
      <c r="AC56" s="124">
        <f t="shared" si="12"/>
        <v>6.1141315303275855E-4</v>
      </c>
      <c r="AD56" s="100">
        <v>30440.797355127997</v>
      </c>
      <c r="AE56" s="10">
        <v>21796.742017937075</v>
      </c>
      <c r="AF56" s="10">
        <v>848.15679617417811</v>
      </c>
      <c r="AG56" s="10">
        <v>1871.7461086111846</v>
      </c>
      <c r="AH56" s="10">
        <v>0</v>
      </c>
      <c r="AI56" s="10">
        <v>2072.9647935964927</v>
      </c>
      <c r="AJ56" s="10">
        <v>0</v>
      </c>
      <c r="AK56" s="10">
        <v>0</v>
      </c>
      <c r="AL56" s="10">
        <v>5.870776728142792E-3</v>
      </c>
      <c r="AM56" s="10">
        <v>18.582577874565033</v>
      </c>
      <c r="AN56" s="10">
        <v>2.3455240436890228E-2</v>
      </c>
      <c r="AO56" s="10">
        <v>0</v>
      </c>
      <c r="AP56" s="10">
        <v>0</v>
      </c>
      <c r="AQ56" s="10">
        <v>307.34520602724177</v>
      </c>
      <c r="AR56" s="10">
        <v>1318.3943886263585</v>
      </c>
      <c r="AS56" s="10">
        <v>1367.3068582399001</v>
      </c>
      <c r="AT56" s="10">
        <v>321.74300785024502</v>
      </c>
      <c r="AU56" s="10">
        <v>448.51678701271925</v>
      </c>
      <c r="AV56" s="10">
        <v>69.269487160874817</v>
      </c>
      <c r="AW56" s="89">
        <v>19733.378245542015</v>
      </c>
      <c r="AX56" s="89">
        <v>2853.9965536082013</v>
      </c>
      <c r="AY56" s="11">
        <v>57.524014961037174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Y56"/>
  <sheetViews>
    <sheetView workbookViewId="0">
      <selection activeCell="B56" sqref="B56:AY56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0.85546875" style="2"/>
    <col min="4" max="4" width="12" style="7" customWidth="1"/>
    <col min="5" max="20" width="12" style="4" customWidth="1"/>
    <col min="21" max="21" width="12.28515625" style="5" customWidth="1"/>
    <col min="22" max="24" width="12" style="5" customWidth="1"/>
    <col min="25" max="25" width="12" style="6" customWidth="1"/>
    <col min="26" max="41" width="12" style="2" customWidth="1"/>
    <col min="42" max="16384" width="10.85546875" style="2"/>
  </cols>
  <sheetData>
    <row r="1" spans="2:51" ht="28.5" x14ac:dyDescent="0.45">
      <c r="B1" s="20" t="s">
        <v>4</v>
      </c>
      <c r="C1" s="20"/>
    </row>
    <row r="2" spans="2:51" x14ac:dyDescent="0.25">
      <c r="C2" s="76"/>
    </row>
    <row r="3" spans="2:51" ht="15.75" thickBot="1" x14ac:dyDescent="0.3">
      <c r="B3" s="92" t="s">
        <v>66</v>
      </c>
      <c r="C3" s="92"/>
      <c r="D3" s="22"/>
      <c r="E3" s="23"/>
      <c r="F3" s="23"/>
      <c r="G3" s="23"/>
      <c r="H3" s="70"/>
      <c r="I3" s="23"/>
      <c r="J3" s="25" t="s">
        <v>49</v>
      </c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51" s="1" customFormat="1" ht="60.75" thickBot="1" x14ac:dyDescent="0.3">
      <c r="B4" s="14" t="s">
        <v>3</v>
      </c>
      <c r="C4" s="15" t="s">
        <v>64</v>
      </c>
      <c r="D4" s="16" t="s">
        <v>1</v>
      </c>
      <c r="E4" s="101" t="str">
        <f>AE4</f>
        <v>CNAV</v>
      </c>
      <c r="F4" s="101" t="str">
        <f t="shared" ref="F4:T4" si="0">AF4</f>
        <v>MSA_SA</v>
      </c>
      <c r="G4" s="101" t="str">
        <f t="shared" si="0"/>
        <v>FPE civils et militaires</v>
      </c>
      <c r="H4" s="101" t="str">
        <f t="shared" si="0"/>
        <v>FSPOEIE</v>
      </c>
      <c r="I4" s="101" t="str">
        <f t="shared" si="0"/>
        <v>CNRACL</v>
      </c>
      <c r="J4" s="101" t="str">
        <f t="shared" si="0"/>
        <v>CANSSM</v>
      </c>
      <c r="K4" s="101" t="str">
        <f t="shared" si="0"/>
        <v>SNCF</v>
      </c>
      <c r="L4" s="101" t="str">
        <f t="shared" si="0"/>
        <v>RATP</v>
      </c>
      <c r="M4" s="101" t="str">
        <f t="shared" si="0"/>
        <v>ENIM</v>
      </c>
      <c r="N4" s="101" t="str">
        <f t="shared" si="0"/>
        <v>CNIEG</v>
      </c>
      <c r="O4" s="101" t="str">
        <f t="shared" si="0"/>
        <v>CRPCEN</v>
      </c>
      <c r="P4" s="101" t="str">
        <f t="shared" si="0"/>
        <v>BDF</v>
      </c>
      <c r="Q4" s="101" t="str">
        <f t="shared" si="0"/>
        <v>MSA_EXA</v>
      </c>
      <c r="R4" s="101" t="str">
        <f t="shared" si="0"/>
        <v>Régime général des non salariés</v>
      </c>
      <c r="S4" s="101" t="str">
        <f t="shared" si="0"/>
        <v>Auto-entrepreneurs SSI</v>
      </c>
      <c r="T4" s="101" t="str">
        <f t="shared" si="0"/>
        <v>CNAVPL_RB</v>
      </c>
      <c r="U4" s="102" t="s">
        <v>54</v>
      </c>
      <c r="V4" s="102" t="s">
        <v>55</v>
      </c>
      <c r="W4" s="102" t="s">
        <v>63</v>
      </c>
      <c r="X4" s="102" t="s">
        <v>53</v>
      </c>
      <c r="Y4" s="103" t="s">
        <v>56</v>
      </c>
      <c r="Z4" s="104" t="s">
        <v>5</v>
      </c>
      <c r="AA4" s="105" t="s">
        <v>6</v>
      </c>
      <c r="AB4" s="105" t="s">
        <v>7</v>
      </c>
      <c r="AC4" s="106" t="s">
        <v>2</v>
      </c>
      <c r="AD4" s="17" t="s">
        <v>0</v>
      </c>
      <c r="AE4" s="18" t="s">
        <v>9</v>
      </c>
      <c r="AF4" s="69" t="s">
        <v>44</v>
      </c>
      <c r="AG4" s="18" t="s">
        <v>43</v>
      </c>
      <c r="AH4" s="18" t="s">
        <v>23</v>
      </c>
      <c r="AI4" s="18" t="s">
        <v>24</v>
      </c>
      <c r="AJ4" s="18" t="s">
        <v>25</v>
      </c>
      <c r="AK4" s="18" t="s">
        <v>26</v>
      </c>
      <c r="AL4" s="18" t="s">
        <v>27</v>
      </c>
      <c r="AM4" s="18" t="s">
        <v>28</v>
      </c>
      <c r="AN4" s="18" t="s">
        <v>29</v>
      </c>
      <c r="AO4" s="18" t="s">
        <v>30</v>
      </c>
      <c r="AP4" s="18" t="s">
        <v>31</v>
      </c>
      <c r="AQ4" s="18" t="s">
        <v>45</v>
      </c>
      <c r="AR4" s="18" t="s">
        <v>48</v>
      </c>
      <c r="AS4" s="18" t="s">
        <v>61</v>
      </c>
      <c r="AT4" s="87" t="s">
        <v>46</v>
      </c>
      <c r="AU4" s="87" t="s">
        <v>62</v>
      </c>
      <c r="AV4" s="87" t="s">
        <v>47</v>
      </c>
      <c r="AW4" s="87" t="s">
        <v>63</v>
      </c>
      <c r="AX4" s="18" t="s">
        <v>53</v>
      </c>
      <c r="AY4" s="19" t="s">
        <v>56</v>
      </c>
    </row>
    <row r="5" spans="2:51" x14ac:dyDescent="0.25">
      <c r="B5" s="57">
        <v>2019</v>
      </c>
      <c r="C5" s="86"/>
      <c r="D5" s="107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10"/>
      <c r="V5" s="110"/>
      <c r="W5" s="110"/>
      <c r="X5" s="111"/>
      <c r="Y5" s="112"/>
      <c r="Z5" s="113">
        <f>(AE5+AF5)/AD5</f>
        <v>0.73056532442817312</v>
      </c>
      <c r="AA5" s="114">
        <f t="shared" ref="AA5:AA36" si="1">SUM(AQ5:AT5)/AD5</f>
        <v>9.4867866283786684E-2</v>
      </c>
      <c r="AB5" s="114">
        <f>(AI5+AG5)/AD5</f>
        <v>0.14760355174098108</v>
      </c>
      <c r="AC5" s="115">
        <f t="shared" ref="AC5:AC36" si="2">(AH5+SUM(AJ5:AP5))/AD5</f>
        <v>1.5018111314646889E-2</v>
      </c>
      <c r="AD5" s="95">
        <v>28662</v>
      </c>
      <c r="AE5" s="96">
        <v>20155.183024559476</v>
      </c>
      <c r="AF5" s="96">
        <v>784.2803042008228</v>
      </c>
      <c r="AG5" s="96">
        <v>2028.58</v>
      </c>
      <c r="AH5" s="96">
        <v>23.257359578611016</v>
      </c>
      <c r="AI5" s="96">
        <v>2202.0329999999999</v>
      </c>
      <c r="AJ5" s="96">
        <v>1.274</v>
      </c>
      <c r="AK5" s="96">
        <v>135.25120443310476</v>
      </c>
      <c r="AL5" s="96">
        <v>41.349475498056812</v>
      </c>
      <c r="AM5" s="96">
        <v>30.103680548222471</v>
      </c>
      <c r="AN5" s="96">
        <v>136.624</v>
      </c>
      <c r="AO5" s="96">
        <v>53.625999999999998</v>
      </c>
      <c r="AP5" s="96">
        <v>8.9633864424141265</v>
      </c>
      <c r="AQ5" s="96">
        <v>468.846</v>
      </c>
      <c r="AR5" s="96">
        <v>1125.2138560875114</v>
      </c>
      <c r="AS5" s="96">
        <v>747.15063274552733</v>
      </c>
      <c r="AT5" s="96">
        <v>377.89229459285525</v>
      </c>
      <c r="AU5" s="96">
        <v>358.07966051843061</v>
      </c>
      <c r="AV5" s="96">
        <v>67.703784671515209</v>
      </c>
      <c r="AW5" s="96">
        <v>18001.504509744798</v>
      </c>
      <c r="AX5" s="97">
        <v>3060.8465920513213</v>
      </c>
      <c r="AY5" s="98">
        <v>34.756</v>
      </c>
    </row>
    <row r="6" spans="2:51" x14ac:dyDescent="0.25">
      <c r="B6" s="12">
        <f t="shared" ref="B6:B56" si="3">B5+1</f>
        <v>2020</v>
      </c>
      <c r="C6" s="93">
        <v>0.08</v>
      </c>
      <c r="D6" s="116">
        <f t="shared" ref="D6:Y17" si="4">AD6/AD5-1</f>
        <v>-5.8265299002169257E-4</v>
      </c>
      <c r="E6" s="117">
        <f t="shared" si="4"/>
        <v>-1.1700000000000044E-2</v>
      </c>
      <c r="F6" s="117">
        <f t="shared" si="4"/>
        <v>-1.1700000000000044E-2</v>
      </c>
      <c r="G6" s="117">
        <f t="shared" si="4"/>
        <v>-5.738003923926982E-3</v>
      </c>
      <c r="H6" s="117">
        <f t="shared" si="4"/>
        <v>-5.5971217138885421E-2</v>
      </c>
      <c r="I6" s="117">
        <f t="shared" si="4"/>
        <v>-1.2801269520683611E-3</v>
      </c>
      <c r="J6" s="117">
        <f t="shared" si="4"/>
        <v>-0.10361067503924659</v>
      </c>
      <c r="K6" s="117">
        <f t="shared" si="4"/>
        <v>-3.3145579006582326E-2</v>
      </c>
      <c r="L6" s="117">
        <f t="shared" si="4"/>
        <v>1.8052516411378505E-2</v>
      </c>
      <c r="M6" s="117">
        <f t="shared" si="4"/>
        <v>-7.4963609336989201E-2</v>
      </c>
      <c r="N6" s="117">
        <f t="shared" si="4"/>
        <v>-8.0073779131045741E-3</v>
      </c>
      <c r="O6" s="117">
        <f t="shared" si="4"/>
        <v>2.8307164435162013E-2</v>
      </c>
      <c r="P6" s="117">
        <f t="shared" si="4"/>
        <v>-6.3277952625797274E-2</v>
      </c>
      <c r="Q6" s="117">
        <f t="shared" si="4"/>
        <v>-1.5941268561531885E-2</v>
      </c>
      <c r="R6" s="117">
        <f t="shared" si="4"/>
        <v>-8.709859425131139E-3</v>
      </c>
      <c r="S6" s="117">
        <f t="shared" si="4"/>
        <v>0.19179898596041012</v>
      </c>
      <c r="T6" s="117">
        <f t="shared" si="4"/>
        <v>-1.5510031888624765E-3</v>
      </c>
      <c r="U6" s="117">
        <f t="shared" si="4"/>
        <v>0.1927644224439824</v>
      </c>
      <c r="V6" s="117">
        <f t="shared" si="4"/>
        <v>1.091254151510368E-2</v>
      </c>
      <c r="W6" s="117">
        <f t="shared" si="4"/>
        <v>-1.1700000000000044E-2</v>
      </c>
      <c r="X6" s="117">
        <f t="shared" si="4"/>
        <v>-3.4176800838660037E-3</v>
      </c>
      <c r="Y6" s="117">
        <f t="shared" si="4"/>
        <v>-5.0926458740936931E-2</v>
      </c>
      <c r="Z6" s="113">
        <f t="shared" ref="Z6:Z56" si="5">(AE6+AF6)/AD6</f>
        <v>0.72243864116674639</v>
      </c>
      <c r="AA6" s="114">
        <f t="shared" si="1"/>
        <v>9.9302327100169063E-2</v>
      </c>
      <c r="AB6" s="114">
        <f t="shared" ref="AB6:AB56" si="6">(AI6+AG6)/AD6</f>
        <v>0.14718484771349422</v>
      </c>
      <c r="AC6" s="115">
        <f t="shared" si="2"/>
        <v>1.4762595647077286E-2</v>
      </c>
      <c r="AD6" s="99">
        <v>28645.3</v>
      </c>
      <c r="AE6" s="8">
        <v>19919.367383172128</v>
      </c>
      <c r="AF6" s="8">
        <v>775.10422464167311</v>
      </c>
      <c r="AG6" s="8">
        <v>2016.94</v>
      </c>
      <c r="AH6" s="8">
        <v>21.955616855559441</v>
      </c>
      <c r="AI6" s="8">
        <v>2199.214118207356</v>
      </c>
      <c r="AJ6" s="8">
        <v>1.1419999999999999</v>
      </c>
      <c r="AK6" s="8">
        <v>130.76822495083186</v>
      </c>
      <c r="AL6" s="8">
        <v>42.095937583087377</v>
      </c>
      <c r="AM6" s="8">
        <v>27.847000000000001</v>
      </c>
      <c r="AN6" s="8">
        <v>135.53</v>
      </c>
      <c r="AO6" s="8">
        <v>55.143999999999998</v>
      </c>
      <c r="AP6" s="8">
        <v>8.3962016997443314</v>
      </c>
      <c r="AQ6" s="8">
        <v>461.37200000000001</v>
      </c>
      <c r="AR6" s="8">
        <v>1115.4134015777795</v>
      </c>
      <c r="AS6" s="8">
        <v>890.45336646579824</v>
      </c>
      <c r="AT6" s="8">
        <v>377.30618243889518</v>
      </c>
      <c r="AU6" s="8">
        <v>427.10467946720314</v>
      </c>
      <c r="AV6" s="8">
        <v>68.442605032472756</v>
      </c>
      <c r="AW6" s="88">
        <v>17790.886906980784</v>
      </c>
      <c r="AX6" s="88">
        <v>3050.3855976138984</v>
      </c>
      <c r="AY6" s="9">
        <v>32.985999999999997</v>
      </c>
    </row>
    <row r="7" spans="2:51" x14ac:dyDescent="0.25">
      <c r="B7" s="12">
        <f t="shared" si="3"/>
        <v>2021</v>
      </c>
      <c r="C7" s="93">
        <v>7.9000000000000001E-2</v>
      </c>
      <c r="D7" s="116">
        <f t="shared" si="4"/>
        <v>2.6178814674658657E-2</v>
      </c>
      <c r="E7" s="117">
        <f t="shared" si="4"/>
        <v>2.100000000000013E-2</v>
      </c>
      <c r="F7" s="117">
        <f t="shared" si="4"/>
        <v>2.0999999999999908E-2</v>
      </c>
      <c r="G7" s="117">
        <f t="shared" si="4"/>
        <v>-5.1860739536129241E-3</v>
      </c>
      <c r="H7" s="117">
        <f t="shared" si="4"/>
        <v>-6.578605456907749E-2</v>
      </c>
      <c r="I7" s="117">
        <f t="shared" si="4"/>
        <v>-4.2848733578130238E-3</v>
      </c>
      <c r="J7" s="117">
        <f t="shared" si="4"/>
        <v>-0.10157618213660236</v>
      </c>
      <c r="K7" s="117">
        <f t="shared" si="4"/>
        <v>-6.3161155775856792E-2</v>
      </c>
      <c r="L7" s="117">
        <f t="shared" si="4"/>
        <v>-8.3872625750531782E-3</v>
      </c>
      <c r="M7" s="117">
        <f t="shared" si="4"/>
        <v>-4.1297087657557463E-2</v>
      </c>
      <c r="N7" s="117">
        <f t="shared" si="4"/>
        <v>-2.4348852652544828E-4</v>
      </c>
      <c r="O7" s="117">
        <f t="shared" si="4"/>
        <v>0.10080879152763678</v>
      </c>
      <c r="P7" s="117">
        <f t="shared" si="4"/>
        <v>-6.4431689979181916E-2</v>
      </c>
      <c r="Q7" s="117">
        <f t="shared" si="4"/>
        <v>-1.3498868591938828E-2</v>
      </c>
      <c r="R7" s="117">
        <f t="shared" si="4"/>
        <v>-1.3510040901206222E-2</v>
      </c>
      <c r="S7" s="117">
        <f t="shared" si="4"/>
        <v>0.15815275290040853</v>
      </c>
      <c r="T7" s="117">
        <f t="shared" si="4"/>
        <v>-7.8267137247106655E-3</v>
      </c>
      <c r="U7" s="117">
        <f t="shared" si="4"/>
        <v>8.4411614875190555E-3</v>
      </c>
      <c r="V7" s="117">
        <f t="shared" si="4"/>
        <v>1.3454317897371615E-2</v>
      </c>
      <c r="W7" s="117">
        <f t="shared" si="4"/>
        <v>2.0999999999999908E-2</v>
      </c>
      <c r="X7" s="117">
        <f t="shared" si="4"/>
        <v>-4.7159931600618821E-3</v>
      </c>
      <c r="Y7" s="117">
        <f t="shared" si="4"/>
        <v>6.1056205663008623E-2</v>
      </c>
      <c r="Z7" s="113">
        <f t="shared" si="5"/>
        <v>0.71879271144873624</v>
      </c>
      <c r="AA7" s="114">
        <f t="shared" si="1"/>
        <v>0.10073489051154247</v>
      </c>
      <c r="AB7" s="114">
        <f t="shared" si="6"/>
        <v>0.14275360481385135</v>
      </c>
      <c r="AC7" s="115">
        <f t="shared" si="2"/>
        <v>1.4170377623123525E-2</v>
      </c>
      <c r="AD7" s="99">
        <v>29395.200000000001</v>
      </c>
      <c r="AE7" s="8">
        <v>20337.674098218744</v>
      </c>
      <c r="AF7" s="8">
        <v>791.38141335914815</v>
      </c>
      <c r="AG7" s="8">
        <v>2006.48</v>
      </c>
      <c r="AH7" s="8">
        <v>20.511243447001849</v>
      </c>
      <c r="AI7" s="8">
        <v>2189.790764224123</v>
      </c>
      <c r="AJ7" s="8">
        <v>1.026</v>
      </c>
      <c r="AK7" s="8">
        <v>122.50875272418008</v>
      </c>
      <c r="AL7" s="8">
        <v>41.742867901234973</v>
      </c>
      <c r="AM7" s="8">
        <v>26.696999999999999</v>
      </c>
      <c r="AN7" s="8">
        <v>135.49700000000001</v>
      </c>
      <c r="AO7" s="8">
        <v>60.703000000000003</v>
      </c>
      <c r="AP7" s="8">
        <v>7.8552202348237241</v>
      </c>
      <c r="AQ7" s="8">
        <v>455.14400000000001</v>
      </c>
      <c r="AR7" s="8">
        <v>1100.3441209007101</v>
      </c>
      <c r="AS7" s="8">
        <v>1031.2810177018005</v>
      </c>
      <c r="AT7" s="8">
        <v>374.35311496238251</v>
      </c>
      <c r="AU7" s="8">
        <v>430.70993903866088</v>
      </c>
      <c r="AV7" s="8">
        <v>69.363453598303892</v>
      </c>
      <c r="AW7" s="88">
        <v>18164.49553202738</v>
      </c>
      <c r="AX7" s="88">
        <v>3036</v>
      </c>
      <c r="AY7" s="9">
        <v>35</v>
      </c>
    </row>
    <row r="8" spans="2:51" x14ac:dyDescent="0.25">
      <c r="B8" s="12">
        <f t="shared" si="3"/>
        <v>2022</v>
      </c>
      <c r="C8" s="93">
        <v>7.2999999999999995E-2</v>
      </c>
      <c r="D8" s="116">
        <f t="shared" si="4"/>
        <v>2.4075359242325289E-2</v>
      </c>
      <c r="E8" s="117">
        <f t="shared" si="4"/>
        <v>3.2999999999999918E-2</v>
      </c>
      <c r="F8" s="117">
        <f t="shared" si="4"/>
        <v>3.2999999999999918E-2</v>
      </c>
      <c r="G8" s="117">
        <f t="shared" si="4"/>
        <v>-6.5288465372194127E-3</v>
      </c>
      <c r="H8" s="117">
        <f t="shared" si="4"/>
        <v>-7.1484863937694154E-2</v>
      </c>
      <c r="I8" s="117">
        <f t="shared" si="4"/>
        <v>-7.259383800538588E-4</v>
      </c>
      <c r="J8" s="117">
        <f t="shared" si="4"/>
        <v>-0.10818713450292394</v>
      </c>
      <c r="K8" s="117">
        <f t="shared" si="4"/>
        <v>-5.2457958624027134E-2</v>
      </c>
      <c r="L8" s="117">
        <f t="shared" si="4"/>
        <v>-2.7659975497125511E-2</v>
      </c>
      <c r="M8" s="117">
        <f t="shared" si="4"/>
        <v>6.0755890174926108E-2</v>
      </c>
      <c r="N8" s="117">
        <f t="shared" si="4"/>
        <v>5.7713454910439665E-3</v>
      </c>
      <c r="O8" s="117">
        <f t="shared" si="4"/>
        <v>5.0985947976212032E-2</v>
      </c>
      <c r="P8" s="117">
        <f t="shared" si="4"/>
        <v>-5.029572033516283E-2</v>
      </c>
      <c r="Q8" s="117">
        <f t="shared" si="4"/>
        <v>-1.4112017295625168E-2</v>
      </c>
      <c r="R8" s="117">
        <f t="shared" si="4"/>
        <v>-1.0920329988107769E-2</v>
      </c>
      <c r="S8" s="117">
        <f t="shared" si="4"/>
        <v>9.4468898996422856E-2</v>
      </c>
      <c r="T8" s="117">
        <f t="shared" si="4"/>
        <v>-5.6890060146647103E-3</v>
      </c>
      <c r="U8" s="117">
        <f t="shared" si="4"/>
        <v>0.20472627893936579</v>
      </c>
      <c r="V8" s="117">
        <f t="shared" si="4"/>
        <v>2.4263942294198593E-2</v>
      </c>
      <c r="W8" s="117">
        <f t="shared" si="4"/>
        <v>3.2999999999999918E-2</v>
      </c>
      <c r="X8" s="117">
        <f t="shared" si="4"/>
        <v>-3.500644735624947E-3</v>
      </c>
      <c r="Y8" s="117">
        <f t="shared" si="4"/>
        <v>5.7669036943902796E-2</v>
      </c>
      <c r="Z8" s="113">
        <f t="shared" si="5"/>
        <v>0.72505686639692379</v>
      </c>
      <c r="AA8" s="114">
        <f t="shared" si="1"/>
        <v>0.10091975915409322</v>
      </c>
      <c r="AB8" s="114">
        <f t="shared" si="6"/>
        <v>0.13890957718572247</v>
      </c>
      <c r="AC8" s="115">
        <f t="shared" si="2"/>
        <v>1.3702553279428986E-2</v>
      </c>
      <c r="AD8" s="99">
        <v>30102.9</v>
      </c>
      <c r="AE8" s="8">
        <v>21008.817343459959</v>
      </c>
      <c r="AF8" s="8">
        <v>817.49699999999996</v>
      </c>
      <c r="AG8" s="8">
        <v>1993.38</v>
      </c>
      <c r="AH8" s="8">
        <v>19.045000000000002</v>
      </c>
      <c r="AI8" s="8">
        <v>2188.2011110640851</v>
      </c>
      <c r="AJ8" s="8">
        <v>0.91500000000000004</v>
      </c>
      <c r="AK8" s="8">
        <v>116.08219364269388</v>
      </c>
      <c r="AL8" s="8">
        <v>40.588261197907066</v>
      </c>
      <c r="AM8" s="8">
        <v>28.318999999999999</v>
      </c>
      <c r="AN8" s="8">
        <v>136.279</v>
      </c>
      <c r="AO8" s="8">
        <v>63.798000000000002</v>
      </c>
      <c r="AP8" s="8">
        <v>7.4601362747219184</v>
      </c>
      <c r="AQ8" s="8">
        <v>448.721</v>
      </c>
      <c r="AR8" s="8">
        <v>1088.328</v>
      </c>
      <c r="AS8" s="8">
        <v>1128.7049999999999</v>
      </c>
      <c r="AT8" s="8">
        <v>372.22341783975304</v>
      </c>
      <c r="AU8" s="8">
        <v>518.88758216024701</v>
      </c>
      <c r="AV8" s="8">
        <v>71.046484433739465</v>
      </c>
      <c r="AW8" s="88">
        <v>18763.923884584281</v>
      </c>
      <c r="AX8" s="88">
        <v>3025.3720425826427</v>
      </c>
      <c r="AY8" s="9">
        <v>37.018416293036601</v>
      </c>
    </row>
    <row r="9" spans="2:51" x14ac:dyDescent="0.25">
      <c r="B9" s="12">
        <f t="shared" si="3"/>
        <v>2023</v>
      </c>
      <c r="C9" s="93">
        <v>7.2999999999999995E-2</v>
      </c>
      <c r="D9" s="116">
        <f t="shared" si="4"/>
        <v>1.065345863687539E-2</v>
      </c>
      <c r="E9" s="117">
        <f t="shared" si="4"/>
        <v>1.2999999999999901E-2</v>
      </c>
      <c r="F9" s="117">
        <f t="shared" si="4"/>
        <v>1.2999999999999901E-2</v>
      </c>
      <c r="G9" s="117">
        <f t="shared" si="4"/>
        <v>9.2606527606375888E-3</v>
      </c>
      <c r="H9" s="117">
        <f t="shared" si="4"/>
        <v>-7.9128380152270972E-2</v>
      </c>
      <c r="I9" s="117">
        <f t="shared" si="4"/>
        <v>-1.9975015323353884E-2</v>
      </c>
      <c r="J9" s="117">
        <f t="shared" si="4"/>
        <v>-0.1551001821493625</v>
      </c>
      <c r="K9" s="117">
        <f t="shared" si="4"/>
        <v>-2.7602800585906695E-2</v>
      </c>
      <c r="L9" s="117">
        <f t="shared" si="4"/>
        <v>1.1721093440619335E-2</v>
      </c>
      <c r="M9" s="117">
        <f t="shared" si="4"/>
        <v>-0.12426286238920858</v>
      </c>
      <c r="N9" s="117">
        <f t="shared" si="4"/>
        <v>1.2617285834159553E-2</v>
      </c>
      <c r="O9" s="117">
        <f t="shared" si="4"/>
        <v>7.2218043432297208E-3</v>
      </c>
      <c r="P9" s="117">
        <f t="shared" si="4"/>
        <v>-5.6110404214502752E-2</v>
      </c>
      <c r="Q9" s="117">
        <f t="shared" si="4"/>
        <v>-1.4744128311356075E-2</v>
      </c>
      <c r="R9" s="117">
        <f t="shared" si="4"/>
        <v>4.7235941684107718E-2</v>
      </c>
      <c r="S9" s="117">
        <f t="shared" si="4"/>
        <v>4.7235941684107496E-2</v>
      </c>
      <c r="T9" s="117">
        <f t="shared" si="4"/>
        <v>2.397381708839208E-2</v>
      </c>
      <c r="U9" s="117">
        <f t="shared" si="4"/>
        <v>2.3973817088391858E-2</v>
      </c>
      <c r="V9" s="117">
        <f t="shared" si="4"/>
        <v>4.8947046345463985E-2</v>
      </c>
      <c r="W9" s="117">
        <f t="shared" si="4"/>
        <v>1.2999999999999901E-2</v>
      </c>
      <c r="X9" s="117">
        <f t="shared" si="4"/>
        <v>-6.0382305289444771E-3</v>
      </c>
      <c r="Y9" s="117">
        <f t="shared" si="4"/>
        <v>5.4281868224797192E-2</v>
      </c>
      <c r="Z9" s="113">
        <f t="shared" si="5"/>
        <v>0.72674030785064669</v>
      </c>
      <c r="AA9" s="114">
        <f t="shared" si="1"/>
        <v>0.10337398189151847</v>
      </c>
      <c r="AB9" s="114">
        <f t="shared" si="6"/>
        <v>0.13661538280611105</v>
      </c>
      <c r="AC9" s="115">
        <f t="shared" si="2"/>
        <v>1.3356467877432918E-2</v>
      </c>
      <c r="AD9" s="99">
        <v>30423.599999999999</v>
      </c>
      <c r="AE9" s="8">
        <v>21281.931968924935</v>
      </c>
      <c r="AF9" s="8">
        <v>828.12446099999988</v>
      </c>
      <c r="AG9" s="8">
        <v>2011.84</v>
      </c>
      <c r="AH9" s="8">
        <v>17.538</v>
      </c>
      <c r="AI9" s="8">
        <v>2144.4917603399999</v>
      </c>
      <c r="AJ9" s="8">
        <v>0.77308333333333334</v>
      </c>
      <c r="AK9" s="8">
        <v>112.878</v>
      </c>
      <c r="AL9" s="8">
        <v>41.064</v>
      </c>
      <c r="AM9" s="8">
        <v>24.8</v>
      </c>
      <c r="AN9" s="8">
        <v>137.99847109619344</v>
      </c>
      <c r="AO9" s="8">
        <v>64.258736673489366</v>
      </c>
      <c r="AP9" s="8">
        <v>7.041545012851997</v>
      </c>
      <c r="AQ9" s="8">
        <v>442.10500000000002</v>
      </c>
      <c r="AR9" s="8">
        <v>1139.7361979411814</v>
      </c>
      <c r="AS9" s="8">
        <v>1182.0204435585604</v>
      </c>
      <c r="AT9" s="8">
        <v>381.1470339750594</v>
      </c>
      <c r="AU9" s="8">
        <v>531.32729814439472</v>
      </c>
      <c r="AV9" s="8">
        <v>74.524000000000001</v>
      </c>
      <c r="AW9" s="88">
        <v>19007.854895083874</v>
      </c>
      <c r="AX9" s="88">
        <v>3007.104148753705</v>
      </c>
      <c r="AY9" s="9">
        <v>39.027845088145902</v>
      </c>
    </row>
    <row r="10" spans="2:51" x14ac:dyDescent="0.25">
      <c r="B10" s="12">
        <f t="shared" si="3"/>
        <v>2024</v>
      </c>
      <c r="C10" s="93">
        <v>7.375000000000001E-2</v>
      </c>
      <c r="D10" s="116">
        <f t="shared" si="4"/>
        <v>5.7000000000000384E-3</v>
      </c>
      <c r="E10" s="117">
        <f t="shared" si="4"/>
        <v>4.0000000000000036E-3</v>
      </c>
      <c r="F10" s="117">
        <f t="shared" si="4"/>
        <v>4.0000000000000036E-3</v>
      </c>
      <c r="G10" s="117">
        <f t="shared" si="4"/>
        <v>-3.1215205980594796E-3</v>
      </c>
      <c r="H10" s="117">
        <f t="shared" si="4"/>
        <v>-6.0081956068986142E-2</v>
      </c>
      <c r="I10" s="117">
        <f t="shared" si="4"/>
        <v>3.3559264125402333E-3</v>
      </c>
      <c r="J10" s="117">
        <f t="shared" si="4"/>
        <v>-7.6869032888504774E-2</v>
      </c>
      <c r="K10" s="117">
        <f t="shared" si="4"/>
        <v>-3.5000000000000031E-2</v>
      </c>
      <c r="L10" s="117">
        <f t="shared" si="4"/>
        <v>-7.6660822131307316E-2</v>
      </c>
      <c r="M10" s="117">
        <f t="shared" si="4"/>
        <v>-3.2782258064516179E-2</v>
      </c>
      <c r="N10" s="117">
        <f t="shared" si="4"/>
        <v>-1.9999999999999796E-2</v>
      </c>
      <c r="O10" s="117">
        <f t="shared" si="4"/>
        <v>-8.1117653000534973E-2</v>
      </c>
      <c r="P10" s="117">
        <f t="shared" si="4"/>
        <v>-5.2403272197580675E-2</v>
      </c>
      <c r="Q10" s="117">
        <f t="shared" si="4"/>
        <v>-1.3628996086676892E-2</v>
      </c>
      <c r="R10" s="117">
        <f t="shared" si="4"/>
        <v>4.0619396614102854E-2</v>
      </c>
      <c r="S10" s="117">
        <f t="shared" si="4"/>
        <v>4.0619396614102854E-2</v>
      </c>
      <c r="T10" s="117">
        <f t="shared" si="4"/>
        <v>5.1781593871167431E-3</v>
      </c>
      <c r="U10" s="117">
        <f t="shared" si="4"/>
        <v>5.178159387116521E-3</v>
      </c>
      <c r="V10" s="117">
        <f t="shared" si="4"/>
        <v>1.9698352208684433E-2</v>
      </c>
      <c r="W10" s="117">
        <f t="shared" si="4"/>
        <v>7.4632400190213222E-3</v>
      </c>
      <c r="X10" s="117">
        <f t="shared" si="4"/>
        <v>2.2056866315334211E-4</v>
      </c>
      <c r="Y10" s="117">
        <f t="shared" si="4"/>
        <v>5.0894699505691587E-2</v>
      </c>
      <c r="Z10" s="113">
        <f t="shared" si="5"/>
        <v>0.72551185152833775</v>
      </c>
      <c r="AA10" s="114">
        <f t="shared" si="1"/>
        <v>0.10573793792853539</v>
      </c>
      <c r="AB10" s="114">
        <f t="shared" si="6"/>
        <v>0.13587105088839888</v>
      </c>
      <c r="AC10" s="115">
        <f t="shared" si="2"/>
        <v>1.2713183994544118E-2</v>
      </c>
      <c r="AD10" s="99">
        <v>30597.014520000001</v>
      </c>
      <c r="AE10" s="8">
        <v>21367.059696800636</v>
      </c>
      <c r="AF10" s="8">
        <v>831.43695884399995</v>
      </c>
      <c r="AG10" s="8">
        <v>2005.56</v>
      </c>
      <c r="AH10" s="8">
        <v>16.48428265446212</v>
      </c>
      <c r="AI10" s="8">
        <v>2151.68851688</v>
      </c>
      <c r="AJ10" s="8">
        <v>0.71365716515777844</v>
      </c>
      <c r="AK10" s="8">
        <v>108.92726999999999</v>
      </c>
      <c r="AL10" s="8">
        <v>37.915999999999997</v>
      </c>
      <c r="AM10" s="8">
        <v>23.986999999999998</v>
      </c>
      <c r="AN10" s="8">
        <v>135.2385016742696</v>
      </c>
      <c r="AO10" s="8">
        <v>59.046218769756507</v>
      </c>
      <c r="AP10" s="8">
        <v>6.6725450128519972</v>
      </c>
      <c r="AQ10" s="8">
        <v>436.07955268509971</v>
      </c>
      <c r="AR10" s="8">
        <v>1186.0315946008041</v>
      </c>
      <c r="AS10" s="8">
        <v>1230.0334007614433</v>
      </c>
      <c r="AT10" s="8">
        <v>383.12067406690903</v>
      </c>
      <c r="AU10" s="8">
        <v>534.07859558091241</v>
      </c>
      <c r="AV10" s="8">
        <v>75.992000000000004</v>
      </c>
      <c r="AW10" s="88">
        <v>19149.715078412613</v>
      </c>
      <c r="AX10" s="88">
        <v>3007.7674216957585</v>
      </c>
      <c r="AY10" s="9">
        <v>41.014155536261768</v>
      </c>
    </row>
    <row r="11" spans="2:51" x14ac:dyDescent="0.25">
      <c r="B11" s="12">
        <f t="shared" si="3"/>
        <v>2025</v>
      </c>
      <c r="C11" s="93">
        <v>7.6299999999999993E-2</v>
      </c>
      <c r="D11" s="116">
        <f t="shared" si="4"/>
        <v>-6.0000000000004494E-4</v>
      </c>
      <c r="E11" s="117">
        <f t="shared" si="4"/>
        <v>-4.4552207834306357E-3</v>
      </c>
      <c r="F11" s="117">
        <f t="shared" si="4"/>
        <v>-4.4552207834304136E-3</v>
      </c>
      <c r="G11" s="117">
        <f t="shared" si="4"/>
        <v>-4.3578850794789847E-3</v>
      </c>
      <c r="H11" s="117">
        <f t="shared" si="4"/>
        <v>-5.1612480262534177E-2</v>
      </c>
      <c r="I11" s="117">
        <f t="shared" si="4"/>
        <v>1.3942538506224178E-3</v>
      </c>
      <c r="J11" s="117">
        <f t="shared" si="4"/>
        <v>-6.1833216059483664E-2</v>
      </c>
      <c r="K11" s="117">
        <f t="shared" si="4"/>
        <v>-3.7963357237344453E-2</v>
      </c>
      <c r="L11" s="117">
        <f t="shared" si="4"/>
        <v>-3.2361008545205072E-2</v>
      </c>
      <c r="M11" s="117">
        <f t="shared" si="4"/>
        <v>-1.2506774502840656E-4</v>
      </c>
      <c r="N11" s="117">
        <f t="shared" si="4"/>
        <v>-2.4882991067682547E-2</v>
      </c>
      <c r="O11" s="117">
        <f t="shared" si="4"/>
        <v>-6.8999999999999839E-2</v>
      </c>
      <c r="P11" s="117">
        <f t="shared" si="4"/>
        <v>-6.923894842374867E-2</v>
      </c>
      <c r="Q11" s="117">
        <f t="shared" si="4"/>
        <v>-1.4450074343539288E-2</v>
      </c>
      <c r="R11" s="117">
        <f t="shared" si="4"/>
        <v>3.3491142018641229E-2</v>
      </c>
      <c r="S11" s="117">
        <f t="shared" si="4"/>
        <v>3.3491142018641229E-2</v>
      </c>
      <c r="T11" s="117">
        <f t="shared" si="4"/>
        <v>-6.0380079856043878E-3</v>
      </c>
      <c r="U11" s="117">
        <f t="shared" si="4"/>
        <v>-6.0380079856041657E-3</v>
      </c>
      <c r="V11" s="117">
        <f t="shared" si="4"/>
        <v>1.4922623434045601E-2</v>
      </c>
      <c r="W11" s="117">
        <f t="shared" si="4"/>
        <v>-5.0494118120373299E-3</v>
      </c>
      <c r="X11" s="117">
        <f t="shared" si="4"/>
        <v>-1.3807209207467031E-3</v>
      </c>
      <c r="Y11" s="117">
        <f t="shared" si="4"/>
        <v>4.7507530786585761E-2</v>
      </c>
      <c r="Z11" s="113">
        <f t="shared" si="5"/>
        <v>0.72271316394715179</v>
      </c>
      <c r="AA11" s="114">
        <f t="shared" si="1"/>
        <v>0.10816588200226972</v>
      </c>
      <c r="AB11" s="114">
        <f t="shared" si="6"/>
        <v>0.1357649098318125</v>
      </c>
      <c r="AC11" s="115">
        <f t="shared" si="2"/>
        <v>1.2257699509154774E-2</v>
      </c>
      <c r="AD11" s="99">
        <v>30578.656311287999</v>
      </c>
      <c r="AE11" s="8">
        <v>21271.864728358647</v>
      </c>
      <c r="AF11" s="8">
        <v>827.73272362484602</v>
      </c>
      <c r="AG11" s="8">
        <v>1996.8200000000002</v>
      </c>
      <c r="AH11" s="8">
        <v>15.633487941316659</v>
      </c>
      <c r="AI11" s="8">
        <v>2154.68851688</v>
      </c>
      <c r="AJ11" s="8">
        <v>0.66952944747217891</v>
      </c>
      <c r="AK11" s="8">
        <v>104.79202513610132</v>
      </c>
      <c r="AL11" s="8">
        <v>36.689</v>
      </c>
      <c r="AM11" s="8">
        <v>23.984000000000002</v>
      </c>
      <c r="AN11" s="8">
        <v>131.87336324510198</v>
      </c>
      <c r="AO11" s="8">
        <v>54.972029674643316</v>
      </c>
      <c r="AP11" s="8">
        <v>6.2105450128519966</v>
      </c>
      <c r="AQ11" s="8">
        <v>429.77817072910267</v>
      </c>
      <c r="AR11" s="8">
        <v>1225.7531471741752</v>
      </c>
      <c r="AS11" s="8">
        <v>1271.228624074017</v>
      </c>
      <c r="AT11" s="8">
        <v>380.80738837744292</v>
      </c>
      <c r="AU11" s="8">
        <v>530.85382475585459</v>
      </c>
      <c r="AV11" s="8">
        <v>77.126000000000005</v>
      </c>
      <c r="AW11" s="88">
        <v>19053.020280898527</v>
      </c>
      <c r="AX11" s="88">
        <v>3003.6145342918826</v>
      </c>
      <c r="AY11" s="9">
        <v>42.962636793086538</v>
      </c>
    </row>
    <row r="12" spans="2:51" x14ac:dyDescent="0.25">
      <c r="B12" s="12">
        <f t="shared" si="3"/>
        <v>2026</v>
      </c>
      <c r="C12" s="93">
        <v>7.7199999999999991E-2</v>
      </c>
      <c r="D12" s="116">
        <f t="shared" si="4"/>
        <v>4.7999999999999154E-3</v>
      </c>
      <c r="E12" s="117">
        <f t="shared" si="4"/>
        <v>2.9597961150518159E-3</v>
      </c>
      <c r="F12" s="117">
        <f t="shared" si="4"/>
        <v>2.9597961150518159E-3</v>
      </c>
      <c r="G12" s="117">
        <f t="shared" si="4"/>
        <v>-3.5256057130839125E-3</v>
      </c>
      <c r="H12" s="117">
        <f t="shared" si="4"/>
        <v>-5.3526582644776388E-2</v>
      </c>
      <c r="I12" s="117">
        <f t="shared" si="4"/>
        <v>2.3205210223342654E-4</v>
      </c>
      <c r="J12" s="117">
        <f t="shared" si="4"/>
        <v>-7.0460755605890379E-2</v>
      </c>
      <c r="K12" s="117">
        <f t="shared" si="4"/>
        <v>-4.0000000000000036E-2</v>
      </c>
      <c r="L12" s="117">
        <f t="shared" si="4"/>
        <v>-2.793752895963364E-2</v>
      </c>
      <c r="M12" s="117">
        <f t="shared" si="4"/>
        <v>2.0847231487652884E-4</v>
      </c>
      <c r="N12" s="117">
        <f t="shared" si="4"/>
        <v>-2.4110248108113908E-2</v>
      </c>
      <c r="O12" s="117">
        <f t="shared" si="4"/>
        <v>-6.0000000000000053E-2</v>
      </c>
      <c r="P12" s="117">
        <f t="shared" si="4"/>
        <v>-5.8771009507969874E-2</v>
      </c>
      <c r="Q12" s="117">
        <f t="shared" si="4"/>
        <v>-1.2860323412233421E-2</v>
      </c>
      <c r="R12" s="117">
        <f t="shared" si="4"/>
        <v>3.0720214057188056E-2</v>
      </c>
      <c r="S12" s="117">
        <f t="shared" si="4"/>
        <v>3.0720214057188278E-2</v>
      </c>
      <c r="T12" s="117">
        <f t="shared" si="4"/>
        <v>-6.2283449192950258E-3</v>
      </c>
      <c r="U12" s="117">
        <f t="shared" si="4"/>
        <v>-6.2283449192950258E-3</v>
      </c>
      <c r="V12" s="117">
        <f t="shared" si="4"/>
        <v>1.4106786297746421E-2</v>
      </c>
      <c r="W12" s="117">
        <f t="shared" si="4"/>
        <v>3.5819235810277128E-3</v>
      </c>
      <c r="X12" s="117">
        <f t="shared" si="4"/>
        <v>-1.5753309847271746E-3</v>
      </c>
      <c r="Y12" s="117">
        <f t="shared" si="4"/>
        <v>4.4120362067479935E-2</v>
      </c>
      <c r="Z12" s="113">
        <f t="shared" si="5"/>
        <v>0.72138957758966904</v>
      </c>
      <c r="AA12" s="114">
        <f t="shared" si="1"/>
        <v>0.10988864385255552</v>
      </c>
      <c r="AB12" s="114">
        <f t="shared" si="6"/>
        <v>0.13490349837053719</v>
      </c>
      <c r="AC12" s="115">
        <f t="shared" si="2"/>
        <v>1.1778043462627045E-2</v>
      </c>
      <c r="AD12" s="99">
        <v>30725.43386158218</v>
      </c>
      <c r="AE12" s="8">
        <v>21334.825110941551</v>
      </c>
      <c r="AF12" s="8">
        <v>830.18264372453211</v>
      </c>
      <c r="AG12" s="8">
        <v>1989.78</v>
      </c>
      <c r="AH12" s="8">
        <v>14.796680756999658</v>
      </c>
      <c r="AI12" s="8">
        <v>2155.18851688</v>
      </c>
      <c r="AJ12" s="8">
        <v>0.62235389670289487</v>
      </c>
      <c r="AK12" s="8">
        <v>100.60034413065726</v>
      </c>
      <c r="AL12" s="8">
        <v>35.664000000000001</v>
      </c>
      <c r="AM12" s="8">
        <v>23.989000000000001</v>
      </c>
      <c r="AN12" s="8">
        <v>128.69386373841115</v>
      </c>
      <c r="AO12" s="8">
        <v>51.673707894164714</v>
      </c>
      <c r="AP12" s="8">
        <v>5.8455450128519972</v>
      </c>
      <c r="AQ12" s="8">
        <v>424.25108445800834</v>
      </c>
      <c r="AR12" s="8">
        <v>1263.4085462366377</v>
      </c>
      <c r="AS12" s="8">
        <v>1310.2810395211957</v>
      </c>
      <c r="AT12" s="8">
        <v>378.43558861481227</v>
      </c>
      <c r="AU12" s="8">
        <v>527.54748403354813</v>
      </c>
      <c r="AV12" s="8">
        <v>78.213999999999999</v>
      </c>
      <c r="AW12" s="88">
        <v>19121.266743532477</v>
      </c>
      <c r="AX12" s="88">
        <v>2998.8828472498358</v>
      </c>
      <c r="AY12" s="9">
        <v>44.858163883771148</v>
      </c>
    </row>
    <row r="13" spans="2:51" x14ac:dyDescent="0.25">
      <c r="B13" s="12">
        <f t="shared" si="3"/>
        <v>2027</v>
      </c>
      <c r="C13" s="93">
        <v>7.4700000000000003E-2</v>
      </c>
      <c r="D13" s="116">
        <f t="shared" si="4"/>
        <v>6.7999999999999172E-3</v>
      </c>
      <c r="E13" s="117">
        <f t="shared" si="4"/>
        <v>6.5974761783409441E-3</v>
      </c>
      <c r="F13" s="117">
        <f t="shared" si="4"/>
        <v>6.5974761783409441E-3</v>
      </c>
      <c r="G13" s="117">
        <f t="shared" si="4"/>
        <v>-3.2264873503602409E-3</v>
      </c>
      <c r="H13" s="117">
        <f t="shared" si="4"/>
        <v>-5.441640898327349E-2</v>
      </c>
      <c r="I13" s="117">
        <f t="shared" si="4"/>
        <v>2.3199826654796141E-4</v>
      </c>
      <c r="J13" s="117">
        <f t="shared" si="4"/>
        <v>-7.4783527638142555E-2</v>
      </c>
      <c r="K13" s="117">
        <f t="shared" si="4"/>
        <v>-3.9999999999999813E-2</v>
      </c>
      <c r="L13" s="117">
        <f t="shared" si="4"/>
        <v>-2.9805966801256245E-2</v>
      </c>
      <c r="M13" s="117">
        <f t="shared" si="4"/>
        <v>5.4191504439526916E-4</v>
      </c>
      <c r="N13" s="117">
        <f t="shared" si="4"/>
        <v>-2.2794712125347782E-2</v>
      </c>
      <c r="O13" s="117">
        <f t="shared" si="4"/>
        <v>-6.2000000000000055E-2</v>
      </c>
      <c r="P13" s="117">
        <f t="shared" si="4"/>
        <v>-5.5255754474536345E-2</v>
      </c>
      <c r="Q13" s="117">
        <f t="shared" si="4"/>
        <v>-1.2231553748602741E-2</v>
      </c>
      <c r="R13" s="117">
        <f t="shared" si="4"/>
        <v>2.814620278454516E-2</v>
      </c>
      <c r="S13" s="117">
        <f t="shared" si="4"/>
        <v>2.8146202784545382E-2</v>
      </c>
      <c r="T13" s="118">
        <f t="shared" si="4"/>
        <v>-6.4103756475478724E-3</v>
      </c>
      <c r="U13" s="117">
        <f t="shared" si="4"/>
        <v>-6.4103756475477613E-3</v>
      </c>
      <c r="V13" s="117">
        <f t="shared" si="4"/>
        <v>1.4473112230547036E-2</v>
      </c>
      <c r="W13" s="117">
        <f t="shared" si="4"/>
        <v>7.7761067667849737E-3</v>
      </c>
      <c r="X13" s="117">
        <f t="shared" si="4"/>
        <v>-1.4282376273525577E-3</v>
      </c>
      <c r="Y13" s="117">
        <f t="shared" si="4"/>
        <v>4.073319334837433E-2</v>
      </c>
      <c r="Z13" s="113">
        <f t="shared" si="5"/>
        <v>0.72124446577584467</v>
      </c>
      <c r="AA13" s="114">
        <f t="shared" si="1"/>
        <v>0.11124199517394952</v>
      </c>
      <c r="AB13" s="114">
        <f t="shared" si="6"/>
        <v>0.1338009774712981</v>
      </c>
      <c r="AC13" s="115">
        <f t="shared" si="2"/>
        <v>1.1298096071377313E-2</v>
      </c>
      <c r="AD13" s="99">
        <v>30934.366811840937</v>
      </c>
      <c r="AE13" s="8">
        <v>21475.581111380059</v>
      </c>
      <c r="AF13" s="8">
        <v>835.65975394017676</v>
      </c>
      <c r="AG13" s="8">
        <v>1983.3600000000001</v>
      </c>
      <c r="AH13" s="8">
        <v>13.991498525331831</v>
      </c>
      <c r="AI13" s="8">
        <v>2155.68851688</v>
      </c>
      <c r="AJ13" s="8">
        <v>0.5758120768681082</v>
      </c>
      <c r="AK13" s="8">
        <v>96.576330365430991</v>
      </c>
      <c r="AL13" s="8">
        <v>34.600999999999999</v>
      </c>
      <c r="AM13" s="8">
        <v>24.001999999999999</v>
      </c>
      <c r="AN13" s="8">
        <v>125.76032416219533</v>
      </c>
      <c r="AO13" s="8">
        <v>48.469938004726501</v>
      </c>
      <c r="AP13" s="8">
        <v>5.5225450128519968</v>
      </c>
      <c r="AQ13" s="8">
        <v>419.06183451555722</v>
      </c>
      <c r="AR13" s="8">
        <v>1298.9686993787416</v>
      </c>
      <c r="AS13" s="8">
        <v>1347.1604753643041</v>
      </c>
      <c r="AT13" s="8">
        <v>376.00967433339042</v>
      </c>
      <c r="AU13" s="8">
        <v>524.16570648897437</v>
      </c>
      <c r="AV13" s="8">
        <v>79.346000000000004</v>
      </c>
      <c r="AW13" s="88">
        <v>19269.955755246359</v>
      </c>
      <c r="AX13" s="88">
        <v>2994.5997299273713</v>
      </c>
      <c r="AY13" s="9">
        <v>46.685380146501863</v>
      </c>
    </row>
    <row r="14" spans="2:51" x14ac:dyDescent="0.25">
      <c r="B14" s="12">
        <f t="shared" si="3"/>
        <v>2028</v>
      </c>
      <c r="C14" s="93">
        <v>7.1500000000000008E-2</v>
      </c>
      <c r="D14" s="116">
        <f t="shared" si="4"/>
        <v>7.5000000000000622E-3</v>
      </c>
      <c r="E14" s="117">
        <f t="shared" si="4"/>
        <v>7.9795363914392237E-3</v>
      </c>
      <c r="F14" s="117">
        <f t="shared" si="4"/>
        <v>7.9795363914394457E-3</v>
      </c>
      <c r="G14" s="117">
        <f t="shared" si="4"/>
        <v>-2.4100516295578744E-3</v>
      </c>
      <c r="H14" s="117">
        <f t="shared" si="4"/>
        <v>-6.2847361761777631E-2</v>
      </c>
      <c r="I14" s="117">
        <f t="shared" si="4"/>
        <v>0</v>
      </c>
      <c r="J14" s="117">
        <f t="shared" si="4"/>
        <v>-8.564697186490744E-2</v>
      </c>
      <c r="K14" s="117">
        <f t="shared" si="4"/>
        <v>-4.0000000000000147E-2</v>
      </c>
      <c r="L14" s="117">
        <f t="shared" si="4"/>
        <v>-3.3293835438282127E-2</v>
      </c>
      <c r="M14" s="117">
        <f t="shared" si="4"/>
        <v>8.749270894092831E-4</v>
      </c>
      <c r="N14" s="117">
        <f t="shared" si="4"/>
        <v>-2.317478994208344E-2</v>
      </c>
      <c r="O14" s="117">
        <f t="shared" si="4"/>
        <v>-5.8000000000000052E-2</v>
      </c>
      <c r="P14" s="117">
        <f t="shared" si="4"/>
        <v>-4.1466389041116769E-2</v>
      </c>
      <c r="Q14" s="117">
        <f t="shared" si="4"/>
        <v>-1.2438097431763384E-2</v>
      </c>
      <c r="R14" s="117">
        <f t="shared" si="4"/>
        <v>7.9795363914394457E-3</v>
      </c>
      <c r="S14" s="117">
        <f t="shared" si="4"/>
        <v>7.9795363914392237E-3</v>
      </c>
      <c r="T14" s="118">
        <f t="shared" si="4"/>
        <v>-6.581610803904292E-3</v>
      </c>
      <c r="U14" s="117">
        <f t="shared" si="4"/>
        <v>-6.581610803904403E-3</v>
      </c>
      <c r="V14" s="117">
        <f t="shared" si="4"/>
        <v>1.353565397121459E-2</v>
      </c>
      <c r="W14" s="117">
        <f t="shared" si="4"/>
        <v>9.3278975409869513E-3</v>
      </c>
      <c r="X14" s="117">
        <f t="shared" si="4"/>
        <v>-1.1548547886079952E-3</v>
      </c>
      <c r="Y14" s="117">
        <f t="shared" si="4"/>
        <v>3.7346024629268504E-2</v>
      </c>
      <c r="Z14" s="113">
        <f t="shared" si="5"/>
        <v>0.72158775408201203</v>
      </c>
      <c r="AA14" s="114">
        <f t="shared" si="1"/>
        <v>0.11084473362149552</v>
      </c>
      <c r="AB14" s="114">
        <f t="shared" si="6"/>
        <v>0.13265156999676914</v>
      </c>
      <c r="AC14" s="115">
        <f t="shared" si="2"/>
        <v>1.0832893746468236E-2</v>
      </c>
      <c r="AD14" s="99">
        <v>31166.374562929745</v>
      </c>
      <c r="AE14" s="8">
        <v>21646.946292385623</v>
      </c>
      <c r="AF14" s="8">
        <v>842.32793135760369</v>
      </c>
      <c r="AG14" s="8">
        <v>1978.5800000000002</v>
      </c>
      <c r="AH14" s="8">
        <v>13.112169755920924</v>
      </c>
      <c r="AI14" s="8">
        <v>2155.68851688</v>
      </c>
      <c r="AJ14" s="8">
        <v>0.52649551612111145</v>
      </c>
      <c r="AK14" s="8">
        <v>92.713277150813738</v>
      </c>
      <c r="AL14" s="8">
        <v>33.448999999999998</v>
      </c>
      <c r="AM14" s="8">
        <v>24.023</v>
      </c>
      <c r="AN14" s="8">
        <v>122.84585506668813</v>
      </c>
      <c r="AO14" s="8">
        <v>45.658681600452361</v>
      </c>
      <c r="AP14" s="8">
        <v>5.2935450128519967</v>
      </c>
      <c r="AQ14" s="8">
        <v>413.84950258791923</v>
      </c>
      <c r="AR14" s="8">
        <v>1309.333867386775</v>
      </c>
      <c r="AS14" s="8">
        <v>1357.9101914025823</v>
      </c>
      <c r="AT14" s="8">
        <v>373.53492499842525</v>
      </c>
      <c r="AU14" s="8">
        <v>520.71585181211037</v>
      </c>
      <c r="AV14" s="8">
        <v>80.42</v>
      </c>
      <c r="AW14" s="88">
        <v>19449.703928150648</v>
      </c>
      <c r="AX14" s="88">
        <v>2991.1414020893003</v>
      </c>
      <c r="AY14" s="9">
        <v>48.428893503279888</v>
      </c>
    </row>
    <row r="15" spans="2:51" x14ac:dyDescent="0.25">
      <c r="B15" s="12">
        <f t="shared" si="3"/>
        <v>2029</v>
      </c>
      <c r="C15" s="93">
        <v>6.9699999999999998E-2</v>
      </c>
      <c r="D15" s="116">
        <f t="shared" si="4"/>
        <v>5.5000000000000604E-3</v>
      </c>
      <c r="E15" s="117">
        <f t="shared" si="4"/>
        <v>5.5954125632815543E-3</v>
      </c>
      <c r="F15" s="117">
        <f t="shared" si="4"/>
        <v>5.5954125632813323E-3</v>
      </c>
      <c r="G15" s="117">
        <f t="shared" si="4"/>
        <v>-2.3248996755249607E-3</v>
      </c>
      <c r="H15" s="117">
        <f t="shared" si="4"/>
        <v>-6.8810181827636208E-2</v>
      </c>
      <c r="I15" s="117">
        <f t="shared" si="4"/>
        <v>0</v>
      </c>
      <c r="J15" s="117">
        <f t="shared" si="4"/>
        <v>-9.1549295774647765E-2</v>
      </c>
      <c r="K15" s="117">
        <f t="shared" si="4"/>
        <v>-2.8425708333761013E-2</v>
      </c>
      <c r="L15" s="117">
        <f t="shared" si="4"/>
        <v>-3.4406625848300565E-2</v>
      </c>
      <c r="M15" s="117">
        <f t="shared" si="4"/>
        <v>-7.9999999999998961E-3</v>
      </c>
      <c r="N15" s="117">
        <f t="shared" si="4"/>
        <v>-2.342552706091694E-2</v>
      </c>
      <c r="O15" s="117">
        <f t="shared" si="4"/>
        <v>-5.7647485844836033E-2</v>
      </c>
      <c r="P15" s="117">
        <f t="shared" si="4"/>
        <v>-5.2254334291455096E-2</v>
      </c>
      <c r="Q15" s="117">
        <f t="shared" si="4"/>
        <v>-1.3212646315932997E-2</v>
      </c>
      <c r="R15" s="117">
        <f t="shared" si="4"/>
        <v>5.5954125632811103E-3</v>
      </c>
      <c r="S15" s="117">
        <f t="shared" si="4"/>
        <v>5.5954125632815543E-3</v>
      </c>
      <c r="T15" s="118">
        <f t="shared" si="4"/>
        <v>-9.8098435454393451E-3</v>
      </c>
      <c r="U15" s="117">
        <f t="shared" si="4"/>
        <v>-9.8098435454391231E-3</v>
      </c>
      <c r="V15" s="117">
        <f t="shared" si="4"/>
        <v>-9.8098435454392341E-3</v>
      </c>
      <c r="W15" s="117">
        <f t="shared" si="4"/>
        <v>6.5564121749512871E-3</v>
      </c>
      <c r="X15" s="117">
        <f t="shared" si="4"/>
        <v>-1.112651483864191E-3</v>
      </c>
      <c r="Y15" s="117">
        <f t="shared" si="4"/>
        <v>3.39588559101629E-2</v>
      </c>
      <c r="Z15" s="113">
        <f t="shared" si="5"/>
        <v>0.72165622602358281</v>
      </c>
      <c r="AA15" s="114">
        <f t="shared" si="1"/>
        <v>0.11042324594808971</v>
      </c>
      <c r="AB15" s="114">
        <f t="shared" si="6"/>
        <v>0.13177918948838913</v>
      </c>
      <c r="AC15" s="115">
        <f t="shared" si="2"/>
        <v>1.0431706810833063E-2</v>
      </c>
      <c r="AD15" s="99">
        <v>31337.789623025859</v>
      </c>
      <c r="AE15" s="8">
        <v>21768.069887626716</v>
      </c>
      <c r="AF15" s="8">
        <v>847.04110364712483</v>
      </c>
      <c r="AG15" s="8">
        <v>1973.98</v>
      </c>
      <c r="AH15" s="8">
        <v>12.209918970861173</v>
      </c>
      <c r="AI15" s="8">
        <v>2155.68851688</v>
      </c>
      <c r="AJ15" s="8">
        <v>0.47829522239171396</v>
      </c>
      <c r="AK15" s="8">
        <v>90.07783657585756</v>
      </c>
      <c r="AL15" s="8">
        <v>32.298132772000194</v>
      </c>
      <c r="AM15" s="8">
        <v>23.830816000000002</v>
      </c>
      <c r="AN15" s="8">
        <v>119.96812616450195</v>
      </c>
      <c r="AO15" s="8">
        <v>43.026573399196408</v>
      </c>
      <c r="AP15" s="8">
        <v>5.0169343421635633</v>
      </c>
      <c r="AQ15" s="8">
        <v>408.38145548220024</v>
      </c>
      <c r="AR15" s="8">
        <v>1316.6601305578804</v>
      </c>
      <c r="AS15" s="8">
        <v>1365.5082591473642</v>
      </c>
      <c r="AT15" s="8">
        <v>369.8706058254333</v>
      </c>
      <c r="AU15" s="8">
        <v>515.6077107742035</v>
      </c>
      <c r="AV15" s="8">
        <v>79.631092382075778</v>
      </c>
      <c r="AW15" s="88">
        <v>19577.224203784372</v>
      </c>
      <c r="AX15" s="88">
        <v>2987.8133041698179</v>
      </c>
      <c r="AY15" s="9">
        <v>50.073483319646392</v>
      </c>
    </row>
    <row r="16" spans="2:51" x14ac:dyDescent="0.25">
      <c r="B16" s="12">
        <f t="shared" si="3"/>
        <v>2030</v>
      </c>
      <c r="C16" s="93">
        <v>7.2499999999999995E-2</v>
      </c>
      <c r="D16" s="116">
        <f t="shared" si="4"/>
        <v>-7.0000000000003393E-4</v>
      </c>
      <c r="E16" s="117">
        <f t="shared" si="4"/>
        <v>3.4788382391648387E-3</v>
      </c>
      <c r="F16" s="117">
        <f t="shared" si="4"/>
        <v>3.4788382391650607E-3</v>
      </c>
      <c r="G16" s="117">
        <f t="shared" si="4"/>
        <v>-1.9554402780168623E-3</v>
      </c>
      <c r="H16" s="117">
        <f t="shared" si="4"/>
        <v>0</v>
      </c>
      <c r="I16" s="117">
        <f t="shared" si="4"/>
        <v>0</v>
      </c>
      <c r="J16" s="117">
        <f t="shared" si="4"/>
        <v>-0.10465116279069775</v>
      </c>
      <c r="K16" s="117">
        <f t="shared" si="4"/>
        <v>-3.0915639490055713E-2</v>
      </c>
      <c r="L16" s="117">
        <f t="shared" si="4"/>
        <v>-3.2869454305480827E-2</v>
      </c>
      <c r="M16" s="117">
        <f t="shared" si="4"/>
        <v>-8.0000000000001181E-3</v>
      </c>
      <c r="N16" s="117">
        <f t="shared" si="4"/>
        <v>-2.2673965826463749E-2</v>
      </c>
      <c r="O16" s="117">
        <f t="shared" si="4"/>
        <v>-6.1367275590978321E-2</v>
      </c>
      <c r="P16" s="117">
        <f t="shared" si="4"/>
        <v>-5.7578408475086884E-2</v>
      </c>
      <c r="Q16" s="117">
        <f t="shared" si="4"/>
        <v>-1.2624036515111015E-2</v>
      </c>
      <c r="R16" s="117">
        <f t="shared" si="4"/>
        <v>3.4788382391650607E-3</v>
      </c>
      <c r="S16" s="117">
        <f t="shared" si="4"/>
        <v>3.4788382391650607E-3</v>
      </c>
      <c r="T16" s="118">
        <f t="shared" si="4"/>
        <v>-1.6741676288319574E-2</v>
      </c>
      <c r="U16" s="117">
        <f t="shared" si="4"/>
        <v>-1.6741676288319796E-2</v>
      </c>
      <c r="V16" s="117">
        <f t="shared" si="4"/>
        <v>-1.6741676288319574E-2</v>
      </c>
      <c r="W16" s="117">
        <f t="shared" si="4"/>
        <v>4.0831217670538322E-3</v>
      </c>
      <c r="X16" s="117">
        <f t="shared" si="4"/>
        <v>-9.3469971844528654E-4</v>
      </c>
      <c r="Y16" s="117">
        <f t="shared" si="4"/>
        <v>3.0571687191057295E-2</v>
      </c>
      <c r="Z16" s="113">
        <f t="shared" si="5"/>
        <v>0.72467402311438534</v>
      </c>
      <c r="AA16" s="114">
        <f t="shared" si="1"/>
        <v>0.11043619299807411</v>
      </c>
      <c r="AB16" s="114">
        <f t="shared" si="6"/>
        <v>0.13174823928457663</v>
      </c>
      <c r="AC16" s="115">
        <f t="shared" si="2"/>
        <v>1.012809873794168E-2</v>
      </c>
      <c r="AD16" s="99">
        <v>31315.853170289742</v>
      </c>
      <c r="AE16" s="8">
        <v>21843.797481544607</v>
      </c>
      <c r="AF16" s="8">
        <v>849.9878226286371</v>
      </c>
      <c r="AG16" s="8">
        <v>1970.1200000000003</v>
      </c>
      <c r="AH16" s="8">
        <v>12.209918970861173</v>
      </c>
      <c r="AI16" s="8">
        <v>2155.68851688</v>
      </c>
      <c r="AJ16" s="8">
        <v>0.42824107121118571</v>
      </c>
      <c r="AK16" s="8">
        <v>87.293022654234193</v>
      </c>
      <c r="AL16" s="8">
        <v>31.23651077269858</v>
      </c>
      <c r="AM16" s="8">
        <v>23.640169472</v>
      </c>
      <c r="AN16" s="8">
        <v>117.24797297158314</v>
      </c>
      <c r="AO16" s="8">
        <v>40.386149811672468</v>
      </c>
      <c r="AP16" s="8">
        <v>4.7280672473177781</v>
      </c>
      <c r="AQ16" s="8">
        <v>403.22603307609876</v>
      </c>
      <c r="AR16" s="8">
        <v>1321.2405781680493</v>
      </c>
      <c r="AS16" s="8">
        <v>1370.2586414951818</v>
      </c>
      <c r="AT16" s="8">
        <v>363.67835187413925</v>
      </c>
      <c r="AU16" s="8">
        <v>506.97557338866017</v>
      </c>
      <c r="AV16" s="8">
        <v>78.297934410929798</v>
      </c>
      <c r="AW16" s="88">
        <v>19657.160394069339</v>
      </c>
      <c r="AX16" s="88">
        <v>2985.0205959156433</v>
      </c>
      <c r="AY16" s="9">
        <v>51.604314188261242</v>
      </c>
    </row>
    <row r="17" spans="2:51" x14ac:dyDescent="0.25">
      <c r="B17" s="12">
        <f t="shared" si="3"/>
        <v>2031</v>
      </c>
      <c r="C17" s="93">
        <v>7.5399999999999995E-2</v>
      </c>
      <c r="D17" s="116">
        <f t="shared" si="4"/>
        <v>-2.9999999999996696E-4</v>
      </c>
      <c r="E17" s="117">
        <f t="shared" si="4"/>
        <v>3.4667778797103921E-3</v>
      </c>
      <c r="F17" s="117">
        <f t="shared" si="4"/>
        <v>3.46677787971017E-3</v>
      </c>
      <c r="G17" s="117">
        <f t="shared" si="4"/>
        <v>-1.867906523460694E-3</v>
      </c>
      <c r="H17" s="117">
        <f t="shared" si="4"/>
        <v>-0.13139757411277331</v>
      </c>
      <c r="I17" s="117">
        <f t="shared" si="4"/>
        <v>0</v>
      </c>
      <c r="J17" s="117">
        <f t="shared" si="4"/>
        <v>-0.10822510822510822</v>
      </c>
      <c r="K17" s="117">
        <f t="shared" si="4"/>
        <v>-3.2435967302452129E-2</v>
      </c>
      <c r="L17" s="117">
        <f t="shared" si="4"/>
        <v>-3.5835761100613484E-2</v>
      </c>
      <c r="M17" s="117">
        <f t="shared" si="4"/>
        <v>-5.9999999999998943E-3</v>
      </c>
      <c r="N17" s="117">
        <f t="shared" si="4"/>
        <v>-2.3664195354322848E-2</v>
      </c>
      <c r="O17" s="117">
        <f t="shared" si="4"/>
        <v>-6.4973188036015483E-2</v>
      </c>
      <c r="P17" s="117">
        <f t="shared" si="4"/>
        <v>-6.6992374512521269E-2</v>
      </c>
      <c r="Q17" s="117">
        <f t="shared" ref="Q17:Y32" si="7">AQ17/AQ16-1</f>
        <v>-1.2333474089043617E-2</v>
      </c>
      <c r="R17" s="117">
        <f t="shared" si="7"/>
        <v>3.4667778797103921E-3</v>
      </c>
      <c r="S17" s="117">
        <f t="shared" si="7"/>
        <v>3.4667778797103921E-3</v>
      </c>
      <c r="T17" s="118">
        <f t="shared" si="7"/>
        <v>-1.3171120723513008E-2</v>
      </c>
      <c r="U17" s="117">
        <f t="shared" si="7"/>
        <v>-1.3171120723512897E-2</v>
      </c>
      <c r="V17" s="117">
        <f t="shared" si="7"/>
        <v>-1.317112072351323E-2</v>
      </c>
      <c r="W17" s="117">
        <f t="shared" si="7"/>
        <v>4.0664038548938741E-3</v>
      </c>
      <c r="X17" s="117">
        <f t="shared" si="7"/>
        <v>-8.9194638697920325E-4</v>
      </c>
      <c r="Y17" s="117">
        <f t="shared" si="7"/>
        <v>2.7184518471951469E-2</v>
      </c>
      <c r="Z17" s="113">
        <f t="shared" si="5"/>
        <v>0.72740452834622282</v>
      </c>
      <c r="AA17" s="114">
        <f t="shared" si="1"/>
        <v>0.11045552197241311</v>
      </c>
      <c r="AB17" s="114">
        <f t="shared" si="6"/>
        <v>0.13167022798695194</v>
      </c>
      <c r="AC17" s="115">
        <f t="shared" si="2"/>
        <v>9.7651209753108828E-3</v>
      </c>
      <c r="AD17" s="99">
        <v>31306.458414338656</v>
      </c>
      <c r="AE17" s="8">
        <v>21919.525075462501</v>
      </c>
      <c r="AF17" s="8">
        <v>852.93454161014915</v>
      </c>
      <c r="AG17" s="8">
        <v>1966.44</v>
      </c>
      <c r="AH17" s="8">
        <v>10.605565237976485</v>
      </c>
      <c r="AI17" s="8">
        <v>2155.68851688</v>
      </c>
      <c r="AJ17" s="8">
        <v>0.38189463493291886</v>
      </c>
      <c r="AK17" s="8">
        <v>84.461589025689236</v>
      </c>
      <c r="AL17" s="8">
        <v>30.117126635031415</v>
      </c>
      <c r="AM17" s="8">
        <v>23.498328455168004</v>
      </c>
      <c r="AN17" s="8">
        <v>114.47339403428523</v>
      </c>
      <c r="AO17" s="8">
        <v>37.762132905907983</v>
      </c>
      <c r="AP17" s="8">
        <v>4.4113227955650798</v>
      </c>
      <c r="AQ17" s="8">
        <v>398.25285524512685</v>
      </c>
      <c r="AR17" s="8">
        <v>1325.821025778218</v>
      </c>
      <c r="AS17" s="8">
        <v>1375.0090238429993</v>
      </c>
      <c r="AT17" s="8">
        <v>358.8883003970767</v>
      </c>
      <c r="AU17" s="8">
        <v>500.29813690768594</v>
      </c>
      <c r="AV17" s="8">
        <v>77.266662864401724</v>
      </c>
      <c r="AW17" s="88">
        <v>19737.094346872051</v>
      </c>
      <c r="AX17" s="88">
        <v>2982.3581175800578</v>
      </c>
      <c r="AY17" s="9">
        <v>53.007152620544417</v>
      </c>
    </row>
    <row r="18" spans="2:51" x14ac:dyDescent="0.25">
      <c r="B18" s="12">
        <f t="shared" si="3"/>
        <v>2032</v>
      </c>
      <c r="C18" s="93">
        <v>7.8200000000000006E-2</v>
      </c>
      <c r="D18" s="116">
        <f t="shared" ref="D18:S33" si="8">AD18/AD17-1</f>
        <v>-3.9999999999995595E-4</v>
      </c>
      <c r="E18" s="117">
        <f t="shared" si="8"/>
        <v>3.4548008525359108E-3</v>
      </c>
      <c r="F18" s="117">
        <f t="shared" si="8"/>
        <v>3.4548008525361329E-3</v>
      </c>
      <c r="G18" s="117">
        <f t="shared" si="8"/>
        <v>-1.6374768617399837E-3</v>
      </c>
      <c r="H18" s="117">
        <f t="shared" si="8"/>
        <v>-0.13180013008786196</v>
      </c>
      <c r="I18" s="117">
        <f t="shared" si="8"/>
        <v>0</v>
      </c>
      <c r="J18" s="117">
        <f t="shared" si="8"/>
        <v>-0.10922330097087385</v>
      </c>
      <c r="K18" s="117">
        <f t="shared" si="8"/>
        <v>-4.2343478946538449E-2</v>
      </c>
      <c r="L18" s="117">
        <f t="shared" si="8"/>
        <v>-3.8928723646280305E-2</v>
      </c>
      <c r="M18" s="117">
        <f t="shared" si="8"/>
        <v>-5.9999999999998943E-3</v>
      </c>
      <c r="N18" s="117">
        <f t="shared" si="8"/>
        <v>-2.4469891426509682E-2</v>
      </c>
      <c r="O18" s="117">
        <f t="shared" si="8"/>
        <v>-7.0838746839769096E-2</v>
      </c>
      <c r="P18" s="117">
        <f t="shared" si="8"/>
        <v>-7.3654868675125384E-2</v>
      </c>
      <c r="Q18" s="117">
        <f t="shared" si="7"/>
        <v>-1.2324744775340735E-2</v>
      </c>
      <c r="R18" s="117">
        <f t="shared" si="7"/>
        <v>3.4548008525361329E-3</v>
      </c>
      <c r="S18" s="117">
        <f t="shared" si="7"/>
        <v>3.4548008525361329E-3</v>
      </c>
      <c r="T18" s="118">
        <f t="shared" si="7"/>
        <v>-1.030058552116786E-2</v>
      </c>
      <c r="U18" s="117">
        <f t="shared" si="7"/>
        <v>-1.0300585521167749E-2</v>
      </c>
      <c r="V18" s="117">
        <f t="shared" si="7"/>
        <v>-1.030058552116786E-2</v>
      </c>
      <c r="W18" s="117">
        <f t="shared" si="7"/>
        <v>4.0402376505517257E-3</v>
      </c>
      <c r="X18" s="117">
        <f t="shared" si="7"/>
        <v>-7.8114983237775881E-4</v>
      </c>
      <c r="Y18" s="117">
        <f t="shared" si="7"/>
        <v>2.3797349752845864E-2</v>
      </c>
      <c r="Z18" s="113">
        <f t="shared" si="5"/>
        <v>0.73020964999088822</v>
      </c>
      <c r="AA18" s="114">
        <f t="shared" si="1"/>
        <v>0.11052291183426204</v>
      </c>
      <c r="AB18" s="114">
        <f t="shared" si="6"/>
        <v>0.13162002181915844</v>
      </c>
      <c r="AC18" s="115">
        <f t="shared" si="2"/>
        <v>9.3813999860830541E-3</v>
      </c>
      <c r="AD18" s="99">
        <v>31293.935830972921</v>
      </c>
      <c r="AE18" s="8">
        <v>21995.252669380392</v>
      </c>
      <c r="AF18" s="8">
        <v>855.88126059166143</v>
      </c>
      <c r="AG18" s="8">
        <v>1963.22</v>
      </c>
      <c r="AH18" s="8">
        <v>9.2077503599558774</v>
      </c>
      <c r="AI18" s="8">
        <v>2155.68851688</v>
      </c>
      <c r="AJ18" s="8">
        <v>0.34018284228247869</v>
      </c>
      <c r="AK18" s="8">
        <v>80.885191508988783</v>
      </c>
      <c r="AL18" s="8">
        <v>28.94470533523625</v>
      </c>
      <c r="AM18" s="8">
        <v>23.357338484436998</v>
      </c>
      <c r="AN18" s="8">
        <v>111.67224251104221</v>
      </c>
      <c r="AO18" s="8">
        <v>35.087110732856651</v>
      </c>
      <c r="AP18" s="8">
        <v>4.086407394374147</v>
      </c>
      <c r="AQ18" s="8">
        <v>393.34449044817995</v>
      </c>
      <c r="AR18" s="8">
        <v>1330.4014733883869</v>
      </c>
      <c r="AS18" s="8">
        <v>1379.7594061908169</v>
      </c>
      <c r="AT18" s="8">
        <v>355.19154076629002</v>
      </c>
      <c r="AU18" s="8">
        <v>495.14477316238742</v>
      </c>
      <c r="AV18" s="8">
        <v>76.47077099563171</v>
      </c>
      <c r="AW18" s="88">
        <v>19816.836898564776</v>
      </c>
      <c r="AX18" s="88">
        <v>2980.0284490364197</v>
      </c>
      <c r="AY18" s="9">
        <v>54.268582370857992</v>
      </c>
    </row>
    <row r="19" spans="2:51" x14ac:dyDescent="0.25">
      <c r="B19" s="12">
        <f t="shared" si="3"/>
        <v>2033</v>
      </c>
      <c r="C19" s="93">
        <v>8.09E-2</v>
      </c>
      <c r="D19" s="116">
        <f t="shared" si="8"/>
        <v>-2.2999999999999687E-3</v>
      </c>
      <c r="E19" s="117">
        <f t="shared" si="8"/>
        <v>-1.7417031727781085E-3</v>
      </c>
      <c r="F19" s="117">
        <f t="shared" si="8"/>
        <v>-1.7417031727782195E-3</v>
      </c>
      <c r="G19" s="117">
        <f t="shared" si="8"/>
        <v>-1.5586638277931275E-3</v>
      </c>
      <c r="H19" s="117">
        <f t="shared" si="8"/>
        <v>-0.13089564467520343</v>
      </c>
      <c r="I19" s="117">
        <f t="shared" si="8"/>
        <v>0</v>
      </c>
      <c r="J19" s="117">
        <f t="shared" si="8"/>
        <v>-0.12806539509536774</v>
      </c>
      <c r="K19" s="117">
        <f t="shared" si="8"/>
        <v>-4.5497853320002557E-2</v>
      </c>
      <c r="L19" s="117">
        <f t="shared" si="8"/>
        <v>-4.1968381676403932E-2</v>
      </c>
      <c r="M19" s="117">
        <f t="shared" si="8"/>
        <v>-5.9999999999998943E-3</v>
      </c>
      <c r="N19" s="117">
        <f t="shared" si="8"/>
        <v>-2.6717505377440331E-2</v>
      </c>
      <c r="O19" s="117">
        <f t="shared" si="8"/>
        <v>-8.3326331438416168E-2</v>
      </c>
      <c r="P19" s="117">
        <f t="shared" si="8"/>
        <v>-6.9160681858359441E-2</v>
      </c>
      <c r="Q19" s="117">
        <f t="shared" si="7"/>
        <v>-1.1776820371363628E-2</v>
      </c>
      <c r="R19" s="117">
        <f t="shared" si="7"/>
        <v>-1.7417031727782195E-3</v>
      </c>
      <c r="S19" s="117">
        <f t="shared" si="7"/>
        <v>-1.7417031727783305E-3</v>
      </c>
      <c r="T19" s="118">
        <f t="shared" si="7"/>
        <v>-7.8654825275870088E-3</v>
      </c>
      <c r="U19" s="117">
        <f t="shared" si="7"/>
        <v>-7.8654825275871199E-3</v>
      </c>
      <c r="V19" s="117">
        <f t="shared" si="7"/>
        <v>-7.8654825275872309E-3</v>
      </c>
      <c r="W19" s="117">
        <f t="shared" si="7"/>
        <v>-1.9525626435794585E-3</v>
      </c>
      <c r="X19" s="117">
        <f t="shared" si="7"/>
        <v>-7.429152620068713E-4</v>
      </c>
      <c r="Y19" s="117">
        <f t="shared" si="7"/>
        <v>2.0410181033740038E-2</v>
      </c>
      <c r="Z19" s="113">
        <f t="shared" si="5"/>
        <v>0.73061826353283132</v>
      </c>
      <c r="AA19" s="114">
        <f t="shared" si="1"/>
        <v>0.11038866679636171</v>
      </c>
      <c r="AB19" s="114">
        <f t="shared" si="6"/>
        <v>0.13182543780311046</v>
      </c>
      <c r="AC19" s="115">
        <f t="shared" si="2"/>
        <v>9.0035090482073442E-3</v>
      </c>
      <c r="AD19" s="99">
        <v>31221.959778561686</v>
      </c>
      <c r="AE19" s="8">
        <v>21956.943468020076</v>
      </c>
      <c r="AF19" s="8">
        <v>854.39056948456755</v>
      </c>
      <c r="AG19" s="8">
        <v>1960.16</v>
      </c>
      <c r="AH19" s="8">
        <v>8.0024959405811167</v>
      </c>
      <c r="AI19" s="8">
        <v>2155.68851688</v>
      </c>
      <c r="AJ19" s="8">
        <v>0.29661719218090787</v>
      </c>
      <c r="AK19" s="8">
        <v>77.205088929952495</v>
      </c>
      <c r="AL19" s="8">
        <v>27.729942894216009</v>
      </c>
      <c r="AM19" s="8">
        <v>23.217194453530379</v>
      </c>
      <c r="AN19" s="8">
        <v>108.68863877124262</v>
      </c>
      <c r="AO19" s="8">
        <v>32.163430514714229</v>
      </c>
      <c r="AP19" s="8">
        <v>3.8037886726281891</v>
      </c>
      <c r="AQ19" s="8">
        <v>388.71214304010618</v>
      </c>
      <c r="AR19" s="8">
        <v>1328.0843089211176</v>
      </c>
      <c r="AS19" s="8">
        <v>1377.3562748553836</v>
      </c>
      <c r="AT19" s="8">
        <v>352.39778790844605</v>
      </c>
      <c r="AU19" s="8">
        <v>491.25022060045256</v>
      </c>
      <c r="AV19" s="8">
        <v>75.869291482494447</v>
      </c>
      <c r="AW19" s="88">
        <v>19778.143283122732</v>
      </c>
      <c r="AX19" s="88">
        <v>2977.8145404204161</v>
      </c>
      <c r="AY19" s="9">
        <v>55.376213961491636</v>
      </c>
    </row>
    <row r="20" spans="2:51" x14ac:dyDescent="0.25">
      <c r="B20" s="12">
        <f t="shared" si="3"/>
        <v>2034</v>
      </c>
      <c r="C20" s="93">
        <v>8.3599999999999994E-2</v>
      </c>
      <c r="D20" s="116">
        <f t="shared" si="8"/>
        <v>-2.0999999999999908E-3</v>
      </c>
      <c r="E20" s="117">
        <f t="shared" si="8"/>
        <v>-1.5744317425432364E-3</v>
      </c>
      <c r="F20" s="117">
        <f t="shared" si="8"/>
        <v>-1.5744317425431253E-3</v>
      </c>
      <c r="G20" s="117">
        <f t="shared" si="8"/>
        <v>-1.3060158354419871E-3</v>
      </c>
      <c r="H20" s="117">
        <f t="shared" si="8"/>
        <v>-0.12725865423134886</v>
      </c>
      <c r="I20" s="117">
        <f t="shared" si="8"/>
        <v>0</v>
      </c>
      <c r="J20" s="117">
        <f t="shared" si="8"/>
        <v>-0.13750000000000007</v>
      </c>
      <c r="K20" s="117">
        <f t="shared" si="8"/>
        <v>-5.2595906194930042E-2</v>
      </c>
      <c r="L20" s="117">
        <f t="shared" si="8"/>
        <v>-4.4524376022030188E-2</v>
      </c>
      <c r="M20" s="117">
        <f t="shared" si="8"/>
        <v>-5.9999999999998943E-3</v>
      </c>
      <c r="N20" s="117">
        <f t="shared" si="8"/>
        <v>-2.9351285445634701E-2</v>
      </c>
      <c r="O20" s="117">
        <f t="shared" si="8"/>
        <v>-9.3442395859855032E-2</v>
      </c>
      <c r="P20" s="117">
        <f t="shared" si="8"/>
        <v>-6.336919034498889E-2</v>
      </c>
      <c r="Q20" s="117">
        <f t="shared" si="7"/>
        <v>-1.1531850685983613E-2</v>
      </c>
      <c r="R20" s="117">
        <f t="shared" si="7"/>
        <v>-1.5744317425431253E-3</v>
      </c>
      <c r="S20" s="117">
        <f t="shared" si="7"/>
        <v>-1.5744317425431253E-3</v>
      </c>
      <c r="T20" s="118">
        <f t="shared" si="7"/>
        <v>-5.8929810460074394E-3</v>
      </c>
      <c r="U20" s="117">
        <f t="shared" si="7"/>
        <v>-5.8929810460076615E-3</v>
      </c>
      <c r="V20" s="117">
        <f t="shared" si="7"/>
        <v>-5.8929810460076615E-3</v>
      </c>
      <c r="W20" s="117">
        <f t="shared" si="7"/>
        <v>-1.7699032223278399E-3</v>
      </c>
      <c r="X20" s="117">
        <f t="shared" si="7"/>
        <v>-6.2198596218998592E-4</v>
      </c>
      <c r="Y20" s="117">
        <f t="shared" si="7"/>
        <v>1.7023012314634212E-2</v>
      </c>
      <c r="Z20" s="113">
        <f t="shared" si="5"/>
        <v>0.73100306137593296</v>
      </c>
      <c r="AA20" s="114">
        <f t="shared" si="1"/>
        <v>0.11027372989549197</v>
      </c>
      <c r="AB20" s="114">
        <f t="shared" si="6"/>
        <v>0.13202068767545586</v>
      </c>
      <c r="AC20" s="115">
        <f t="shared" si="2"/>
        <v>8.6074393936377055E-3</v>
      </c>
      <c r="AD20" s="99">
        <v>31156.393663026705</v>
      </c>
      <c r="AE20" s="8">
        <v>21922.373759254799</v>
      </c>
      <c r="AF20" s="8">
        <v>853.04538985144154</v>
      </c>
      <c r="AG20" s="8">
        <v>1957.6000000000001</v>
      </c>
      <c r="AH20" s="8">
        <v>6.9841090766909319</v>
      </c>
      <c r="AI20" s="8">
        <v>2155.68851688</v>
      </c>
      <c r="AJ20" s="8">
        <v>0.25583232825603303</v>
      </c>
      <c r="AK20" s="8">
        <v>73.144417314821482</v>
      </c>
      <c r="AL20" s="8">
        <v>26.495284489724511</v>
      </c>
      <c r="AM20" s="8">
        <v>23.077891286809198</v>
      </c>
      <c r="AN20" s="8">
        <v>105.4984875099704</v>
      </c>
      <c r="AO20" s="8">
        <v>29.158002508347362</v>
      </c>
      <c r="AP20" s="8">
        <v>3.5627456642003006</v>
      </c>
      <c r="AQ20" s="8">
        <v>384.22957264673897</v>
      </c>
      <c r="AR20" s="8">
        <v>1325.9933308283787</v>
      </c>
      <c r="AS20" s="8">
        <v>1375.1877214154604</v>
      </c>
      <c r="AT20" s="8">
        <v>350.32111442364663</v>
      </c>
      <c r="AU20" s="8">
        <v>488.35529236160704</v>
      </c>
      <c r="AV20" s="8">
        <v>75.422195185814076</v>
      </c>
      <c r="AW20" s="88">
        <v>19743.137883594271</v>
      </c>
      <c r="AX20" s="88">
        <v>2975.9623815782693</v>
      </c>
      <c r="AY20" s="9">
        <v>56.318883933695929</v>
      </c>
    </row>
    <row r="21" spans="2:51" x14ac:dyDescent="0.25">
      <c r="B21" s="12">
        <f t="shared" si="3"/>
        <v>2035</v>
      </c>
      <c r="C21" s="93">
        <v>8.6400000000000005E-2</v>
      </c>
      <c r="D21" s="116">
        <f t="shared" si="8"/>
        <v>-2.0000000000000018E-3</v>
      </c>
      <c r="E21" s="117">
        <f t="shared" si="8"/>
        <v>-1.4704578879481955E-3</v>
      </c>
      <c r="F21" s="117">
        <f t="shared" si="8"/>
        <v>-1.4704578879481955E-3</v>
      </c>
      <c r="G21" s="117">
        <f t="shared" si="8"/>
        <v>-1.4814058030241384E-3</v>
      </c>
      <c r="H21" s="117">
        <f t="shared" si="8"/>
        <v>-0.12897280791286192</v>
      </c>
      <c r="I21" s="117">
        <f t="shared" si="8"/>
        <v>0</v>
      </c>
      <c r="J21" s="117">
        <f t="shared" si="8"/>
        <v>-0.15217391304347827</v>
      </c>
      <c r="K21" s="117">
        <f t="shared" si="8"/>
        <v>-6.3398327241509622E-2</v>
      </c>
      <c r="L21" s="117">
        <f t="shared" si="8"/>
        <v>-4.6271225044408948E-2</v>
      </c>
      <c r="M21" s="117">
        <f t="shared" si="8"/>
        <v>-6.0000000000000053E-3</v>
      </c>
      <c r="N21" s="117">
        <f t="shared" si="8"/>
        <v>-3.2582385952974691E-2</v>
      </c>
      <c r="O21" s="117">
        <f t="shared" si="8"/>
        <v>-0.10953460378173441</v>
      </c>
      <c r="P21" s="117">
        <f t="shared" si="8"/>
        <v>-5.8347854768076246E-2</v>
      </c>
      <c r="Q21" s="117">
        <f t="shared" si="7"/>
        <v>-1.1205159869326686E-2</v>
      </c>
      <c r="R21" s="117">
        <f t="shared" si="7"/>
        <v>-1.4704578879481955E-3</v>
      </c>
      <c r="S21" s="117">
        <f t="shared" si="7"/>
        <v>-1.4704578879483066E-3</v>
      </c>
      <c r="T21" s="118">
        <f t="shared" si="7"/>
        <v>-4.2279061153296382E-3</v>
      </c>
      <c r="U21" s="117">
        <f t="shared" si="7"/>
        <v>-4.2279061153296382E-3</v>
      </c>
      <c r="V21" s="117">
        <f t="shared" si="7"/>
        <v>-4.2279061153295272E-3</v>
      </c>
      <c r="W21" s="117">
        <f t="shared" si="7"/>
        <v>-1.6289255402646141E-3</v>
      </c>
      <c r="X21" s="117">
        <f t="shared" si="7"/>
        <v>-7.0503199279570161E-4</v>
      </c>
      <c r="Y21" s="117">
        <f t="shared" si="7"/>
        <v>1.3635843595528607E-2</v>
      </c>
      <c r="Z21" s="113">
        <f t="shared" si="5"/>
        <v>0.73139093402627098</v>
      </c>
      <c r="AA21" s="114">
        <f t="shared" si="1"/>
        <v>0.11018088302576165</v>
      </c>
      <c r="AB21" s="114">
        <f t="shared" si="6"/>
        <v>0.132191992852639</v>
      </c>
      <c r="AC21" s="115">
        <f t="shared" si="2"/>
        <v>8.1815033687994317E-3</v>
      </c>
      <c r="AD21" s="99">
        <v>31094.080875700653</v>
      </c>
      <c r="AE21" s="8">
        <v>21890.137831837954</v>
      </c>
      <c r="AF21" s="8">
        <v>851.79102252915663</v>
      </c>
      <c r="AG21" s="8">
        <v>1954.7</v>
      </c>
      <c r="AH21" s="8">
        <v>6.0833489183003966</v>
      </c>
      <c r="AI21" s="8">
        <v>2155.68851688</v>
      </c>
      <c r="AJ21" s="8">
        <v>0.21690132178228888</v>
      </c>
      <c r="AK21" s="8">
        <v>68.507183610006891</v>
      </c>
      <c r="AL21" s="8">
        <v>25.269315218484831</v>
      </c>
      <c r="AM21" s="8">
        <v>22.939423939088343</v>
      </c>
      <c r="AN21" s="8">
        <v>102.06109507246546</v>
      </c>
      <c r="AO21" s="8">
        <v>25.964192256528715</v>
      </c>
      <c r="AP21" s="8">
        <v>3.3548670976099482</v>
      </c>
      <c r="AQ21" s="8">
        <v>379.9242188587092</v>
      </c>
      <c r="AR21" s="8">
        <v>1324.0435134756954</v>
      </c>
      <c r="AS21" s="8">
        <v>1373.1655657830954</v>
      </c>
      <c r="AT21" s="8">
        <v>348.83998964164579</v>
      </c>
      <c r="AU21" s="8">
        <v>486.29057203457779</v>
      </c>
      <c r="AV21" s="8">
        <v>75.103317225556395</v>
      </c>
      <c r="AW21" s="88">
        <v>19710.977782050719</v>
      </c>
      <c r="AX21" s="88">
        <v>2973.8642328899</v>
      </c>
      <c r="AY21" s="9">
        <v>57.086839426490535</v>
      </c>
    </row>
    <row r="22" spans="2:51" x14ac:dyDescent="0.25">
      <c r="B22" s="12">
        <f t="shared" si="3"/>
        <v>2036</v>
      </c>
      <c r="C22" s="93">
        <v>8.9099999999999999E-2</v>
      </c>
      <c r="D22" s="116">
        <f t="shared" si="8"/>
        <v>-2.7000000000000357E-3</v>
      </c>
      <c r="E22" s="117">
        <f t="shared" si="8"/>
        <v>-2.4023297343800376E-3</v>
      </c>
      <c r="F22" s="117">
        <f t="shared" si="8"/>
        <v>-2.4023297343800376E-3</v>
      </c>
      <c r="G22" s="117">
        <f t="shared" si="8"/>
        <v>-1.1050289046913297E-3</v>
      </c>
      <c r="H22" s="117">
        <f t="shared" si="8"/>
        <v>-0.13738005906937623</v>
      </c>
      <c r="I22" s="117">
        <f t="shared" si="8"/>
        <v>0</v>
      </c>
      <c r="J22" s="117">
        <f t="shared" si="8"/>
        <v>-0.15811965811965822</v>
      </c>
      <c r="K22" s="117">
        <f t="shared" si="8"/>
        <v>-6.6037080758280631E-2</v>
      </c>
      <c r="L22" s="117">
        <f t="shared" si="8"/>
        <v>-5.53258523562703E-2</v>
      </c>
      <c r="M22" s="117">
        <f t="shared" si="8"/>
        <v>-6.0000000000001164E-3</v>
      </c>
      <c r="N22" s="117">
        <f t="shared" si="8"/>
        <v>-3.5688520218699837E-2</v>
      </c>
      <c r="O22" s="117">
        <f t="shared" si="8"/>
        <v>-0.12218119257982074</v>
      </c>
      <c r="P22" s="117">
        <f t="shared" si="8"/>
        <v>-5.2722512691943724E-2</v>
      </c>
      <c r="Q22" s="117">
        <f t="shared" si="8"/>
        <v>-1.0961296600153769E-2</v>
      </c>
      <c r="R22" s="117">
        <f t="shared" si="8"/>
        <v>-2.4023297343799266E-3</v>
      </c>
      <c r="S22" s="117">
        <f t="shared" si="7"/>
        <v>-2.4023297343799266E-3</v>
      </c>
      <c r="T22" s="118">
        <f t="shared" si="7"/>
        <v>-2.8509286337888851E-3</v>
      </c>
      <c r="U22" s="117">
        <f t="shared" si="7"/>
        <v>-2.8509286337888851E-3</v>
      </c>
      <c r="V22" s="117">
        <f t="shared" si="7"/>
        <v>-2.850928633788663E-3</v>
      </c>
      <c r="W22" s="117">
        <f t="shared" si="7"/>
        <v>-2.7221337232089526E-3</v>
      </c>
      <c r="X22" s="117">
        <f t="shared" si="7"/>
        <v>-5.2549777013288779E-4</v>
      </c>
      <c r="Y22" s="117">
        <f t="shared" si="7"/>
        <v>1.0248674876423003E-2</v>
      </c>
      <c r="Z22" s="113">
        <f t="shared" si="5"/>
        <v>0.73160923677730239</v>
      </c>
      <c r="AA22" s="114">
        <f t="shared" si="1"/>
        <v>0.11010386181044855</v>
      </c>
      <c r="AB22" s="114">
        <f t="shared" si="6"/>
        <v>0.1324802228568791</v>
      </c>
      <c r="AC22" s="115">
        <f t="shared" si="2"/>
        <v>7.7547241753774827E-3</v>
      </c>
      <c r="AD22" s="99">
        <v>31010.126857336261</v>
      </c>
      <c r="AE22" s="8">
        <v>21837.550502834853</v>
      </c>
      <c r="AF22" s="8">
        <v>849.74473962825687</v>
      </c>
      <c r="AG22" s="8">
        <v>1952.54</v>
      </c>
      <c r="AH22" s="8">
        <v>5.2476180845646621</v>
      </c>
      <c r="AI22" s="8">
        <v>2155.68851688</v>
      </c>
      <c r="AJ22" s="8">
        <v>0.18260495893637138</v>
      </c>
      <c r="AK22" s="8">
        <v>63.983169193430506</v>
      </c>
      <c r="AL22" s="8">
        <v>23.871268815562885</v>
      </c>
      <c r="AM22" s="8">
        <v>22.801787395453811</v>
      </c>
      <c r="AN22" s="8">
        <v>98.418685617429134</v>
      </c>
      <c r="AO22" s="8">
        <v>22.79185628225429</v>
      </c>
      <c r="AP22" s="8">
        <v>3.1779900744764231</v>
      </c>
      <c r="AQ22" s="8">
        <v>375.75975681021714</v>
      </c>
      <c r="AR22" s="8">
        <v>1320.8627243736598</v>
      </c>
      <c r="AS22" s="8">
        <v>1369.8667693141881</v>
      </c>
      <c r="AT22" s="8">
        <v>347.84547172656579</v>
      </c>
      <c r="AU22" s="8">
        <v>484.90419231842282</v>
      </c>
      <c r="AV22" s="8">
        <v>74.889203027985545</v>
      </c>
      <c r="AW22" s="88">
        <v>19657.321864712776</v>
      </c>
      <c r="AX22" s="88">
        <v>2972.3014738668385</v>
      </c>
      <c r="AY22" s="9">
        <v>57.671903883495197</v>
      </c>
    </row>
    <row r="23" spans="2:51" x14ac:dyDescent="0.25">
      <c r="B23" s="12">
        <f t="shared" si="3"/>
        <v>2037</v>
      </c>
      <c r="C23" s="93">
        <v>9.1799999999999993E-2</v>
      </c>
      <c r="D23" s="116">
        <f t="shared" si="8"/>
        <v>-3.3000000000000806E-3</v>
      </c>
      <c r="E23" s="117">
        <f t="shared" si="8"/>
        <v>-3.2142310899458959E-3</v>
      </c>
      <c r="F23" s="117">
        <f t="shared" si="8"/>
        <v>-3.2142310899458959E-3</v>
      </c>
      <c r="G23" s="117">
        <f t="shared" si="8"/>
        <v>-9.1163305233177283E-4</v>
      </c>
      <c r="H23" s="117">
        <f t="shared" si="8"/>
        <v>-0.14139701125719428</v>
      </c>
      <c r="I23" s="117">
        <f t="shared" si="8"/>
        <v>0</v>
      </c>
      <c r="J23" s="117">
        <f t="shared" si="8"/>
        <v>-0.17766497461928932</v>
      </c>
      <c r="K23" s="117">
        <f t="shared" si="8"/>
        <v>-6.6453531598512972E-2</v>
      </c>
      <c r="L23" s="117">
        <f t="shared" si="8"/>
        <v>-5.5915195495720438E-2</v>
      </c>
      <c r="M23" s="117">
        <f t="shared" si="8"/>
        <v>-6.0000000000000053E-3</v>
      </c>
      <c r="N23" s="117">
        <f t="shared" si="8"/>
        <v>-3.8502585173999959E-2</v>
      </c>
      <c r="O23" s="117">
        <f t="shared" si="8"/>
        <v>-0.13220074719249453</v>
      </c>
      <c r="P23" s="117">
        <f t="shared" si="8"/>
        <v>-5.9740404774252465E-2</v>
      </c>
      <c r="Q23" s="117">
        <f t="shared" si="8"/>
        <v>-1.064242988041475E-2</v>
      </c>
      <c r="R23" s="117">
        <f t="shared" si="8"/>
        <v>-3.2142310899457849E-3</v>
      </c>
      <c r="S23" s="117">
        <f t="shared" si="7"/>
        <v>-3.2142310899460069E-3</v>
      </c>
      <c r="T23" s="118">
        <f t="shared" si="7"/>
        <v>-1.6452931670223325E-3</v>
      </c>
      <c r="U23" s="117">
        <f t="shared" si="7"/>
        <v>-1.6452931670223325E-3</v>
      </c>
      <c r="V23" s="117">
        <f t="shared" si="7"/>
        <v>-1.6452931670225546E-3</v>
      </c>
      <c r="W23" s="117">
        <f t="shared" si="7"/>
        <v>-3.6642884081313776E-3</v>
      </c>
      <c r="X23" s="117">
        <f t="shared" si="7"/>
        <v>-4.3327677432902778E-4</v>
      </c>
      <c r="Y23" s="117">
        <f t="shared" si="7"/>
        <v>6.8615061573171765E-3</v>
      </c>
      <c r="Z23" s="113">
        <f t="shared" si="5"/>
        <v>0.73167219386250759</v>
      </c>
      <c r="AA23" s="114">
        <f t="shared" si="1"/>
        <v>0.11004068594979313</v>
      </c>
      <c r="AB23" s="114">
        <f t="shared" si="6"/>
        <v>0.13286126442586266</v>
      </c>
      <c r="AC23" s="115">
        <f t="shared" si="2"/>
        <v>7.343931789929925E-3</v>
      </c>
      <c r="AD23" s="99">
        <v>30907.793438707049</v>
      </c>
      <c r="AE23" s="8">
        <v>21767.359569080378</v>
      </c>
      <c r="AF23" s="8">
        <v>847.01346366762573</v>
      </c>
      <c r="AG23" s="8">
        <v>1950.76</v>
      </c>
      <c r="AH23" s="8">
        <v>4.5056205711880164</v>
      </c>
      <c r="AI23" s="8">
        <v>2155.68851688</v>
      </c>
      <c r="AJ23" s="8">
        <v>0.15016245354158458</v>
      </c>
      <c r="AK23" s="8">
        <v>59.731261637661866</v>
      </c>
      <c r="AL23" s="8">
        <v>22.536502153009792</v>
      </c>
      <c r="AM23" s="8">
        <v>22.664976671081089</v>
      </c>
      <c r="AN23" s="8">
        <v>94.629311791730942</v>
      </c>
      <c r="AO23" s="8">
        <v>19.778755851836323</v>
      </c>
      <c r="AP23" s="8">
        <v>2.9881356610586449</v>
      </c>
      <c r="AQ23" s="8">
        <v>371.76075994648272</v>
      </c>
      <c r="AR23" s="8">
        <v>1316.6171663394275</v>
      </c>
      <c r="AS23" s="8">
        <v>1365.4637009551745</v>
      </c>
      <c r="AT23" s="8">
        <v>347.27316394875442</v>
      </c>
      <c r="AU23" s="8">
        <v>484.10638276414085</v>
      </c>
      <c r="AV23" s="8">
        <v>74.765988333959839</v>
      </c>
      <c r="AW23" s="88">
        <v>19585.291768069001</v>
      </c>
      <c r="AX23" s="88">
        <v>2971.013644671908</v>
      </c>
      <c r="AY23" s="9">
        <v>58.067620007096004</v>
      </c>
    </row>
    <row r="24" spans="2:51" x14ac:dyDescent="0.25">
      <c r="B24" s="12">
        <f t="shared" si="3"/>
        <v>2038</v>
      </c>
      <c r="C24" s="93">
        <v>9.4499999999999987E-2</v>
      </c>
      <c r="D24" s="116">
        <f t="shared" si="8"/>
        <v>-2.9000000000000137E-3</v>
      </c>
      <c r="E24" s="117">
        <f t="shared" si="8"/>
        <v>-2.8016593949868884E-3</v>
      </c>
      <c r="F24" s="117">
        <f t="shared" si="8"/>
        <v>-2.8016593949871105E-3</v>
      </c>
      <c r="G24" s="117">
        <f t="shared" si="8"/>
        <v>-6.5615452439049538E-4</v>
      </c>
      <c r="H24" s="117">
        <f t="shared" si="8"/>
        <v>-0.15119233173782121</v>
      </c>
      <c r="I24" s="117">
        <f t="shared" si="8"/>
        <v>0</v>
      </c>
      <c r="J24" s="117">
        <f t="shared" si="8"/>
        <v>-0.16049382716049376</v>
      </c>
      <c r="K24" s="117">
        <f t="shared" si="8"/>
        <v>-6.648508306653278E-2</v>
      </c>
      <c r="L24" s="117">
        <f t="shared" si="8"/>
        <v>-5.7257895939836989E-2</v>
      </c>
      <c r="M24" s="117">
        <f t="shared" si="8"/>
        <v>-6.0000000000000053E-3</v>
      </c>
      <c r="N24" s="117">
        <f t="shared" si="8"/>
        <v>-4.1484866957055888E-2</v>
      </c>
      <c r="O24" s="117">
        <f t="shared" si="8"/>
        <v>-0.14779793547385944</v>
      </c>
      <c r="P24" s="117">
        <f t="shared" si="8"/>
        <v>-7.0211384865448534E-2</v>
      </c>
      <c r="Q24" s="117">
        <f t="shared" si="8"/>
        <v>-1.0288566703272051E-2</v>
      </c>
      <c r="R24" s="117">
        <f t="shared" si="8"/>
        <v>-2.8016593949869995E-3</v>
      </c>
      <c r="S24" s="117">
        <f t="shared" si="7"/>
        <v>-2.8016593949869995E-3</v>
      </c>
      <c r="T24" s="118">
        <f t="shared" si="7"/>
        <v>-5.451521197494813E-4</v>
      </c>
      <c r="U24" s="117">
        <f t="shared" si="7"/>
        <v>-5.451521197494813E-4</v>
      </c>
      <c r="V24" s="117">
        <f t="shared" si="7"/>
        <v>-5.451521197494813E-4</v>
      </c>
      <c r="W24" s="117">
        <f t="shared" si="7"/>
        <v>-3.197983389561676E-3</v>
      </c>
      <c r="X24" s="117">
        <f t="shared" si="7"/>
        <v>-3.1170486972831313E-4</v>
      </c>
      <c r="Y24" s="117">
        <f t="shared" si="7"/>
        <v>3.4743374382113501E-3</v>
      </c>
      <c r="Z24" s="113">
        <f t="shared" si="5"/>
        <v>0.73174435621955869</v>
      </c>
      <c r="AA24" s="114">
        <f t="shared" si="1"/>
        <v>0.10998665137413771</v>
      </c>
      <c r="AB24" s="114">
        <f t="shared" si="6"/>
        <v>0.13320614875412981</v>
      </c>
      <c r="AC24" s="115">
        <f t="shared" si="2"/>
        <v>6.9382156582672508E-3</v>
      </c>
      <c r="AD24" s="99">
        <v>30818.160837734798</v>
      </c>
      <c r="AE24" s="8">
        <v>21706.374841639605</v>
      </c>
      <c r="AF24" s="8">
        <v>844.64042043946074</v>
      </c>
      <c r="AG24" s="8">
        <v>1949.48</v>
      </c>
      <c r="AH24" s="8">
        <v>3.8244052911042061</v>
      </c>
      <c r="AI24" s="8">
        <v>2155.68851688</v>
      </c>
      <c r="AJ24" s="8">
        <v>0.12606230667688584</v>
      </c>
      <c r="AK24" s="8">
        <v>55.760023746013111</v>
      </c>
      <c r="AL24" s="8">
        <v>21.246109457884845</v>
      </c>
      <c r="AM24" s="8">
        <v>22.528986811054601</v>
      </c>
      <c r="AN24" s="8">
        <v>90.70362738181322</v>
      </c>
      <c r="AO24" s="8">
        <v>16.855496570693397</v>
      </c>
      <c r="AP24" s="8">
        <v>2.7783345181298849</v>
      </c>
      <c r="AQ24" s="8">
        <v>367.93587457011421</v>
      </c>
      <c r="AR24" s="8">
        <v>1312.9284534857516</v>
      </c>
      <c r="AS24" s="8">
        <v>1361.6381367488798</v>
      </c>
      <c r="AT24" s="8">
        <v>347.08384724729564</v>
      </c>
      <c r="AU24" s="8">
        <v>483.84247114339274</v>
      </c>
      <c r="AV24" s="8">
        <v>74.725229496934418</v>
      </c>
      <c r="AW24" s="88">
        <v>19522.658330314996</v>
      </c>
      <c r="AX24" s="88">
        <v>2970.0875652508344</v>
      </c>
      <c r="AY24" s="9">
        <v>58.269366513234488</v>
      </c>
    </row>
    <row r="25" spans="2:51" x14ac:dyDescent="0.25">
      <c r="B25" s="12">
        <f t="shared" si="3"/>
        <v>2039</v>
      </c>
      <c r="C25" s="93">
        <v>9.7299999999999998E-2</v>
      </c>
      <c r="D25" s="116">
        <f t="shared" si="8"/>
        <v>-2.6999999999999247E-3</v>
      </c>
      <c r="E25" s="117">
        <f t="shared" si="8"/>
        <v>-2.6168312368199942E-3</v>
      </c>
      <c r="F25" s="117">
        <f t="shared" si="8"/>
        <v>-2.6168312368198832E-3</v>
      </c>
      <c r="G25" s="117">
        <f t="shared" si="8"/>
        <v>-4.3088413320468977E-4</v>
      </c>
      <c r="H25" s="117">
        <f t="shared" si="8"/>
        <v>-0.16876350548197527</v>
      </c>
      <c r="I25" s="117">
        <f t="shared" si="8"/>
        <v>0</v>
      </c>
      <c r="J25" s="117">
        <f t="shared" si="8"/>
        <v>-0.16176470588235303</v>
      </c>
      <c r="K25" s="117">
        <f t="shared" si="8"/>
        <v>-6.7210401487876825E-2</v>
      </c>
      <c r="L25" s="117">
        <f t="shared" si="8"/>
        <v>-5.6266456785271424E-2</v>
      </c>
      <c r="M25" s="117">
        <f t="shared" si="8"/>
        <v>-6.0000000000000053E-3</v>
      </c>
      <c r="N25" s="117">
        <f t="shared" si="8"/>
        <v>-4.3340796128083059E-2</v>
      </c>
      <c r="O25" s="117">
        <f t="shared" si="8"/>
        <v>-0.18006912572215139</v>
      </c>
      <c r="P25" s="117">
        <f t="shared" si="8"/>
        <v>-7.6118766780905123E-2</v>
      </c>
      <c r="Q25" s="117">
        <f t="shared" si="8"/>
        <v>-1.003234794911867E-2</v>
      </c>
      <c r="R25" s="117">
        <f t="shared" si="8"/>
        <v>-2.6168312368202162E-3</v>
      </c>
      <c r="S25" s="117">
        <f t="shared" si="7"/>
        <v>-2.6168312368201052E-3</v>
      </c>
      <c r="T25" s="118">
        <f t="shared" si="7"/>
        <v>2.8179231069680455E-4</v>
      </c>
      <c r="U25" s="117">
        <f t="shared" si="7"/>
        <v>2.8179231069702659E-4</v>
      </c>
      <c r="V25" s="117">
        <f t="shared" si="7"/>
        <v>2.817923106965825E-4</v>
      </c>
      <c r="W25" s="117">
        <f t="shared" si="7"/>
        <v>-2.9918845998074817E-3</v>
      </c>
      <c r="X25" s="117">
        <f t="shared" si="7"/>
        <v>-2.0462010184119084E-4</v>
      </c>
      <c r="Y25" s="117">
        <f t="shared" si="7"/>
        <v>8.7168719105745751E-5</v>
      </c>
      <c r="Z25" s="113">
        <f t="shared" si="5"/>
        <v>0.73180537925482458</v>
      </c>
      <c r="AA25" s="114">
        <f t="shared" si="1"/>
        <v>0.10993978416177698</v>
      </c>
      <c r="AB25" s="114">
        <f t="shared" si="6"/>
        <v>0.13353944860965192</v>
      </c>
      <c r="AC25" s="115">
        <f t="shared" si="2"/>
        <v>6.536569789940729E-3</v>
      </c>
      <c r="AD25" s="99">
        <v>30734.951803472915</v>
      </c>
      <c r="AE25" s="8">
        <v>21649.572921915878</v>
      </c>
      <c r="AF25" s="8">
        <v>842.43013900337405</v>
      </c>
      <c r="AG25" s="8">
        <v>1948.64</v>
      </c>
      <c r="AH25" s="8">
        <v>3.178985247793646</v>
      </c>
      <c r="AI25" s="8">
        <v>2155.68851688</v>
      </c>
      <c r="AJ25" s="8">
        <v>0.10566987471444841</v>
      </c>
      <c r="AK25" s="8">
        <v>52.012370163070024</v>
      </c>
      <c r="AL25" s="8">
        <v>20.05066615821762</v>
      </c>
      <c r="AM25" s="8">
        <v>22.393812890188272</v>
      </c>
      <c r="AN25" s="8">
        <v>86.772459959380441</v>
      </c>
      <c r="AO25" s="8">
        <v>13.820342039595916</v>
      </c>
      <c r="AP25" s="8">
        <v>2.5668511209050178</v>
      </c>
      <c r="AQ25" s="8">
        <v>364.24461385346353</v>
      </c>
      <c r="AR25" s="8">
        <v>1309.49274129696</v>
      </c>
      <c r="AS25" s="8">
        <v>1358.0749595393897</v>
      </c>
      <c r="AT25" s="8">
        <v>347.18165280661697</v>
      </c>
      <c r="AU25" s="8">
        <v>483.97881423134965</v>
      </c>
      <c r="AV25" s="8">
        <v>74.746286492021696</v>
      </c>
      <c r="AW25" s="88">
        <v>19464.248789509224</v>
      </c>
      <c r="AX25" s="88">
        <v>2969.4798256307554</v>
      </c>
      <c r="AY25" s="9">
        <v>58.274445779276554</v>
      </c>
    </row>
    <row r="26" spans="2:51" x14ac:dyDescent="0.25">
      <c r="B26" s="12">
        <f t="shared" si="3"/>
        <v>2040</v>
      </c>
      <c r="C26" s="93">
        <v>0.1</v>
      </c>
      <c r="D26" s="116">
        <f t="shared" si="8"/>
        <v>-3.3000000000000806E-3</v>
      </c>
      <c r="E26" s="117">
        <f t="shared" si="8"/>
        <v>-3.3875378082467433E-3</v>
      </c>
      <c r="F26" s="117">
        <f t="shared" si="8"/>
        <v>-3.3875378082466323E-3</v>
      </c>
      <c r="G26" s="117">
        <f t="shared" si="8"/>
        <v>-3.2843418999928264E-4</v>
      </c>
      <c r="H26" s="117">
        <f t="shared" si="8"/>
        <v>-0.19173754031404988</v>
      </c>
      <c r="I26" s="117">
        <f t="shared" si="8"/>
        <v>0</v>
      </c>
      <c r="J26" s="117">
        <f t="shared" si="8"/>
        <v>-0.14912280701754377</v>
      </c>
      <c r="K26" s="117">
        <f t="shared" si="8"/>
        <v>-7.0150728031023513E-2</v>
      </c>
      <c r="L26" s="117">
        <f t="shared" si="8"/>
        <v>-5.5925137343613263E-2</v>
      </c>
      <c r="M26" s="117">
        <f t="shared" si="8"/>
        <v>-6.0000000000000053E-3</v>
      </c>
      <c r="N26" s="117">
        <f t="shared" si="8"/>
        <v>-4.4999182072380295E-2</v>
      </c>
      <c r="O26" s="117">
        <f t="shared" si="8"/>
        <v>-0.2248544239135627</v>
      </c>
      <c r="P26" s="117">
        <f t="shared" si="8"/>
        <v>-8.8850349085779379E-2</v>
      </c>
      <c r="Q26" s="117">
        <f t="shared" si="8"/>
        <v>-9.7203259578222401E-3</v>
      </c>
      <c r="R26" s="117">
        <f t="shared" si="8"/>
        <v>-3.3875378082467433E-3</v>
      </c>
      <c r="S26" s="117">
        <f t="shared" si="7"/>
        <v>-3.3875378082466323E-3</v>
      </c>
      <c r="T26" s="118">
        <f t="shared" si="7"/>
        <v>8.3258721246459721E-4</v>
      </c>
      <c r="U26" s="117">
        <f t="shared" si="7"/>
        <v>8.3258721246437517E-4</v>
      </c>
      <c r="V26" s="117">
        <f t="shared" si="7"/>
        <v>8.3258721246459721E-4</v>
      </c>
      <c r="W26" s="117">
        <f t="shared" si="7"/>
        <v>-3.8808158582092078E-3</v>
      </c>
      <c r="X26" s="117">
        <f t="shared" si="7"/>
        <v>-1.5593293698812349E-4</v>
      </c>
      <c r="Y26" s="117">
        <f t="shared" si="7"/>
        <v>-3.3000000000000806E-3</v>
      </c>
      <c r="Z26" s="113">
        <f t="shared" si="5"/>
        <v>0.73174110651582291</v>
      </c>
      <c r="AA26" s="114">
        <f t="shared" si="1"/>
        <v>0.10990265739735429</v>
      </c>
      <c r="AB26" s="114">
        <f t="shared" si="6"/>
        <v>0.13396069570705979</v>
      </c>
      <c r="AC26" s="115">
        <f t="shared" si="2"/>
        <v>6.1413479092470233E-3</v>
      </c>
      <c r="AD26" s="99">
        <v>30633.526462521451</v>
      </c>
      <c r="AE26" s="8">
        <v>21576.234175110494</v>
      </c>
      <c r="AF26" s="8">
        <v>839.57637505669368</v>
      </c>
      <c r="AG26" s="8">
        <v>1948</v>
      </c>
      <c r="AH26" s="8">
        <v>2.5694544356870419</v>
      </c>
      <c r="AI26" s="8">
        <v>2155.68851688</v>
      </c>
      <c r="AJ26" s="8">
        <v>8.9912086379837691E-2</v>
      </c>
      <c r="AK26" s="8">
        <v>48.363664529511574</v>
      </c>
      <c r="AL26" s="8">
        <v>18.929329899488362</v>
      </c>
      <c r="AM26" s="8">
        <v>22.259450012847143</v>
      </c>
      <c r="AN26" s="8">
        <v>82.867770234799949</v>
      </c>
      <c r="AO26" s="8">
        <v>10.712776991994184</v>
      </c>
      <c r="AP26" s="8">
        <v>2.3387855027613829</v>
      </c>
      <c r="AQ26" s="8">
        <v>360.70403747842676</v>
      </c>
      <c r="AR26" s="8">
        <v>1305.0567851261919</v>
      </c>
      <c r="AS26" s="8">
        <v>1353.4744292675171</v>
      </c>
      <c r="AT26" s="8">
        <v>347.47071181114609</v>
      </c>
      <c r="AU26" s="8">
        <v>484.38176880318235</v>
      </c>
      <c r="AV26" s="8">
        <v>74.808519294334161</v>
      </c>
      <c r="AW26" s="88">
        <v>19388.711624138767</v>
      </c>
      <c r="AX26" s="88">
        <v>2969.0167859202179</v>
      </c>
      <c r="AY26" s="9">
        <v>58.082140108204939</v>
      </c>
    </row>
    <row r="27" spans="2:51" x14ac:dyDescent="0.25">
      <c r="B27" s="12">
        <f t="shared" si="3"/>
        <v>2041</v>
      </c>
      <c r="C27" s="93">
        <v>0.1</v>
      </c>
      <c r="D27" s="116">
        <f t="shared" si="8"/>
        <v>-9.0000000000012292E-4</v>
      </c>
      <c r="E27" s="117">
        <f t="shared" si="8"/>
        <v>-3.3357562178804034E-4</v>
      </c>
      <c r="F27" s="117">
        <f t="shared" si="8"/>
        <v>-3.3357562178792932E-4</v>
      </c>
      <c r="G27" s="117">
        <f t="shared" si="8"/>
        <v>-1.1559527720739204E-3</v>
      </c>
      <c r="H27" s="117">
        <f t="shared" si="8"/>
        <v>-0.21783090500231694</v>
      </c>
      <c r="I27" s="117">
        <f t="shared" si="8"/>
        <v>-9.000000000000119E-4</v>
      </c>
      <c r="J27" s="117">
        <f t="shared" si="8"/>
        <v>-0.14432989690721654</v>
      </c>
      <c r="K27" s="117">
        <f t="shared" si="8"/>
        <v>-7.6623453268546027E-2</v>
      </c>
      <c r="L27" s="117">
        <f t="shared" si="8"/>
        <v>-5.5683846030696094E-2</v>
      </c>
      <c r="M27" s="117">
        <f t="shared" si="8"/>
        <v>-5.9999999999998943E-3</v>
      </c>
      <c r="N27" s="117">
        <f t="shared" si="8"/>
        <v>-4.7128417256026234E-2</v>
      </c>
      <c r="O27" s="117">
        <f t="shared" si="8"/>
        <v>-0.28852056267189186</v>
      </c>
      <c r="P27" s="117">
        <f t="shared" si="8"/>
        <v>-0.10624873099556409</v>
      </c>
      <c r="Q27" s="117">
        <f t="shared" si="8"/>
        <v>-9.4185332912410935E-3</v>
      </c>
      <c r="R27" s="117">
        <f t="shared" si="8"/>
        <v>-3.3357562178792932E-4</v>
      </c>
      <c r="S27" s="117">
        <f t="shared" si="7"/>
        <v>-3.3357562178815137E-4</v>
      </c>
      <c r="T27" s="118">
        <f t="shared" si="7"/>
        <v>1.2067348625146579E-3</v>
      </c>
      <c r="U27" s="117">
        <f t="shared" si="7"/>
        <v>1.2067348625142138E-3</v>
      </c>
      <c r="V27" s="117">
        <f t="shared" si="7"/>
        <v>1.2067348625146579E-3</v>
      </c>
      <c r="W27" s="117">
        <f t="shared" si="7"/>
        <v>-2.2653619350199161E-4</v>
      </c>
      <c r="X27" s="117">
        <f t="shared" si="7"/>
        <v>-1.0214994749112583E-3</v>
      </c>
      <c r="Y27" s="117">
        <f t="shared" si="7"/>
        <v>-8.9999999999990088E-4</v>
      </c>
      <c r="Z27" s="113">
        <f t="shared" si="5"/>
        <v>0.73215595588152238</v>
      </c>
      <c r="AA27" s="114">
        <f t="shared" si="1"/>
        <v>0.10987538219015852</v>
      </c>
      <c r="AB27" s="114">
        <f t="shared" si="6"/>
        <v>0.13394440489113832</v>
      </c>
      <c r="AC27" s="115">
        <f t="shared" si="2"/>
        <v>5.7315731807528452E-3</v>
      </c>
      <c r="AD27" s="99">
        <v>30605.95628870518</v>
      </c>
      <c r="AE27" s="8">
        <v>21569.036869379688</v>
      </c>
      <c r="AF27" s="8">
        <v>839.29631284534571</v>
      </c>
      <c r="AG27" s="8">
        <v>1945.748204</v>
      </c>
      <c r="AH27" s="8">
        <v>2.009747850599116</v>
      </c>
      <c r="AI27" s="8">
        <v>2153.7483972148079</v>
      </c>
      <c r="AJ27" s="8">
        <v>7.6935084221922967E-2</v>
      </c>
      <c r="AK27" s="8">
        <v>44.657873540538908</v>
      </c>
      <c r="AL27" s="8">
        <v>17.875272007901</v>
      </c>
      <c r="AM27" s="8">
        <v>22.125893312770064</v>
      </c>
      <c r="AN27" s="8">
        <v>78.962343382097785</v>
      </c>
      <c r="AO27" s="8">
        <v>7.6219205464855255</v>
      </c>
      <c r="AP27" s="8">
        <v>2.0902925110221635</v>
      </c>
      <c r="AQ27" s="8">
        <v>357.30673449315111</v>
      </c>
      <c r="AR27" s="8">
        <v>1304.6214499976249</v>
      </c>
      <c r="AS27" s="8">
        <v>1353.0229431931998</v>
      </c>
      <c r="AT27" s="8">
        <v>347.89001683279139</v>
      </c>
      <c r="AU27" s="8">
        <v>484.9662891703635</v>
      </c>
      <c r="AV27" s="8">
        <v>74.898793342579737</v>
      </c>
      <c r="AW27" s="88">
        <v>19384.319379210527</v>
      </c>
      <c r="AX27" s="88">
        <v>2965.9839368323978</v>
      </c>
      <c r="AY27" s="9">
        <v>58.029866182107561</v>
      </c>
    </row>
    <row r="28" spans="2:51" x14ac:dyDescent="0.25">
      <c r="B28" s="12">
        <f t="shared" si="3"/>
        <v>2042</v>
      </c>
      <c r="C28" s="93">
        <v>0.1</v>
      </c>
      <c r="D28" s="116">
        <f t="shared" si="8"/>
        <v>-1.0999999999998789E-3</v>
      </c>
      <c r="E28" s="117">
        <f t="shared" si="8"/>
        <v>-5.6023235059476928E-4</v>
      </c>
      <c r="F28" s="117">
        <f t="shared" si="8"/>
        <v>-5.6023235059476928E-4</v>
      </c>
      <c r="G28" s="117">
        <f t="shared" si="8"/>
        <v>-1.274140723503514E-3</v>
      </c>
      <c r="H28" s="117">
        <f t="shared" si="8"/>
        <v>-0.24372869985449586</v>
      </c>
      <c r="I28" s="117">
        <f t="shared" si="8"/>
        <v>-1.1000000000001009E-3</v>
      </c>
      <c r="J28" s="117">
        <f t="shared" si="8"/>
        <v>-0.15662650602409645</v>
      </c>
      <c r="K28" s="117">
        <f t="shared" si="8"/>
        <v>-8.2683539988921417E-2</v>
      </c>
      <c r="L28" s="117">
        <f t="shared" si="8"/>
        <v>-5.7885134436529984E-2</v>
      </c>
      <c r="M28" s="117">
        <f t="shared" si="8"/>
        <v>-6.0000000000001164E-3</v>
      </c>
      <c r="N28" s="117">
        <f t="shared" si="8"/>
        <v>-4.8050292633839753E-2</v>
      </c>
      <c r="O28" s="117">
        <f t="shared" si="8"/>
        <v>-0.43978113759544812</v>
      </c>
      <c r="P28" s="117">
        <f t="shared" si="8"/>
        <v>-0.12037414714081796</v>
      </c>
      <c r="Q28" s="117">
        <f t="shared" si="8"/>
        <v>-9.1036153570209777E-3</v>
      </c>
      <c r="R28" s="117">
        <f t="shared" si="8"/>
        <v>-5.602323505948803E-4</v>
      </c>
      <c r="S28" s="117">
        <f t="shared" si="7"/>
        <v>-5.6023235059476928E-4</v>
      </c>
      <c r="T28" s="118">
        <f t="shared" si="7"/>
        <v>1.3625514088280166E-3</v>
      </c>
      <c r="U28" s="117">
        <f t="shared" si="7"/>
        <v>1.3625514088280166E-3</v>
      </c>
      <c r="V28" s="117">
        <f t="shared" si="7"/>
        <v>1.3625514088282387E-3</v>
      </c>
      <c r="W28" s="117">
        <f t="shared" si="7"/>
        <v>-4.6338030068548974E-4</v>
      </c>
      <c r="X28" s="117">
        <f t="shared" si="7"/>
        <v>-1.1826525871249105E-3</v>
      </c>
      <c r="Y28" s="117">
        <f t="shared" si="7"/>
        <v>-1.1000000000001009E-3</v>
      </c>
      <c r="Z28" s="113">
        <f t="shared" si="5"/>
        <v>0.73255158517304719</v>
      </c>
      <c r="AA28" s="114">
        <f t="shared" si="1"/>
        <v>0.10985678567173889</v>
      </c>
      <c r="AB28" s="114">
        <f t="shared" si="6"/>
        <v>0.13393332184819592</v>
      </c>
      <c r="AC28" s="115">
        <f t="shared" si="2"/>
        <v>5.3205271702796838E-3</v>
      </c>
      <c r="AD28" s="99">
        <v>30572.289736787607</v>
      </c>
      <c r="AE28" s="8">
        <v>21556.953197154289</v>
      </c>
      <c r="AF28" s="8">
        <v>838.82611189915485</v>
      </c>
      <c r="AG28" s="8">
        <v>1943.2690469755998</v>
      </c>
      <c r="AH28" s="8">
        <v>1.5199146199372258</v>
      </c>
      <c r="AI28" s="8">
        <v>2151.3792739778714</v>
      </c>
      <c r="AJ28" s="8">
        <v>6.488501078957358E-2</v>
      </c>
      <c r="AK28" s="8">
        <v>40.965402467829563</v>
      </c>
      <c r="AL28" s="8">
        <v>16.84055948463411</v>
      </c>
      <c r="AM28" s="8">
        <v>21.993137952893441</v>
      </c>
      <c r="AN28" s="8">
        <v>75.168179675534248</v>
      </c>
      <c r="AO28" s="8">
        <v>4.2699436578900016</v>
      </c>
      <c r="AP28" s="8">
        <v>1.8386753327330319</v>
      </c>
      <c r="AQ28" s="8">
        <v>354.05395141785226</v>
      </c>
      <c r="AR28" s="8">
        <v>1303.8905588560563</v>
      </c>
      <c r="AS28" s="8">
        <v>1352.264935969326</v>
      </c>
      <c r="AT28" s="8">
        <v>348.36403486534414</v>
      </c>
      <c r="AU28" s="8">
        <v>485.62708067090671</v>
      </c>
      <c r="AV28" s="8">
        <v>75.000846798968212</v>
      </c>
      <c r="AW28" s="88">
        <v>19375.337067468005</v>
      </c>
      <c r="AX28" s="88">
        <v>2962.4762082561319</v>
      </c>
      <c r="AY28" s="9">
        <v>57.966033329307237</v>
      </c>
    </row>
    <row r="29" spans="2:51" x14ac:dyDescent="0.25">
      <c r="B29" s="12">
        <f t="shared" si="3"/>
        <v>2043</v>
      </c>
      <c r="C29" s="93">
        <v>0.1</v>
      </c>
      <c r="D29" s="116">
        <f t="shared" si="8"/>
        <v>-1.3999999999999568E-3</v>
      </c>
      <c r="E29" s="117">
        <f t="shared" si="8"/>
        <v>-8.9899345973265543E-4</v>
      </c>
      <c r="F29" s="117">
        <f t="shared" si="8"/>
        <v>-8.9899345973276645E-4</v>
      </c>
      <c r="G29" s="117">
        <f t="shared" si="8"/>
        <v>-1.5538603213309798E-3</v>
      </c>
      <c r="H29" s="117">
        <f t="shared" si="8"/>
        <v>-0.2724835891467613</v>
      </c>
      <c r="I29" s="117">
        <f t="shared" si="8"/>
        <v>-1.4000000000000679E-3</v>
      </c>
      <c r="J29" s="117">
        <f t="shared" si="8"/>
        <v>-0.17142857142857137</v>
      </c>
      <c r="K29" s="117">
        <f t="shared" si="8"/>
        <v>-8.6490001625751822E-2</v>
      </c>
      <c r="L29" s="117">
        <f t="shared" si="8"/>
        <v>-5.8487037065247827E-2</v>
      </c>
      <c r="M29" s="117">
        <f t="shared" si="8"/>
        <v>-6.0000000000001164E-3</v>
      </c>
      <c r="N29" s="117">
        <f t="shared" si="8"/>
        <v>-5.0388900365617717E-2</v>
      </c>
      <c r="O29" s="117">
        <f t="shared" si="8"/>
        <v>-0.78076819795952568</v>
      </c>
      <c r="P29" s="117">
        <f t="shared" si="8"/>
        <v>-0.13606276300202602</v>
      </c>
      <c r="Q29" s="117">
        <f t="shared" si="8"/>
        <v>-8.8060170387125325E-3</v>
      </c>
      <c r="R29" s="117">
        <f t="shared" si="8"/>
        <v>-8.9899345973265543E-4</v>
      </c>
      <c r="S29" s="117">
        <f t="shared" si="7"/>
        <v>-8.9899345973265543E-4</v>
      </c>
      <c r="T29" s="118">
        <f t="shared" si="7"/>
        <v>1.4593792217756363E-3</v>
      </c>
      <c r="U29" s="117">
        <f t="shared" si="7"/>
        <v>1.4593792217756363E-3</v>
      </c>
      <c r="V29" s="117">
        <f t="shared" si="7"/>
        <v>1.4593792217756363E-3</v>
      </c>
      <c r="W29" s="117">
        <f t="shared" si="7"/>
        <v>-8.0972626978481621E-4</v>
      </c>
      <c r="X29" s="117">
        <f t="shared" si="7"/>
        <v>-1.4730201903959683E-3</v>
      </c>
      <c r="Y29" s="117">
        <f t="shared" si="7"/>
        <v>-1.3999999999998458E-3</v>
      </c>
      <c r="Z29" s="113">
        <f t="shared" si="5"/>
        <v>0.7329191128470457</v>
      </c>
      <c r="AA29" s="114">
        <f t="shared" si="1"/>
        <v>0.10984711392637897</v>
      </c>
      <c r="AB29" s="114">
        <f t="shared" si="6"/>
        <v>0.13392352830056753</v>
      </c>
      <c r="AC29" s="115">
        <f t="shared" si="2"/>
        <v>4.9199566103226271E-3</v>
      </c>
      <c r="AD29" s="99">
        <v>30529.488531156105</v>
      </c>
      <c r="AE29" s="8">
        <v>21537.573637218284</v>
      </c>
      <c r="AF29" s="8">
        <v>838.07201271070448</v>
      </c>
      <c r="AG29" s="8">
        <v>1940.2494783098339</v>
      </c>
      <c r="AH29" s="8">
        <v>1.1057628291000949</v>
      </c>
      <c r="AI29" s="8">
        <v>2148.3673429943024</v>
      </c>
      <c r="AJ29" s="8">
        <v>5.3761866082789544E-2</v>
      </c>
      <c r="AK29" s="8">
        <v>37.422304741787407</v>
      </c>
      <c r="AL29" s="8">
        <v>15.855605057856804</v>
      </c>
      <c r="AM29" s="8">
        <v>21.861179125176079</v>
      </c>
      <c r="AN29" s="8">
        <v>71.380537759198901</v>
      </c>
      <c r="AO29" s="8">
        <v>0.93610744273051949</v>
      </c>
      <c r="AP29" s="8">
        <v>1.5885000866977059</v>
      </c>
      <c r="AQ29" s="8">
        <v>350.93614628904317</v>
      </c>
      <c r="AR29" s="8">
        <v>1302.7183697714374</v>
      </c>
      <c r="AS29" s="8">
        <v>1351.0492586360638</v>
      </c>
      <c r="AT29" s="8">
        <v>348.87243009944052</v>
      </c>
      <c r="AU29" s="8">
        <v>486.33579474196938</v>
      </c>
      <c r="AV29" s="8">
        <v>75.110301476402199</v>
      </c>
      <c r="AW29" s="88">
        <v>19359.648348058541</v>
      </c>
      <c r="AX29" s="88">
        <v>2958.112420987803</v>
      </c>
      <c r="AY29" s="9">
        <v>57.884880882646215</v>
      </c>
    </row>
    <row r="30" spans="2:51" x14ac:dyDescent="0.25">
      <c r="B30" s="12">
        <f t="shared" si="3"/>
        <v>2044</v>
      </c>
      <c r="C30" s="93">
        <v>0.1</v>
      </c>
      <c r="D30" s="116">
        <f t="shared" si="8"/>
        <v>-1.3999999999999568E-3</v>
      </c>
      <c r="E30" s="117">
        <f t="shared" si="8"/>
        <v>-9.9571300581635658E-4</v>
      </c>
      <c r="F30" s="117">
        <f t="shared" si="8"/>
        <v>-9.957130058164676E-4</v>
      </c>
      <c r="G30" s="117">
        <f t="shared" si="8"/>
        <v>-1.5337003323026011E-3</v>
      </c>
      <c r="H30" s="117">
        <f t="shared" si="8"/>
        <v>-0.29213321846854756</v>
      </c>
      <c r="I30" s="117">
        <f t="shared" si="8"/>
        <v>-1.3999999999997348E-3</v>
      </c>
      <c r="J30" s="117">
        <f t="shared" si="8"/>
        <v>-0.15517241379310354</v>
      </c>
      <c r="K30" s="117">
        <f t="shared" si="8"/>
        <v>-8.8882109170416723E-2</v>
      </c>
      <c r="L30" s="117">
        <f t="shared" si="8"/>
        <v>-6.0306008853265536E-2</v>
      </c>
      <c r="M30" s="117">
        <f t="shared" si="8"/>
        <v>-6.0000000000001164E-3</v>
      </c>
      <c r="N30" s="117">
        <f t="shared" si="8"/>
        <v>-5.3438605083130253E-2</v>
      </c>
      <c r="O30" s="117">
        <f t="shared" si="8"/>
        <v>-1</v>
      </c>
      <c r="P30" s="117">
        <f t="shared" si="8"/>
        <v>-0.15991210881216777</v>
      </c>
      <c r="Q30" s="117">
        <f t="shared" si="8"/>
        <v>-8.5114938396306794E-3</v>
      </c>
      <c r="R30" s="117">
        <f t="shared" si="8"/>
        <v>-9.9571300581657862E-4</v>
      </c>
      <c r="S30" s="117">
        <f t="shared" si="7"/>
        <v>-9.9571300581668964E-4</v>
      </c>
      <c r="T30" s="118">
        <f t="shared" si="7"/>
        <v>9.8954386607696954E-4</v>
      </c>
      <c r="U30" s="117">
        <f t="shared" si="7"/>
        <v>9.8954386607696954E-4</v>
      </c>
      <c r="V30" s="117">
        <f t="shared" si="7"/>
        <v>9.8954386607719158E-4</v>
      </c>
      <c r="W30" s="117">
        <f t="shared" si="7"/>
        <v>-9.2303539705951287E-4</v>
      </c>
      <c r="X30" s="117">
        <f t="shared" si="7"/>
        <v>-1.463447373852178E-3</v>
      </c>
      <c r="Y30" s="117">
        <f t="shared" si="7"/>
        <v>-1.4000000000000679E-3</v>
      </c>
      <c r="Z30" s="113">
        <f t="shared" si="5"/>
        <v>0.73321583792727063</v>
      </c>
      <c r="AA30" s="114">
        <f t="shared" si="1"/>
        <v>0.10982778911863469</v>
      </c>
      <c r="AB30" s="114">
        <f t="shared" si="6"/>
        <v>0.13391501929178753</v>
      </c>
      <c r="AC30" s="115">
        <f t="shared" si="2"/>
        <v>4.6070593375691924E-3</v>
      </c>
      <c r="AD30" s="99">
        <v>30486.747247212486</v>
      </c>
      <c r="AE30" s="8">
        <v>21516.128395033978</v>
      </c>
      <c r="AF30" s="8">
        <v>837.23753350783761</v>
      </c>
      <c r="AG30" s="8">
        <v>1937.2737170402002</v>
      </c>
      <c r="AH30" s="8">
        <v>0.78273277497219762</v>
      </c>
      <c r="AI30" s="8">
        <v>2145.3596287141108</v>
      </c>
      <c r="AJ30" s="8">
        <v>4.5419507552701507E-2</v>
      </c>
      <c r="AK30" s="8">
        <v>34.096131366319256</v>
      </c>
      <c r="AL30" s="8">
        <v>14.899416798863809</v>
      </c>
      <c r="AM30" s="8">
        <v>21.730012050425021</v>
      </c>
      <c r="AN30" s="8">
        <v>67.566061391263602</v>
      </c>
      <c r="AO30" s="8">
        <v>0</v>
      </c>
      <c r="AP30" s="8">
        <v>1.3344796879855645</v>
      </c>
      <c r="AQ30" s="8">
        <v>347.94915544180026</v>
      </c>
      <c r="AR30" s="8">
        <v>1301.4212361477398</v>
      </c>
      <c r="AS30" s="8">
        <v>1349.7040013177409</v>
      </c>
      <c r="AT30" s="8">
        <v>349.21765467268881</v>
      </c>
      <c r="AU30" s="8">
        <v>486.81704534451001</v>
      </c>
      <c r="AV30" s="8">
        <v>75.184626414507377</v>
      </c>
      <c r="AW30" s="88">
        <v>19341.778707358659</v>
      </c>
      <c r="AX30" s="88">
        <v>2953.7833791337489</v>
      </c>
      <c r="AY30" s="9">
        <v>57.803842049410505</v>
      </c>
    </row>
    <row r="31" spans="2:51" x14ac:dyDescent="0.25">
      <c r="B31" s="12">
        <f t="shared" si="3"/>
        <v>2045</v>
      </c>
      <c r="C31" s="93">
        <v>0.1</v>
      </c>
      <c r="D31" s="116">
        <f t="shared" si="8"/>
        <v>-1.4999999999999458E-3</v>
      </c>
      <c r="E31" s="117">
        <f t="shared" si="8"/>
        <v>-1.1567755796833001E-3</v>
      </c>
      <c r="F31" s="117">
        <f t="shared" si="8"/>
        <v>-1.1567755796831891E-3</v>
      </c>
      <c r="G31" s="117">
        <f t="shared" si="8"/>
        <v>-1.5205236873085948E-3</v>
      </c>
      <c r="H31" s="117">
        <f t="shared" si="8"/>
        <v>-0.30360265365613148</v>
      </c>
      <c r="I31" s="117">
        <f t="shared" si="8"/>
        <v>-1.4999999999999458E-3</v>
      </c>
      <c r="J31" s="117">
        <f t="shared" si="8"/>
        <v>-0.18367346938775508</v>
      </c>
      <c r="K31" s="117">
        <f t="shared" si="8"/>
        <v>-9.1776655412004304E-2</v>
      </c>
      <c r="L31" s="117">
        <f t="shared" si="8"/>
        <v>-6.5128389893455707E-2</v>
      </c>
      <c r="M31" s="117">
        <f t="shared" si="8"/>
        <v>-6.0000000000000053E-3</v>
      </c>
      <c r="N31" s="117">
        <f t="shared" si="8"/>
        <v>-5.7007172688364416E-2</v>
      </c>
      <c r="O31" s="117"/>
      <c r="P31" s="117">
        <f t="shared" si="8"/>
        <v>-0.18891094757259497</v>
      </c>
      <c r="Q31" s="117">
        <f t="shared" si="8"/>
        <v>-8.1991773816921798E-3</v>
      </c>
      <c r="R31" s="117">
        <f t="shared" si="8"/>
        <v>-1.1567755796829671E-3</v>
      </c>
      <c r="S31" s="117">
        <f t="shared" si="7"/>
        <v>-1.1567755796831891E-3</v>
      </c>
      <c r="T31" s="118">
        <f t="shared" si="7"/>
        <v>8.6794121847311168E-4</v>
      </c>
      <c r="U31" s="117">
        <f t="shared" si="7"/>
        <v>8.6794121847288963E-4</v>
      </c>
      <c r="V31" s="117">
        <f t="shared" si="7"/>
        <v>8.6794121847311168E-4</v>
      </c>
      <c r="W31" s="117">
        <f t="shared" si="7"/>
        <v>-1.1018469903165684E-3</v>
      </c>
      <c r="X31" s="117">
        <f t="shared" si="7"/>
        <v>-1.5097388123381794E-3</v>
      </c>
      <c r="Y31" s="117">
        <f t="shared" si="7"/>
        <v>-1.4999999999998348E-3</v>
      </c>
      <c r="Z31" s="113">
        <f t="shared" si="5"/>
        <v>0.73346787356166188</v>
      </c>
      <c r="AA31" s="114">
        <f t="shared" si="1"/>
        <v>0.10980827218501468</v>
      </c>
      <c r="AB31" s="114">
        <f t="shared" si="6"/>
        <v>0.13391371315934672</v>
      </c>
      <c r="AC31" s="115">
        <f t="shared" si="2"/>
        <v>4.3321298685226927E-3</v>
      </c>
      <c r="AD31" s="99">
        <v>30441.017126341671</v>
      </c>
      <c r="AE31" s="8">
        <v>21491.239063137273</v>
      </c>
      <c r="AF31" s="8">
        <v>836.26903757468153</v>
      </c>
      <c r="AG31" s="8">
        <v>1934.3280464646402</v>
      </c>
      <c r="AH31" s="8">
        <v>0.54509302738701082</v>
      </c>
      <c r="AI31" s="8">
        <v>2142.1415892710397</v>
      </c>
      <c r="AJ31" s="8">
        <v>3.7077149022613477E-2</v>
      </c>
      <c r="AK31" s="8">
        <v>30.966902467030142</v>
      </c>
      <c r="AL31" s="8">
        <v>13.929041772402304</v>
      </c>
      <c r="AM31" s="8">
        <v>21.599631978122471</v>
      </c>
      <c r="AN31" s="8">
        <v>63.714311261659205</v>
      </c>
      <c r="AO31" s="8">
        <v>0</v>
      </c>
      <c r="AP31" s="8">
        <v>1.0823818656118307</v>
      </c>
      <c r="AQ31" s="8">
        <v>345.09625859652294</v>
      </c>
      <c r="AR31" s="8">
        <v>1299.9157838428832</v>
      </c>
      <c r="AS31" s="8">
        <v>1348.1426966892159</v>
      </c>
      <c r="AT31" s="8">
        <v>349.52075506939775</v>
      </c>
      <c r="AU31" s="8">
        <v>487.23957392401968</v>
      </c>
      <c r="AV31" s="8">
        <v>75.249882250768025</v>
      </c>
      <c r="AW31" s="88">
        <v>19320.467026702587</v>
      </c>
      <c r="AX31" s="88">
        <v>2949.3239377230311</v>
      </c>
      <c r="AY31" s="9">
        <v>57.717136286336398</v>
      </c>
    </row>
    <row r="32" spans="2:51" x14ac:dyDescent="0.25">
      <c r="B32" s="12">
        <f t="shared" si="3"/>
        <v>2046</v>
      </c>
      <c r="C32" s="93">
        <v>0.1</v>
      </c>
      <c r="D32" s="116">
        <f t="shared" si="8"/>
        <v>-2.4000000000000687E-3</v>
      </c>
      <c r="E32" s="117">
        <f t="shared" si="8"/>
        <v>-2.093543402222342E-3</v>
      </c>
      <c r="F32" s="117">
        <f t="shared" si="8"/>
        <v>-2.093543402222342E-3</v>
      </c>
      <c r="G32" s="117">
        <f t="shared" si="8"/>
        <v>-2.4205301267655743E-3</v>
      </c>
      <c r="H32" s="117">
        <f t="shared" si="8"/>
        <v>-0.32312038741171867</v>
      </c>
      <c r="I32" s="117">
        <f t="shared" si="8"/>
        <v>-2.3999999999997357E-3</v>
      </c>
      <c r="J32" s="117">
        <f t="shared" si="8"/>
        <v>-0.22499999999999998</v>
      </c>
      <c r="K32" s="117">
        <f t="shared" si="8"/>
        <v>-9.9852525500798817E-2</v>
      </c>
      <c r="L32" s="117">
        <f t="shared" si="8"/>
        <v>-7.2763150390569797E-2</v>
      </c>
      <c r="M32" s="117">
        <f t="shared" si="8"/>
        <v>-6.0000000000001164E-3</v>
      </c>
      <c r="N32" s="117">
        <f t="shared" si="8"/>
        <v>-6.140147023708864E-2</v>
      </c>
      <c r="O32" s="117"/>
      <c r="P32" s="117">
        <f t="shared" si="8"/>
        <v>-0.22802556591577694</v>
      </c>
      <c r="Q32" s="117">
        <f t="shared" si="8"/>
        <v>-7.897414522307411E-3</v>
      </c>
      <c r="R32" s="117">
        <f t="shared" si="8"/>
        <v>-2.093543402222342E-3</v>
      </c>
      <c r="S32" s="117">
        <f t="shared" si="7"/>
        <v>-2.093543402222342E-3</v>
      </c>
      <c r="T32" s="118">
        <f t="shared" si="7"/>
        <v>3.9065043297070723E-4</v>
      </c>
      <c r="U32" s="117">
        <f t="shared" si="7"/>
        <v>3.9065043297092927E-4</v>
      </c>
      <c r="V32" s="117">
        <f t="shared" si="7"/>
        <v>3.9065043297115132E-4</v>
      </c>
      <c r="W32" s="117">
        <f t="shared" si="7"/>
        <v>-2.0443593328287601E-3</v>
      </c>
      <c r="X32" s="117">
        <f t="shared" si="7"/>
        <v>-2.4097417627378936E-3</v>
      </c>
      <c r="Y32" s="117">
        <f t="shared" si="7"/>
        <v>-2.3999999999999577E-3</v>
      </c>
      <c r="Z32" s="113">
        <f t="shared" si="5"/>
        <v>0.73369319039116354</v>
      </c>
      <c r="AA32" s="114">
        <f t="shared" si="1"/>
        <v>0.10980464230835363</v>
      </c>
      <c r="AB32" s="114">
        <f t="shared" si="6"/>
        <v>0.13391240546525998</v>
      </c>
      <c r="AC32" s="115">
        <f t="shared" si="2"/>
        <v>4.0600608844011841E-3</v>
      </c>
      <c r="AD32" s="99">
        <v>30367.958685238449</v>
      </c>
      <c r="AE32" s="8">
        <v>21446.246221391058</v>
      </c>
      <c r="AF32" s="8">
        <v>834.51827204858421</v>
      </c>
      <c r="AG32" s="8">
        <v>1929.645947153125</v>
      </c>
      <c r="AH32" s="8">
        <v>0.36896235720229331</v>
      </c>
      <c r="AI32" s="8">
        <v>2137.0004494567897</v>
      </c>
      <c r="AJ32" s="8">
        <v>2.8734790492525444E-2</v>
      </c>
      <c r="AK32" s="8">
        <v>27.874779048760264</v>
      </c>
      <c r="AL32" s="8">
        <v>12.915520811120466</v>
      </c>
      <c r="AM32" s="8">
        <v>21.470034186253734</v>
      </c>
      <c r="AN32" s="8">
        <v>59.802158875049834</v>
      </c>
      <c r="AO32" s="8">
        <v>0</v>
      </c>
      <c r="AP32" s="8">
        <v>0.83557112816871859</v>
      </c>
      <c r="AQ32" s="8">
        <v>342.3708903922888</v>
      </c>
      <c r="AR32" s="8">
        <v>1297.1943537301743</v>
      </c>
      <c r="AS32" s="8">
        <v>1345.3203014413079</v>
      </c>
      <c r="AT32" s="8">
        <v>349.65729550369787</v>
      </c>
      <c r="AU32" s="8">
        <v>487.4299142745337</v>
      </c>
      <c r="AV32" s="8">
        <v>75.279278649850312</v>
      </c>
      <c r="AW32" s="88">
        <v>19280.969049621937</v>
      </c>
      <c r="AX32" s="88">
        <v>2942.2168286584574</v>
      </c>
      <c r="AY32" s="9">
        <v>57.578615159249196</v>
      </c>
    </row>
    <row r="33" spans="2:51" x14ac:dyDescent="0.25">
      <c r="B33" s="12">
        <f t="shared" si="3"/>
        <v>2047</v>
      </c>
      <c r="C33" s="93">
        <v>0.1</v>
      </c>
      <c r="D33" s="116">
        <f t="shared" si="8"/>
        <v>-2.2999999999998577E-3</v>
      </c>
      <c r="E33" s="117">
        <f t="shared" si="8"/>
        <v>-1.9685907328380603E-3</v>
      </c>
      <c r="F33" s="117">
        <f t="shared" si="8"/>
        <v>-1.9685907328380603E-3</v>
      </c>
      <c r="G33" s="117">
        <f t="shared" si="8"/>
        <v>-2.310269241375007E-3</v>
      </c>
      <c r="H33" s="117">
        <f t="shared" si="8"/>
        <v>-0.34424981406051214</v>
      </c>
      <c r="I33" s="117">
        <f t="shared" si="8"/>
        <v>-2.2999999999999687E-3</v>
      </c>
      <c r="J33" s="117">
        <f t="shared" si="8"/>
        <v>-0.19354838709677424</v>
      </c>
      <c r="K33" s="117">
        <f t="shared" si="8"/>
        <v>-0.11215782647279682</v>
      </c>
      <c r="L33" s="117">
        <f t="shared" si="8"/>
        <v>-7.6424251227210416E-2</v>
      </c>
      <c r="M33" s="117">
        <f t="shared" si="8"/>
        <v>-6.0000000000001164E-3</v>
      </c>
      <c r="N33" s="117">
        <f t="shared" si="8"/>
        <v>-6.6822229770430397E-2</v>
      </c>
      <c r="O33" s="117"/>
      <c r="P33" s="117">
        <f t="shared" si="8"/>
        <v>-0.28416273586876506</v>
      </c>
      <c r="Q33" s="117">
        <f t="shared" si="8"/>
        <v>-7.5946988081269096E-3</v>
      </c>
      <c r="R33" s="117">
        <f t="shared" si="8"/>
        <v>-1.9685907328380603E-3</v>
      </c>
      <c r="S33" s="117">
        <f t="shared" si="8"/>
        <v>-1.9685907328381713E-3</v>
      </c>
      <c r="T33" s="118">
        <f t="shared" ref="T33:Y56" si="9">AT33/AT32-1</f>
        <v>-2.2017433930399122E-4</v>
      </c>
      <c r="U33" s="117">
        <f t="shared" si="9"/>
        <v>-2.201743393038802E-4</v>
      </c>
      <c r="V33" s="117">
        <f t="shared" si="9"/>
        <v>-2.2017433930399122E-4</v>
      </c>
      <c r="W33" s="117">
        <f t="shared" si="9"/>
        <v>-1.9162854325124323E-3</v>
      </c>
      <c r="X33" s="117">
        <f t="shared" si="9"/>
        <v>-2.3048728111733086E-3</v>
      </c>
      <c r="Y33" s="117">
        <f t="shared" si="9"/>
        <v>-2.3000000000000798E-3</v>
      </c>
      <c r="Z33" s="113">
        <f t="shared" si="5"/>
        <v>0.73393690365421771</v>
      </c>
      <c r="AA33" s="114">
        <f t="shared" si="1"/>
        <v>0.10979771875213691</v>
      </c>
      <c r="AB33" s="114">
        <f t="shared" si="6"/>
        <v>0.13391175143111583</v>
      </c>
      <c r="AC33" s="115">
        <f t="shared" si="2"/>
        <v>3.7852978211870354E-3</v>
      </c>
      <c r="AD33" s="99">
        <v>30298.112380262406</v>
      </c>
      <c r="AE33" s="8">
        <v>21404.027339825465</v>
      </c>
      <c r="AF33" s="8">
        <v>832.87544711184535</v>
      </c>
      <c r="AG33" s="8">
        <v>1925.1879454746731</v>
      </c>
      <c r="AH33" s="8">
        <v>0.24194713434007556</v>
      </c>
      <c r="AI33" s="8">
        <v>2132.0853484230392</v>
      </c>
      <c r="AJ33" s="8">
        <v>2.3173218139133422E-2</v>
      </c>
      <c r="AK33" s="8">
        <v>24.748404417241858</v>
      </c>
      <c r="AL33" s="8">
        <v>11.928461803921131</v>
      </c>
      <c r="AM33" s="8">
        <v>21.34121398113621</v>
      </c>
      <c r="AN33" s="8">
        <v>55.806045273933471</v>
      </c>
      <c r="AO33" s="8">
        <v>0</v>
      </c>
      <c r="AP33" s="8">
        <v>0.59813295037534497</v>
      </c>
      <c r="AQ33" s="8">
        <v>339.77068659908912</v>
      </c>
      <c r="AR33" s="8">
        <v>1294.6407089467311</v>
      </c>
      <c r="AS33" s="8">
        <v>1342.6719163631915</v>
      </c>
      <c r="AT33" s="8">
        <v>349.58030993967753</v>
      </c>
      <c r="AU33" s="8">
        <v>487.32259471520138</v>
      </c>
      <c r="AV33" s="8">
        <v>75.262704084410302</v>
      </c>
      <c r="AW33" s="88">
        <v>19244.021209507424</v>
      </c>
      <c r="AX33" s="88">
        <v>2935.4353930855059</v>
      </c>
      <c r="AY33" s="9">
        <v>57.446184344382921</v>
      </c>
    </row>
    <row r="34" spans="2:51" x14ac:dyDescent="0.25">
      <c r="B34" s="12">
        <f t="shared" si="3"/>
        <v>2048</v>
      </c>
      <c r="C34" s="93">
        <v>0.1</v>
      </c>
      <c r="D34" s="116">
        <f t="shared" ref="D34:S51" si="10">AD34/AD33-1</f>
        <v>-2.0999999999999908E-3</v>
      </c>
      <c r="E34" s="117">
        <f t="shared" si="10"/>
        <v>-1.7362643056147986E-3</v>
      </c>
      <c r="F34" s="117">
        <f t="shared" si="10"/>
        <v>-1.7362643056147986E-3</v>
      </c>
      <c r="G34" s="117">
        <f t="shared" si="10"/>
        <v>-2.09993455184454E-3</v>
      </c>
      <c r="H34" s="117">
        <f t="shared" si="10"/>
        <v>-0.37485385611548006</v>
      </c>
      <c r="I34" s="117">
        <f t="shared" si="10"/>
        <v>-2.1000000000001018E-3</v>
      </c>
      <c r="J34" s="117">
        <f t="shared" si="10"/>
        <v>-0.19999999999999996</v>
      </c>
      <c r="K34" s="117">
        <f t="shared" si="10"/>
        <v>-0.12613409195755787</v>
      </c>
      <c r="L34" s="117">
        <f t="shared" si="10"/>
        <v>-8.2779573113613836E-2</v>
      </c>
      <c r="M34" s="117">
        <f t="shared" si="10"/>
        <v>-5.9999999999998943E-3</v>
      </c>
      <c r="N34" s="117">
        <f t="shared" si="10"/>
        <v>-7.4212113767069932E-2</v>
      </c>
      <c r="O34" s="117"/>
      <c r="P34" s="117">
        <f t="shared" si="10"/>
        <v>-0.43352817041769864</v>
      </c>
      <c r="Q34" s="117">
        <f t="shared" si="10"/>
        <v>-7.2937988160861611E-3</v>
      </c>
      <c r="R34" s="117">
        <f t="shared" si="10"/>
        <v>-1.7362643056145766E-3</v>
      </c>
      <c r="S34" s="117">
        <f t="shared" si="10"/>
        <v>-1.7362643056147986E-3</v>
      </c>
      <c r="T34" s="118">
        <f t="shared" si="9"/>
        <v>-7.7424251657898235E-4</v>
      </c>
      <c r="U34" s="117">
        <f t="shared" si="9"/>
        <v>-7.742425165792044E-4</v>
      </c>
      <c r="V34" s="117">
        <f t="shared" si="9"/>
        <v>-7.7424251657909338E-4</v>
      </c>
      <c r="W34" s="117">
        <f t="shared" si="9"/>
        <v>-1.6796998960258991E-3</v>
      </c>
      <c r="X34" s="117">
        <f t="shared" si="9"/>
        <v>-2.0999689446604686E-3</v>
      </c>
      <c r="Y34" s="117">
        <f t="shared" si="9"/>
        <v>-2.0999999999999908E-3</v>
      </c>
      <c r="Z34" s="113">
        <f t="shared" si="5"/>
        <v>0.73420442449727374</v>
      </c>
      <c r="AA34" s="114">
        <f t="shared" si="1"/>
        <v>0.10978640858351463</v>
      </c>
      <c r="AB34" s="114">
        <f t="shared" si="6"/>
        <v>0.13391175559854232</v>
      </c>
      <c r="AC34" s="115">
        <f t="shared" si="2"/>
        <v>3.5044140743734154E-3</v>
      </c>
      <c r="AD34" s="99">
        <v>30234.486344263856</v>
      </c>
      <c r="AE34" s="8">
        <v>21366.864291158923</v>
      </c>
      <c r="AF34" s="8">
        <v>831.42935520200206</v>
      </c>
      <c r="AG34" s="8">
        <v>1921.1451767891763</v>
      </c>
      <c r="AH34" s="8">
        <v>0.15125231805660816</v>
      </c>
      <c r="AI34" s="8">
        <v>2127.6079691913505</v>
      </c>
      <c r="AJ34" s="8">
        <v>1.8538574511306739E-2</v>
      </c>
      <c r="AK34" s="8">
        <v>21.626786898674641</v>
      </c>
      <c r="AL34" s="8">
        <v>10.941028827890491</v>
      </c>
      <c r="AM34" s="8">
        <v>21.213166697249395</v>
      </c>
      <c r="AN34" s="8">
        <v>51.664560693174067</v>
      </c>
      <c r="AO34" s="8">
        <v>0</v>
      </c>
      <c r="AP34" s="8">
        <v>0.33882546673258152</v>
      </c>
      <c r="AQ34" s="8">
        <v>337.29246756743191</v>
      </c>
      <c r="AR34" s="8">
        <v>1292.3928704951913</v>
      </c>
      <c r="AS34" s="8">
        <v>1340.3406830406586</v>
      </c>
      <c r="AT34" s="8">
        <v>349.30965000076338</v>
      </c>
      <c r="AU34" s="8">
        <v>486.94528884308318</v>
      </c>
      <c r="AV34" s="8">
        <v>75.204432498995445</v>
      </c>
      <c r="AW34" s="88">
        <v>19211.697029082694</v>
      </c>
      <c r="AX34" s="88">
        <v>2929.2710699209692</v>
      </c>
      <c r="AY34" s="9">
        <v>57.325547357259715</v>
      </c>
    </row>
    <row r="35" spans="2:51" x14ac:dyDescent="0.25">
      <c r="B35" s="12">
        <f t="shared" si="3"/>
        <v>2049</v>
      </c>
      <c r="C35" s="93">
        <v>0.1</v>
      </c>
      <c r="D35" s="116">
        <f t="shared" si="10"/>
        <v>-1.6000000000001569E-3</v>
      </c>
      <c r="E35" s="117">
        <f t="shared" si="10"/>
        <v>-1.1888598787415106E-3</v>
      </c>
      <c r="F35" s="117">
        <f t="shared" si="10"/>
        <v>-1.1888598787412885E-3</v>
      </c>
      <c r="G35" s="117">
        <f t="shared" si="10"/>
        <v>-1.5999500298046199E-3</v>
      </c>
      <c r="H35" s="117">
        <f t="shared" si="10"/>
        <v>-0.43326323390298749</v>
      </c>
      <c r="I35" s="117">
        <f t="shared" si="10"/>
        <v>-1.6000000000001569E-3</v>
      </c>
      <c r="J35" s="117">
        <f t="shared" si="10"/>
        <v>-0.25</v>
      </c>
      <c r="K35" s="117">
        <f t="shared" si="10"/>
        <v>-0.14174475386036689</v>
      </c>
      <c r="L35" s="117">
        <f t="shared" si="10"/>
        <v>-9.3266638030139015E-2</v>
      </c>
      <c r="M35" s="117">
        <f t="shared" si="10"/>
        <v>-6.0000000000000053E-3</v>
      </c>
      <c r="N35" s="117">
        <f t="shared" si="10"/>
        <v>-8.3760972439126391E-2</v>
      </c>
      <c r="O35" s="117"/>
      <c r="P35" s="117">
        <f t="shared" si="10"/>
        <v>-0.78233556413042016</v>
      </c>
      <c r="Q35" s="117">
        <f t="shared" si="10"/>
        <v>-6.9891094943901333E-3</v>
      </c>
      <c r="R35" s="117">
        <f t="shared" si="10"/>
        <v>-1.1888598787413995E-3</v>
      </c>
      <c r="S35" s="117">
        <f t="shared" si="10"/>
        <v>-1.1888598787413995E-3</v>
      </c>
      <c r="T35" s="118">
        <f t="shared" si="9"/>
        <v>-1.2544407897017162E-3</v>
      </c>
      <c r="U35" s="117">
        <f t="shared" si="9"/>
        <v>-1.2544407897016052E-3</v>
      </c>
      <c r="V35" s="117">
        <f t="shared" si="9"/>
        <v>-1.2544407897017162E-3</v>
      </c>
      <c r="W35" s="117">
        <f t="shared" si="9"/>
        <v>-1.124948802194492E-3</v>
      </c>
      <c r="X35" s="117">
        <f t="shared" si="9"/>
        <v>-1.5999762889966629E-3</v>
      </c>
      <c r="Y35" s="117">
        <f t="shared" si="9"/>
        <v>-1.6000000000000458E-3</v>
      </c>
      <c r="Z35" s="113">
        <f t="shared" si="5"/>
        <v>0.73450676914482627</v>
      </c>
      <c r="AA35" s="114">
        <f t="shared" si="1"/>
        <v>0.10976604900567018</v>
      </c>
      <c r="AB35" s="114">
        <f t="shared" si="6"/>
        <v>0.13391175877881284</v>
      </c>
      <c r="AC35" s="115">
        <f t="shared" si="2"/>
        <v>3.2159905465044296E-3</v>
      </c>
      <c r="AD35" s="99">
        <v>30186.111166113031</v>
      </c>
      <c r="AE35" s="8">
        <v>21341.46208346865</v>
      </c>
      <c r="AF35" s="8">
        <v>830.44090219959469</v>
      </c>
      <c r="AG35" s="8">
        <v>1918.0714405063134</v>
      </c>
      <c r="AH35" s="8">
        <v>8.5720249600078888E-2</v>
      </c>
      <c r="AI35" s="8">
        <v>2124.2037964406441</v>
      </c>
      <c r="AJ35" s="8">
        <v>1.3903930883480053E-2</v>
      </c>
      <c r="AK35" s="8">
        <v>18.561303312931397</v>
      </c>
      <c r="AL35" s="8">
        <v>9.9205958525223128</v>
      </c>
      <c r="AM35" s="8">
        <v>21.0858876970659</v>
      </c>
      <c r="AN35" s="8">
        <v>47.33708684887354</v>
      </c>
      <c r="AO35" s="8">
        <v>0</v>
      </c>
      <c r="AP35" s="8">
        <v>7.3750254074594429E-2</v>
      </c>
      <c r="AQ35" s="8">
        <v>334.9350935799701</v>
      </c>
      <c r="AR35" s="8">
        <v>1290.8563964638881</v>
      </c>
      <c r="AS35" s="8">
        <v>1338.7472057787468</v>
      </c>
      <c r="AT35" s="8">
        <v>348.87146172756599</v>
      </c>
      <c r="AU35" s="8">
        <v>486.33444481040539</v>
      </c>
      <c r="AV35" s="8">
        <v>75.110092991302338</v>
      </c>
      <c r="AW35" s="88">
        <v>19190.084853521705</v>
      </c>
      <c r="AX35" s="88">
        <v>2924.5843056650519</v>
      </c>
      <c r="AY35" s="9">
        <v>57.233826481488094</v>
      </c>
    </row>
    <row r="36" spans="2:51" x14ac:dyDescent="0.25">
      <c r="B36" s="12">
        <f t="shared" si="3"/>
        <v>2050</v>
      </c>
      <c r="C36" s="93">
        <v>0.1</v>
      </c>
      <c r="D36" s="116">
        <f t="shared" si="10"/>
        <v>-2.0000000000001128E-3</v>
      </c>
      <c r="E36" s="117">
        <f t="shared" si="10"/>
        <v>-1.605533772439105E-3</v>
      </c>
      <c r="F36" s="117">
        <f t="shared" si="10"/>
        <v>-1.605533772439216E-3</v>
      </c>
      <c r="G36" s="117">
        <f t="shared" si="10"/>
        <v>-1.9999374371582057E-3</v>
      </c>
      <c r="H36" s="117">
        <f t="shared" si="10"/>
        <v>-0.49614539164886018</v>
      </c>
      <c r="I36" s="117">
        <f t="shared" si="10"/>
        <v>-2.0000000000001128E-3</v>
      </c>
      <c r="J36" s="117">
        <f t="shared" si="10"/>
        <v>-0.33333333333333326</v>
      </c>
      <c r="K36" s="117">
        <f t="shared" si="10"/>
        <v>-0.15925982879696565</v>
      </c>
      <c r="L36" s="117">
        <f t="shared" si="10"/>
        <v>-9.3444964082505244E-2</v>
      </c>
      <c r="M36" s="117">
        <f t="shared" si="10"/>
        <v>-5.9999999999998943E-3</v>
      </c>
      <c r="N36" s="117">
        <f t="shared" si="10"/>
        <v>-9.6995618228511771E-2</v>
      </c>
      <c r="O36" s="117"/>
      <c r="P36" s="117">
        <f t="shared" si="10"/>
        <v>-1</v>
      </c>
      <c r="Q36" s="117">
        <f t="shared" si="10"/>
        <v>-6.6845381633187095E-3</v>
      </c>
      <c r="R36" s="117">
        <f t="shared" si="10"/>
        <v>-1.605533772438883E-3</v>
      </c>
      <c r="S36" s="117">
        <f t="shared" si="10"/>
        <v>-1.605533772438994E-3</v>
      </c>
      <c r="T36" s="118">
        <f t="shared" si="9"/>
        <v>-1.6557210505571129E-3</v>
      </c>
      <c r="U36" s="117">
        <f t="shared" si="9"/>
        <v>-1.6557210505570019E-3</v>
      </c>
      <c r="V36" s="117">
        <f t="shared" si="9"/>
        <v>-1.6557210505567799E-3</v>
      </c>
      <c r="W36" s="117">
        <f t="shared" si="9"/>
        <v>-1.544244844386311E-3</v>
      </c>
      <c r="X36" s="117">
        <f t="shared" si="9"/>
        <v>-1.9999703137484337E-3</v>
      </c>
      <c r="Y36" s="117">
        <f t="shared" si="9"/>
        <v>-2.0000000000000018E-3</v>
      </c>
      <c r="Z36" s="113">
        <f t="shared" si="5"/>
        <v>0.73479708789667242</v>
      </c>
      <c r="AA36" s="114">
        <f t="shared" si="1"/>
        <v>0.10975238569551583</v>
      </c>
      <c r="AB36" s="114">
        <f t="shared" si="6"/>
        <v>0.13391176276211764</v>
      </c>
      <c r="AC36" s="115">
        <f t="shared" si="2"/>
        <v>2.93291489596711E-3</v>
      </c>
      <c r="AD36" s="99">
        <v>30125.738943780801</v>
      </c>
      <c r="AE36" s="8">
        <v>21307.197645340413</v>
      </c>
      <c r="AF36" s="8">
        <v>829.10760128509833</v>
      </c>
      <c r="AG36" s="8">
        <v>1914.2354176253009</v>
      </c>
      <c r="AH36" s="8">
        <v>4.3190542790009702E-2</v>
      </c>
      <c r="AI36" s="8">
        <v>2119.9553888477626</v>
      </c>
      <c r="AJ36" s="8">
        <v>9.2692872556533693E-3</v>
      </c>
      <c r="AK36" s="8">
        <v>15.605233325065392</v>
      </c>
      <c r="AL36" s="8">
        <v>8.9935661294063145</v>
      </c>
      <c r="AM36" s="8">
        <v>20.959372370883507</v>
      </c>
      <c r="AN36" s="8">
        <v>42.745596844830295</v>
      </c>
      <c r="AO36" s="8">
        <v>0</v>
      </c>
      <c r="AP36" s="8">
        <v>0</v>
      </c>
      <c r="AQ36" s="8">
        <v>332.69620716470007</v>
      </c>
      <c r="AR36" s="8">
        <v>1288.7838829239965</v>
      </c>
      <c r="AS36" s="8">
        <v>1336.5978019271106</v>
      </c>
      <c r="AT36" s="8">
        <v>348.29382790444504</v>
      </c>
      <c r="AU36" s="8">
        <v>485.52921063252182</v>
      </c>
      <c r="AV36" s="8">
        <v>74.985731629227359</v>
      </c>
      <c r="AW36" s="88">
        <v>19160.450663923319</v>
      </c>
      <c r="AX36" s="88">
        <v>2918.7352238736671</v>
      </c>
      <c r="AY36" s="9">
        <v>57.119358828525115</v>
      </c>
    </row>
    <row r="37" spans="2:51" x14ac:dyDescent="0.25">
      <c r="B37" s="12">
        <f t="shared" si="3"/>
        <v>2051</v>
      </c>
      <c r="C37" s="93">
        <v>0.1</v>
      </c>
      <c r="D37" s="116">
        <f t="shared" si="10"/>
        <v>-2.0000000000000018E-3</v>
      </c>
      <c r="E37" s="117">
        <f t="shared" si="10"/>
        <v>-1.6005394615590252E-3</v>
      </c>
      <c r="F37" s="117">
        <f t="shared" si="10"/>
        <v>-1.6005394615590252E-3</v>
      </c>
      <c r="G37" s="117">
        <f t="shared" si="10"/>
        <v>-2.0103853474954247E-3</v>
      </c>
      <c r="H37" s="117">
        <f t="shared" si="10"/>
        <v>-0.52469972376394103</v>
      </c>
      <c r="I37" s="117">
        <f t="shared" si="10"/>
        <v>-2.0000000000000018E-3</v>
      </c>
      <c r="J37" s="117">
        <f t="shared" si="10"/>
        <v>-0.29999999999999993</v>
      </c>
      <c r="K37" s="117">
        <f t="shared" si="10"/>
        <v>-0.18168516034629922</v>
      </c>
      <c r="L37" s="117">
        <f t="shared" si="10"/>
        <v>-9.9441053136461788E-2</v>
      </c>
      <c r="M37" s="117">
        <f t="shared" si="10"/>
        <v>-6.0000000000001164E-3</v>
      </c>
      <c r="N37" s="117">
        <f t="shared" si="10"/>
        <v>-0.1096833155472563</v>
      </c>
      <c r="O37" s="117"/>
      <c r="P37" s="117"/>
      <c r="Q37" s="117">
        <f t="shared" si="10"/>
        <v>-6.3832217475544573E-3</v>
      </c>
      <c r="R37" s="117">
        <f t="shared" si="10"/>
        <v>-1.6005394615589141E-3</v>
      </c>
      <c r="S37" s="117">
        <f t="shared" si="10"/>
        <v>-1.6005394615589141E-3</v>
      </c>
      <c r="T37" s="118">
        <f t="shared" si="9"/>
        <v>-2.0226902753777143E-3</v>
      </c>
      <c r="U37" s="117">
        <f t="shared" si="9"/>
        <v>-2.0226902753779363E-3</v>
      </c>
      <c r="V37" s="117">
        <f t="shared" si="9"/>
        <v>-2.0226902753776033E-3</v>
      </c>
      <c r="W37" s="117">
        <f t="shared" si="9"/>
        <v>-1.5377476376066124E-3</v>
      </c>
      <c r="X37" s="117">
        <f t="shared" si="9"/>
        <v>-2.0049278779695756E-3</v>
      </c>
      <c r="Y37" s="117">
        <f t="shared" si="9"/>
        <v>-2.0000000000000018E-3</v>
      </c>
      <c r="Z37" s="113">
        <f t="shared" si="5"/>
        <v>0.73509119855837191</v>
      </c>
      <c r="AA37" s="114">
        <f t="shared" ref="AA37:AA56" si="11">SUM(AQ37:AT37)/AD37</f>
        <v>0.10973850107939342</v>
      </c>
      <c r="AB37" s="114">
        <f t="shared" si="6"/>
        <v>0.13391110153884556</v>
      </c>
      <c r="AC37" s="115">
        <f t="shared" ref="AC37:AC56" si="12">(AH37+SUM(AJ37:AP37))/AD37</f>
        <v>2.6537730915294766E-3</v>
      </c>
      <c r="AD37" s="99">
        <v>30065.487465893239</v>
      </c>
      <c r="AE37" s="8">
        <v>21273.094634693807</v>
      </c>
      <c r="AF37" s="8">
        <v>827.78058185136297</v>
      </c>
      <c r="AG37" s="8">
        <v>1910.3870667900503</v>
      </c>
      <c r="AH37" s="8">
        <v>2.0528476918876933E-2</v>
      </c>
      <c r="AI37" s="8">
        <v>2115.7154780700671</v>
      </c>
      <c r="AJ37" s="8">
        <v>6.4885010789573587E-3</v>
      </c>
      <c r="AK37" s="8">
        <v>12.769994006159473</v>
      </c>
      <c r="AL37" s="8">
        <v>8.0992364420457381</v>
      </c>
      <c r="AM37" s="8">
        <v>20.833616136658204</v>
      </c>
      <c r="AN37" s="8">
        <v>38.05711805784297</v>
      </c>
      <c r="AO37" s="8">
        <v>0</v>
      </c>
      <c r="AP37" s="8">
        <v>0</v>
      </c>
      <c r="AQ37" s="8">
        <v>330.57253349979749</v>
      </c>
      <c r="AR37" s="8">
        <v>1286.7211334619556</v>
      </c>
      <c r="AS37" s="8">
        <v>1334.4585244008933</v>
      </c>
      <c r="AT37" s="8">
        <v>347.58933736576864</v>
      </c>
      <c r="AU37" s="8">
        <v>484.54713541976349</v>
      </c>
      <c r="AV37" s="8">
        <v>74.83405871906885</v>
      </c>
      <c r="AW37" s="88">
        <v>19130.986726179392</v>
      </c>
      <c r="AX37" s="88">
        <v>2912.8833702549109</v>
      </c>
      <c r="AY37" s="9">
        <v>57.005120110868063</v>
      </c>
    </row>
    <row r="38" spans="2:51" x14ac:dyDescent="0.25">
      <c r="B38" s="12">
        <f t="shared" si="3"/>
        <v>2052</v>
      </c>
      <c r="C38" s="93">
        <v>0.1</v>
      </c>
      <c r="D38" s="116">
        <f t="shared" si="10"/>
        <v>-1.7000000000000348E-3</v>
      </c>
      <c r="E38" s="117">
        <f t="shared" si="10"/>
        <v>-1.2808641290218414E-3</v>
      </c>
      <c r="F38" s="117">
        <f t="shared" si="10"/>
        <v>-1.2808641290218414E-3</v>
      </c>
      <c r="G38" s="117">
        <f t="shared" si="10"/>
        <v>-1.6999644051192142E-3</v>
      </c>
      <c r="H38" s="117">
        <f t="shared" si="10"/>
        <v>-0.47819453017164226</v>
      </c>
      <c r="I38" s="117">
        <f t="shared" si="10"/>
        <v>-1.6999999999999238E-3</v>
      </c>
      <c r="J38" s="117">
        <f t="shared" si="10"/>
        <v>-0.4285714285714286</v>
      </c>
      <c r="K38" s="117">
        <f t="shared" si="10"/>
        <v>-0.20704812993592603</v>
      </c>
      <c r="L38" s="117">
        <f t="shared" si="10"/>
        <v>-0.10390250638180709</v>
      </c>
      <c r="M38" s="117">
        <f t="shared" si="10"/>
        <v>-5.9999999999998943E-3</v>
      </c>
      <c r="N38" s="117">
        <f t="shared" si="10"/>
        <v>-0.12298506619035199</v>
      </c>
      <c r="O38" s="117"/>
      <c r="P38" s="117"/>
      <c r="Q38" s="117">
        <f t="shared" si="10"/>
        <v>-6.0798500789750465E-3</v>
      </c>
      <c r="R38" s="117">
        <f t="shared" si="10"/>
        <v>-1.2808641290218414E-3</v>
      </c>
      <c r="S38" s="117">
        <f t="shared" si="10"/>
        <v>-1.2808641290218414E-3</v>
      </c>
      <c r="T38" s="118">
        <f t="shared" si="9"/>
        <v>-2.5226916883507311E-3</v>
      </c>
      <c r="U38" s="117">
        <f t="shared" si="9"/>
        <v>-2.5226916883508421E-3</v>
      </c>
      <c r="V38" s="117">
        <f t="shared" si="9"/>
        <v>-2.522691688350398E-3</v>
      </c>
      <c r="W38" s="117">
        <f t="shared" si="9"/>
        <v>-1.2158001770696814E-3</v>
      </c>
      <c r="X38" s="117">
        <f t="shared" si="9"/>
        <v>-1.6999831102164631E-3</v>
      </c>
      <c r="Y38" s="117">
        <f t="shared" si="9"/>
        <v>-1.7000000000000348E-3</v>
      </c>
      <c r="Z38" s="113">
        <f t="shared" si="5"/>
        <v>0.73539982631531498</v>
      </c>
      <c r="AA38" s="114">
        <f t="shared" si="11"/>
        <v>0.10971733833478153</v>
      </c>
      <c r="AB38" s="114">
        <f t="shared" si="6"/>
        <v>0.13391110380442656</v>
      </c>
      <c r="AC38" s="115">
        <f t="shared" si="12"/>
        <v>2.3816384081359861E-3</v>
      </c>
      <c r="AD38" s="99">
        <v>30014.37613720122</v>
      </c>
      <c r="AE38" s="8">
        <v>21245.846690862942</v>
      </c>
      <c r="AF38" s="8">
        <v>826.72030739736874</v>
      </c>
      <c r="AG38" s="8">
        <v>1907.1394767765071</v>
      </c>
      <c r="AH38" s="8">
        <v>1.0711871543515175E-2</v>
      </c>
      <c r="AI38" s="8">
        <v>2112.1187617573482</v>
      </c>
      <c r="AJ38" s="8">
        <v>3.7077149022613476E-3</v>
      </c>
      <c r="AK38" s="8">
        <v>10.12599062789117</v>
      </c>
      <c r="AL38" s="8">
        <v>7.2577054759383159</v>
      </c>
      <c r="AM38" s="8">
        <v>20.708614439838257</v>
      </c>
      <c r="AN38" s="8">
        <v>33.376660874485111</v>
      </c>
      <c r="AO38" s="8">
        <v>0</v>
      </c>
      <c r="AP38" s="8">
        <v>0</v>
      </c>
      <c r="AQ38" s="8">
        <v>328.56270205589175</v>
      </c>
      <c r="AR38" s="8">
        <v>1285.0730185180498</v>
      </c>
      <c r="AS38" s="8">
        <v>1332.7492643453209</v>
      </c>
      <c r="AT38" s="8">
        <v>346.71247663343667</v>
      </c>
      <c r="AU38" s="8">
        <v>483.32477238862583</v>
      </c>
      <c r="AV38" s="8">
        <v>74.645275461132726</v>
      </c>
      <c r="AW38" s="88">
        <v>19107.727269130184</v>
      </c>
      <c r="AX38" s="88">
        <v>2907.9315177234471</v>
      </c>
      <c r="AY38" s="9">
        <v>56.908211406679584</v>
      </c>
    </row>
    <row r="39" spans="2:51" x14ac:dyDescent="0.25">
      <c r="B39" s="12">
        <f t="shared" si="3"/>
        <v>2053</v>
      </c>
      <c r="C39" s="93">
        <v>0.1</v>
      </c>
      <c r="D39" s="116">
        <f t="shared" si="10"/>
        <v>-1.4999999999999458E-3</v>
      </c>
      <c r="E39" s="117">
        <f t="shared" si="10"/>
        <v>-1.0761719227728728E-3</v>
      </c>
      <c r="F39" s="117">
        <f t="shared" si="10"/>
        <v>-1.0761719227730948E-3</v>
      </c>
      <c r="G39" s="117">
        <f t="shared" si="10"/>
        <v>-1.4999685392698137E-3</v>
      </c>
      <c r="H39" s="117">
        <f t="shared" si="10"/>
        <v>-0.45643151569597606</v>
      </c>
      <c r="I39" s="117">
        <f t="shared" si="10"/>
        <v>-1.4999999999997238E-3</v>
      </c>
      <c r="J39" s="117">
        <f t="shared" si="10"/>
        <v>-0.25</v>
      </c>
      <c r="K39" s="117">
        <f t="shared" si="10"/>
        <v>-0.22991637696138312</v>
      </c>
      <c r="L39" s="117">
        <f t="shared" si="10"/>
        <v>-0.13548830284346269</v>
      </c>
      <c r="M39" s="117">
        <f t="shared" si="10"/>
        <v>-6.0000000000001164E-3</v>
      </c>
      <c r="N39" s="117">
        <f t="shared" si="10"/>
        <v>-0.13216864785181293</v>
      </c>
      <c r="O39" s="117"/>
      <c r="P39" s="117"/>
      <c r="Q39" s="117">
        <f t="shared" si="10"/>
        <v>-5.7764815664991254E-3</v>
      </c>
      <c r="R39" s="117">
        <f t="shared" si="10"/>
        <v>-1.0761719227730948E-3</v>
      </c>
      <c r="S39" s="117">
        <f t="shared" si="10"/>
        <v>-1.0761719227730948E-3</v>
      </c>
      <c r="T39" s="118">
        <f t="shared" si="9"/>
        <v>-2.9522129726996527E-3</v>
      </c>
      <c r="U39" s="117">
        <f t="shared" si="9"/>
        <v>-2.9522129726998747E-3</v>
      </c>
      <c r="V39" s="117">
        <f t="shared" si="9"/>
        <v>-2.9522129726995416E-3</v>
      </c>
      <c r="W39" s="117">
        <f t="shared" si="9"/>
        <v>-1.0104111499708024E-3</v>
      </c>
      <c r="X39" s="117">
        <f t="shared" si="9"/>
        <v>-1.4999850718722119E-3</v>
      </c>
      <c r="Y39" s="117">
        <f t="shared" si="9"/>
        <v>-1.4999999999999458E-3</v>
      </c>
      <c r="Z39" s="113">
        <f t="shared" si="5"/>
        <v>0.73571197763667739</v>
      </c>
      <c r="AA39" s="114">
        <f t="shared" si="11"/>
        <v>0.10969067489401468</v>
      </c>
      <c r="AB39" s="114">
        <f t="shared" si="6"/>
        <v>0.13391110580647167</v>
      </c>
      <c r="AC39" s="115">
        <f t="shared" si="12"/>
        <v>2.123185855908748E-3</v>
      </c>
      <c r="AD39" s="99">
        <v>29969.35457299542</v>
      </c>
      <c r="AE39" s="8">
        <v>21222.982507178698</v>
      </c>
      <c r="AF39" s="8">
        <v>825.83061421456136</v>
      </c>
      <c r="AG39" s="8">
        <v>1904.2788275613427</v>
      </c>
      <c r="AH39" s="8">
        <v>5.8226357789679497E-3</v>
      </c>
      <c r="AI39" s="8">
        <v>2108.9505836147127</v>
      </c>
      <c r="AJ39" s="8">
        <v>2.7807861766960106E-3</v>
      </c>
      <c r="AK39" s="8">
        <v>7.7978595495815117</v>
      </c>
      <c r="AL39" s="8">
        <v>6.2743712784657282</v>
      </c>
      <c r="AM39" s="8">
        <v>20.584362753199226</v>
      </c>
      <c r="AN39" s="8">
        <v>28.965312736895907</v>
      </c>
      <c r="AO39" s="8">
        <v>0</v>
      </c>
      <c r="AP39" s="8">
        <v>0</v>
      </c>
      <c r="AQ39" s="8">
        <v>326.66476566402673</v>
      </c>
      <c r="AR39" s="8">
        <v>1283.6900590168075</v>
      </c>
      <c r="AS39" s="8">
        <v>1331.314997006936</v>
      </c>
      <c r="AT39" s="8">
        <v>345.68890756212261</v>
      </c>
      <c r="AU39" s="8">
        <v>481.89789472555293</v>
      </c>
      <c r="AV39" s="8">
        <v>74.424906710565637</v>
      </c>
      <c r="AW39" s="88">
        <v>19088.420608446853</v>
      </c>
      <c r="AX39" s="88">
        <v>2903.5696638568352</v>
      </c>
      <c r="AY39" s="9">
        <v>56.822849089569566</v>
      </c>
    </row>
    <row r="40" spans="2:51" x14ac:dyDescent="0.25">
      <c r="B40" s="12">
        <f t="shared" si="3"/>
        <v>2054</v>
      </c>
      <c r="C40" s="93">
        <v>0.1</v>
      </c>
      <c r="D40" s="116">
        <f t="shared" si="10"/>
        <v>-1.1999999999999789E-3</v>
      </c>
      <c r="E40" s="117">
        <f t="shared" si="10"/>
        <v>-7.7472515425824895E-4</v>
      </c>
      <c r="F40" s="117">
        <f t="shared" si="10"/>
        <v>-7.7472515425813793E-4</v>
      </c>
      <c r="G40" s="117">
        <f t="shared" si="10"/>
        <v>-1.1999747936074501E-3</v>
      </c>
      <c r="H40" s="117">
        <f t="shared" si="10"/>
        <v>-0.50200591406395334</v>
      </c>
      <c r="I40" s="117">
        <f t="shared" si="10"/>
        <v>-1.2000000000000899E-3</v>
      </c>
      <c r="J40" s="117">
        <f t="shared" si="10"/>
        <v>-0.33333333333333326</v>
      </c>
      <c r="K40" s="117">
        <f t="shared" si="10"/>
        <v>-0.25195217179111762</v>
      </c>
      <c r="L40" s="117">
        <f t="shared" si="10"/>
        <v>-0.16353666608680673</v>
      </c>
      <c r="M40" s="117">
        <f t="shared" si="10"/>
        <v>-5.9999999999998943E-3</v>
      </c>
      <c r="N40" s="117">
        <f t="shared" si="10"/>
        <v>-0.14465791266967953</v>
      </c>
      <c r="O40" s="117"/>
      <c r="P40" s="117"/>
      <c r="Q40" s="117">
        <f t="shared" si="10"/>
        <v>-5.4729318868095289E-3</v>
      </c>
      <c r="R40" s="117">
        <f t="shared" si="10"/>
        <v>-7.7472515425835997E-4</v>
      </c>
      <c r="S40" s="117">
        <f t="shared" si="10"/>
        <v>-7.7472515425835997E-4</v>
      </c>
      <c r="T40" s="118">
        <f t="shared" si="9"/>
        <v>-3.2634927215711151E-3</v>
      </c>
      <c r="U40" s="117">
        <f t="shared" si="9"/>
        <v>-3.2634927215707821E-3</v>
      </c>
      <c r="V40" s="117">
        <f t="shared" si="9"/>
        <v>-3.2634927215708931E-3</v>
      </c>
      <c r="W40" s="117">
        <f t="shared" si="9"/>
        <v>-7.0877178037132005E-4</v>
      </c>
      <c r="X40" s="117">
        <f t="shared" si="9"/>
        <v>-1.1999880395574536E-3</v>
      </c>
      <c r="Y40" s="117">
        <f t="shared" si="9"/>
        <v>-1.1999999999999789E-3</v>
      </c>
      <c r="Z40" s="113">
        <f t="shared" si="5"/>
        <v>0.73602523334132264</v>
      </c>
      <c r="AA40" s="114">
        <f t="shared" si="11"/>
        <v>0.10965736603987264</v>
      </c>
      <c r="AB40" s="114">
        <f t="shared" si="6"/>
        <v>0.13391110741003201</v>
      </c>
      <c r="AC40" s="115">
        <f t="shared" si="12"/>
        <v>1.8815881532946292E-3</v>
      </c>
      <c r="AD40" s="99">
        <v>29933.391347507826</v>
      </c>
      <c r="AE40" s="8">
        <v>21206.540528782003</v>
      </c>
      <c r="AF40" s="8">
        <v>825.19082246457288</v>
      </c>
      <c r="AG40" s="8">
        <v>1901.9937409682689</v>
      </c>
      <c r="AH40" s="8">
        <v>2.899638182485665E-3</v>
      </c>
      <c r="AI40" s="8">
        <v>2106.4198429143748</v>
      </c>
      <c r="AJ40" s="8">
        <v>1.8538574511306738E-3</v>
      </c>
      <c r="AK40" s="8">
        <v>5.8331719007423439</v>
      </c>
      <c r="AL40" s="8">
        <v>5.248281517794628</v>
      </c>
      <c r="AM40" s="8">
        <v>20.460856576680033</v>
      </c>
      <c r="AN40" s="8">
        <v>24.775251056552062</v>
      </c>
      <c r="AO40" s="8">
        <v>0</v>
      </c>
      <c r="AP40" s="8">
        <v>0</v>
      </c>
      <c r="AQ40" s="8">
        <v>324.87695165172693</v>
      </c>
      <c r="AR40" s="8">
        <v>1282.6955520378158</v>
      </c>
      <c r="AS40" s="8">
        <v>1330.2835937905134</v>
      </c>
      <c r="AT40" s="8">
        <v>344.56075432836576</v>
      </c>
      <c r="AU40" s="8">
        <v>480.3252244535758</v>
      </c>
      <c r="AV40" s="8">
        <v>74.182021569212111</v>
      </c>
      <c r="AW40" s="88">
        <v>19074.891274587728</v>
      </c>
      <c r="AX40" s="88">
        <v>2900.0854149881852</v>
      </c>
      <c r="AY40" s="9">
        <v>56.754661670662081</v>
      </c>
    </row>
    <row r="41" spans="2:51" x14ac:dyDescent="0.25">
      <c r="B41" s="12">
        <f t="shared" si="3"/>
        <v>2055</v>
      </c>
      <c r="C41" s="93">
        <v>0.1</v>
      </c>
      <c r="D41" s="116">
        <f t="shared" si="10"/>
        <v>-8.0000000000002292E-4</v>
      </c>
      <c r="E41" s="117">
        <f t="shared" si="10"/>
        <v>-3.7801105279200442E-4</v>
      </c>
      <c r="F41" s="117">
        <f t="shared" si="10"/>
        <v>-3.7801105279200442E-4</v>
      </c>
      <c r="G41" s="117">
        <f t="shared" si="10"/>
        <v>-7.9998317554930143E-4</v>
      </c>
      <c r="H41" s="117">
        <f t="shared" si="10"/>
        <v>-0.50213388415093863</v>
      </c>
      <c r="I41" s="117">
        <f t="shared" si="10"/>
        <v>-8.0000000000002292E-4</v>
      </c>
      <c r="J41" s="117">
        <f t="shared" si="10"/>
        <v>-0.5</v>
      </c>
      <c r="K41" s="117">
        <f t="shared" si="10"/>
        <v>-0.27630076659598768</v>
      </c>
      <c r="L41" s="117">
        <f t="shared" si="10"/>
        <v>-0.18926403621114118</v>
      </c>
      <c r="M41" s="117">
        <f t="shared" si="10"/>
        <v>-5.9999999999998943E-3</v>
      </c>
      <c r="N41" s="117">
        <f t="shared" si="10"/>
        <v>-0.15588264247466332</v>
      </c>
      <c r="O41" s="117"/>
      <c r="P41" s="117"/>
      <c r="Q41" s="117">
        <f t="shared" si="10"/>
        <v>-5.1701792065637076E-3</v>
      </c>
      <c r="R41" s="117">
        <f t="shared" si="10"/>
        <v>-3.7801105279211544E-4</v>
      </c>
      <c r="S41" s="117">
        <f t="shared" si="10"/>
        <v>-3.7801105279211544E-4</v>
      </c>
      <c r="T41" s="118">
        <f t="shared" si="9"/>
        <v>-3.5060403665390094E-3</v>
      </c>
      <c r="U41" s="117">
        <f t="shared" si="9"/>
        <v>-3.5060403665394535E-3</v>
      </c>
      <c r="V41" s="117">
        <f t="shared" si="9"/>
        <v>-3.5060403665391204E-3</v>
      </c>
      <c r="W41" s="117">
        <f t="shared" si="9"/>
        <v>-3.125988488078546E-4</v>
      </c>
      <c r="X41" s="117">
        <f t="shared" si="9"/>
        <v>-7.9999201679192833E-4</v>
      </c>
      <c r="Y41" s="117">
        <f t="shared" si="9"/>
        <v>-7.9999999999991189E-4</v>
      </c>
      <c r="Z41" s="113">
        <f t="shared" si="5"/>
        <v>0.73633607652920918</v>
      </c>
      <c r="AA41" s="114">
        <f t="shared" si="11"/>
        <v>0.10961558935343843</v>
      </c>
      <c r="AB41" s="114">
        <f t="shared" si="6"/>
        <v>0.13391110847992818</v>
      </c>
      <c r="AC41" s="115">
        <f t="shared" si="12"/>
        <v>1.6626893165922506E-3</v>
      </c>
      <c r="AD41" s="99">
        <v>29909.444634429819</v>
      </c>
      <c r="AE41" s="8">
        <v>21198.524222070642</v>
      </c>
      <c r="AF41" s="8">
        <v>824.87889121301873</v>
      </c>
      <c r="AG41" s="8">
        <v>1900.4721779754941</v>
      </c>
      <c r="AH41" s="8">
        <v>1.4436315992817697E-3</v>
      </c>
      <c r="AI41" s="8">
        <v>2104.7347070400433</v>
      </c>
      <c r="AJ41" s="8">
        <v>9.2692872556533691E-4</v>
      </c>
      <c r="AK41" s="8">
        <v>4.2214620328810595</v>
      </c>
      <c r="AL41" s="8">
        <v>4.2549705745644824</v>
      </c>
      <c r="AM41" s="8">
        <v>20.338091437219955</v>
      </c>
      <c r="AN41" s="8">
        <v>20.913219453883531</v>
      </c>
      <c r="AO41" s="8">
        <v>0</v>
      </c>
      <c r="AP41" s="8">
        <v>0</v>
      </c>
      <c r="AQ41" s="8">
        <v>323.19727959160537</v>
      </c>
      <c r="AR41" s="8">
        <v>1282.2106789417783</v>
      </c>
      <c r="AS41" s="8">
        <v>1329.7807318887126</v>
      </c>
      <c r="AT41" s="8">
        <v>343.35271041496537</v>
      </c>
      <c r="AU41" s="8">
        <v>478.64118482757442</v>
      </c>
      <c r="AV41" s="8">
        <v>73.921936407118977</v>
      </c>
      <c r="AW41" s="88">
        <v>19068.928485534158</v>
      </c>
      <c r="AX41" s="88">
        <v>2897.7653698081799</v>
      </c>
      <c r="AY41" s="9">
        <v>56.709257941325554</v>
      </c>
    </row>
    <row r="42" spans="2:51" x14ac:dyDescent="0.25">
      <c r="B42" s="12">
        <f t="shared" si="3"/>
        <v>2056</v>
      </c>
      <c r="C42" s="93">
        <v>0.1</v>
      </c>
      <c r="D42" s="116">
        <f t="shared" si="10"/>
        <v>-1.0999999999999899E-3</v>
      </c>
      <c r="E42" s="117">
        <f t="shared" si="10"/>
        <v>-7.1309295405763695E-4</v>
      </c>
      <c r="F42" s="117">
        <f t="shared" si="10"/>
        <v>-7.1309295405774797E-4</v>
      </c>
      <c r="G42" s="117">
        <f t="shared" si="10"/>
        <v>-1.0999768478588967E-3</v>
      </c>
      <c r="H42" s="117">
        <f t="shared" si="10"/>
        <v>-1</v>
      </c>
      <c r="I42" s="117">
        <f t="shared" si="10"/>
        <v>-1.1000000000003229E-3</v>
      </c>
      <c r="J42" s="117">
        <f t="shared" si="10"/>
        <v>0</v>
      </c>
      <c r="K42" s="117">
        <f t="shared" si="10"/>
        <v>-0.30335812485913916</v>
      </c>
      <c r="L42" s="117">
        <f t="shared" si="10"/>
        <v>-0.28353003057259196</v>
      </c>
      <c r="M42" s="117">
        <f t="shared" si="10"/>
        <v>-6.0000000000001164E-3</v>
      </c>
      <c r="N42" s="117">
        <f t="shared" si="10"/>
        <v>-0.16479217292885118</v>
      </c>
      <c r="O42" s="117"/>
      <c r="P42" s="117"/>
      <c r="Q42" s="117">
        <f t="shared" si="10"/>
        <v>-4.8672638204382279E-3</v>
      </c>
      <c r="R42" s="117">
        <f t="shared" si="10"/>
        <v>-7.1309295405763695E-4</v>
      </c>
      <c r="S42" s="117">
        <f t="shared" si="10"/>
        <v>-7.1309295405763695E-4</v>
      </c>
      <c r="T42" s="118">
        <f t="shared" si="9"/>
        <v>-3.6805455668464937E-3</v>
      </c>
      <c r="U42" s="117">
        <f t="shared" si="9"/>
        <v>-3.6805455668463827E-3</v>
      </c>
      <c r="V42" s="117">
        <f t="shared" si="9"/>
        <v>-3.6805455668466047E-3</v>
      </c>
      <c r="W42" s="117">
        <f t="shared" si="9"/>
        <v>-6.5314856770049001E-4</v>
      </c>
      <c r="X42" s="117">
        <f t="shared" si="9"/>
        <v>-1.0999890143004176E-3</v>
      </c>
      <c r="Y42" s="117">
        <f t="shared" si="9"/>
        <v>-1.0999999999999899E-3</v>
      </c>
      <c r="Z42" s="113">
        <f t="shared" si="5"/>
        <v>0.73662128387347847</v>
      </c>
      <c r="AA42" s="114">
        <f t="shared" si="11"/>
        <v>0.10957900517411603</v>
      </c>
      <c r="AB42" s="114">
        <f t="shared" si="6"/>
        <v>0.13391110995265537</v>
      </c>
      <c r="AC42" s="115">
        <f t="shared" si="12"/>
        <v>1.4617915612907945E-3</v>
      </c>
      <c r="AD42" s="99">
        <v>29876.544245331948</v>
      </c>
      <c r="AE42" s="8">
        <v>21183.407703811463</v>
      </c>
      <c r="AF42" s="8">
        <v>824.29067588774376</v>
      </c>
      <c r="AG42" s="8">
        <v>1898.3817025797211</v>
      </c>
      <c r="AH42" s="8">
        <v>0</v>
      </c>
      <c r="AI42" s="8">
        <v>2102.4194988622985</v>
      </c>
      <c r="AJ42" s="8">
        <v>9.2692872556533691E-4</v>
      </c>
      <c r="AK42" s="8">
        <v>2.9408472264222119</v>
      </c>
      <c r="AL42" s="8">
        <v>3.0485586374727354</v>
      </c>
      <c r="AM42" s="8">
        <v>20.216062888596632</v>
      </c>
      <c r="AN42" s="8">
        <v>17.466884577140142</v>
      </c>
      <c r="AO42" s="8">
        <v>0</v>
      </c>
      <c r="AP42" s="8">
        <v>0</v>
      </c>
      <c r="AQ42" s="8">
        <v>321.62419316578507</v>
      </c>
      <c r="AR42" s="8">
        <v>1281.2963435410074</v>
      </c>
      <c r="AS42" s="8">
        <v>1328.8324746183612</v>
      </c>
      <c r="AT42" s="8">
        <v>342.08898511878283</v>
      </c>
      <c r="AU42" s="8">
        <v>476.87952413664721</v>
      </c>
      <c r="AV42" s="8">
        <v>73.64986335178304</v>
      </c>
      <c r="AW42" s="88">
        <v>19056.473642206249</v>
      </c>
      <c r="AX42" s="88">
        <v>2894.5778597353706</v>
      </c>
      <c r="AY42" s="9">
        <v>56.646877757590097</v>
      </c>
    </row>
    <row r="43" spans="2:51" x14ac:dyDescent="0.25">
      <c r="B43" s="12">
        <f t="shared" si="3"/>
        <v>2057</v>
      </c>
      <c r="C43" s="93">
        <v>0.1</v>
      </c>
      <c r="D43" s="116">
        <f t="shared" si="10"/>
        <v>-8.0000000000013394E-4</v>
      </c>
      <c r="E43" s="117">
        <f t="shared" si="10"/>
        <v>-4.5697529533628156E-4</v>
      </c>
      <c r="F43" s="117">
        <f t="shared" si="10"/>
        <v>-4.5697529533628156E-4</v>
      </c>
      <c r="G43" s="117">
        <f t="shared" si="10"/>
        <v>-7.9998314353757483E-4</v>
      </c>
      <c r="H43" s="117" t="e">
        <f t="shared" si="10"/>
        <v>#DIV/0!</v>
      </c>
      <c r="I43" s="117">
        <f t="shared" si="10"/>
        <v>-7.9999999999991189E-4</v>
      </c>
      <c r="J43" s="117">
        <f t="shared" si="10"/>
        <v>0</v>
      </c>
      <c r="K43" s="117">
        <f t="shared" si="10"/>
        <v>-0.33613717243610475</v>
      </c>
      <c r="L43" s="117">
        <f t="shared" si="10"/>
        <v>-0.17436998885536426</v>
      </c>
      <c r="M43" s="117">
        <f t="shared" si="10"/>
        <v>-5.9999999999998943E-3</v>
      </c>
      <c r="N43" s="117">
        <f t="shared" si="10"/>
        <v>-0.17370621852321522</v>
      </c>
      <c r="O43" s="117"/>
      <c r="P43" s="117"/>
      <c r="Q43" s="117">
        <f t="shared" si="10"/>
        <v>-4.5637528578899023E-3</v>
      </c>
      <c r="R43" s="117">
        <f t="shared" si="10"/>
        <v>-4.5697529533617054E-4</v>
      </c>
      <c r="S43" s="117">
        <f t="shared" si="10"/>
        <v>-4.5697529533628156E-4</v>
      </c>
      <c r="T43" s="118">
        <f t="shared" si="9"/>
        <v>-3.7054650655886645E-3</v>
      </c>
      <c r="U43" s="117">
        <f t="shared" si="9"/>
        <v>-3.7054650655886645E-3</v>
      </c>
      <c r="V43" s="117">
        <f t="shared" si="9"/>
        <v>-3.7054650655886645E-3</v>
      </c>
      <c r="W43" s="117">
        <f t="shared" si="9"/>
        <v>-4.038531982999416E-4</v>
      </c>
      <c r="X43" s="117">
        <f t="shared" si="9"/>
        <v>-7.9999200160230099E-4</v>
      </c>
      <c r="Y43" s="117">
        <f t="shared" si="9"/>
        <v>-8.0000000000002292E-4</v>
      </c>
      <c r="Z43" s="113">
        <f t="shared" si="5"/>
        <v>0.73687416547711126</v>
      </c>
      <c r="AA43" s="114">
        <f t="shared" si="11"/>
        <v>0.10953515301320821</v>
      </c>
      <c r="AB43" s="114">
        <f t="shared" si="6"/>
        <v>0.13391111102458728</v>
      </c>
      <c r="AC43" s="115">
        <f t="shared" si="12"/>
        <v>1.3063423627808317E-3</v>
      </c>
      <c r="AD43" s="99">
        <v>29852.64300993568</v>
      </c>
      <c r="AE43" s="8">
        <v>21173.727409819785</v>
      </c>
      <c r="AF43" s="8">
        <v>823.91399541268697</v>
      </c>
      <c r="AG43" s="8">
        <v>1896.8630292176572</v>
      </c>
      <c r="AH43" s="8">
        <v>0</v>
      </c>
      <c r="AI43" s="8">
        <v>2100.7375632632088</v>
      </c>
      <c r="AJ43" s="8">
        <v>9.2692872556533691E-4</v>
      </c>
      <c r="AK43" s="8">
        <v>1.9523191551660883</v>
      </c>
      <c r="AL43" s="8">
        <v>2.5169815018316899</v>
      </c>
      <c r="AM43" s="8">
        <v>20.094766511265053</v>
      </c>
      <c r="AN43" s="8">
        <v>14.432778107863658</v>
      </c>
      <c r="AO43" s="8">
        <v>0</v>
      </c>
      <c r="AP43" s="8">
        <v>0</v>
      </c>
      <c r="AQ43" s="8">
        <v>320.1563798350582</v>
      </c>
      <c r="AR43" s="8">
        <v>1280.7108227660046</v>
      </c>
      <c r="AS43" s="8">
        <v>1328.22523100582</v>
      </c>
      <c r="AT43" s="8">
        <v>340.82138633510249</v>
      </c>
      <c r="AU43" s="8">
        <v>475.1124637194643</v>
      </c>
      <c r="AV43" s="8">
        <v>73.376956356047629</v>
      </c>
      <c r="AW43" s="88">
        <v>19048.777624377526</v>
      </c>
      <c r="AX43" s="88">
        <v>2892.2622205995672</v>
      </c>
      <c r="AY43" s="9">
        <v>56.601560255384022</v>
      </c>
    </row>
    <row r="44" spans="2:51" x14ac:dyDescent="0.25">
      <c r="B44" s="12">
        <f t="shared" si="3"/>
        <v>2058</v>
      </c>
      <c r="C44" s="93">
        <v>0.1</v>
      </c>
      <c r="D44" s="116">
        <f t="shared" si="10"/>
        <v>-6.0000000000004494E-4</v>
      </c>
      <c r="E44" s="117">
        <f t="shared" si="10"/>
        <v>-2.7322228327042453E-4</v>
      </c>
      <c r="F44" s="117">
        <f t="shared" si="10"/>
        <v>-2.7322228327064657E-4</v>
      </c>
      <c r="G44" s="117">
        <f t="shared" si="10"/>
        <v>-5.9998734753141658E-4</v>
      </c>
      <c r="H44" s="117" t="e">
        <f t="shared" si="10"/>
        <v>#DIV/0!</v>
      </c>
      <c r="I44" s="117">
        <f t="shared" si="10"/>
        <v>-6.0000000000015596E-4</v>
      </c>
      <c r="J44" s="117">
        <f t="shared" si="10"/>
        <v>-1</v>
      </c>
      <c r="K44" s="117">
        <f t="shared" si="10"/>
        <v>-0.38109161793372315</v>
      </c>
      <c r="L44" s="117">
        <f t="shared" si="10"/>
        <v>-0.19121790827755525</v>
      </c>
      <c r="M44" s="117">
        <f t="shared" si="10"/>
        <v>-5.9999999999998943E-3</v>
      </c>
      <c r="N44" s="117">
        <f t="shared" si="10"/>
        <v>-0.18327746937291278</v>
      </c>
      <c r="O44" s="117"/>
      <c r="P44" s="117"/>
      <c r="Q44" s="117">
        <f t="shared" si="10"/>
        <v>-4.2606540338104848E-3</v>
      </c>
      <c r="R44" s="117">
        <f t="shared" si="10"/>
        <v>-2.7322228327053555E-4</v>
      </c>
      <c r="S44" s="117">
        <f t="shared" si="10"/>
        <v>-2.7322228327053555E-4</v>
      </c>
      <c r="T44" s="118">
        <f t="shared" si="9"/>
        <v>-3.8613110273247875E-3</v>
      </c>
      <c r="U44" s="117">
        <f t="shared" si="9"/>
        <v>-3.8613110273246765E-3</v>
      </c>
      <c r="V44" s="117">
        <f t="shared" si="9"/>
        <v>-3.8613110273247875E-3</v>
      </c>
      <c r="W44" s="117">
        <f t="shared" si="9"/>
        <v>-2.2263606570527283E-4</v>
      </c>
      <c r="X44" s="117">
        <f t="shared" si="9"/>
        <v>-5.9999399639865114E-4</v>
      </c>
      <c r="Y44" s="117">
        <f t="shared" si="9"/>
        <v>-6.0000000000004494E-4</v>
      </c>
      <c r="Z44" s="113">
        <f t="shared" si="5"/>
        <v>0.73711510409759518</v>
      </c>
      <c r="AA44" s="114">
        <f t="shared" si="11"/>
        <v>0.10948718998308038</v>
      </c>
      <c r="AB44" s="114">
        <f t="shared" si="6"/>
        <v>0.13391111182901885</v>
      </c>
      <c r="AC44" s="115">
        <f t="shared" si="12"/>
        <v>1.1733227535475023E-3</v>
      </c>
      <c r="AD44" s="99">
        <v>29834.731424129717</v>
      </c>
      <c r="AE44" s="8">
        <v>21167.942275671528</v>
      </c>
      <c r="AF44" s="8">
        <v>823.68888374964172</v>
      </c>
      <c r="AG44" s="8">
        <v>1895.7249354001265</v>
      </c>
      <c r="AH44" s="8">
        <v>0</v>
      </c>
      <c r="AI44" s="8">
        <v>2099.4771207252506</v>
      </c>
      <c r="AJ44" s="8">
        <v>0</v>
      </c>
      <c r="AK44" s="8">
        <v>1.2083066896008443</v>
      </c>
      <c r="AL44" s="8">
        <v>2.0356895638781345</v>
      </c>
      <c r="AM44" s="8">
        <v>19.974197912197464</v>
      </c>
      <c r="AN44" s="8">
        <v>11.78757506023363</v>
      </c>
      <c r="AO44" s="8">
        <v>0</v>
      </c>
      <c r="AP44" s="8">
        <v>0</v>
      </c>
      <c r="AQ44" s="8">
        <v>318.7923042638638</v>
      </c>
      <c r="AR44" s="8">
        <v>1280.3609040307992</v>
      </c>
      <c r="AS44" s="8">
        <v>1327.862330275507</v>
      </c>
      <c r="AT44" s="8">
        <v>339.50536895769864</v>
      </c>
      <c r="AU44" s="8">
        <v>473.27790672408491</v>
      </c>
      <c r="AV44" s="8">
        <v>73.093625105318495</v>
      </c>
      <c r="AW44" s="88">
        <v>19044.536679470741</v>
      </c>
      <c r="AX44" s="88">
        <v>2890.5268806311969</v>
      </c>
      <c r="AY44" s="9">
        <v>56.567599319230787</v>
      </c>
    </row>
    <row r="45" spans="2:51" x14ac:dyDescent="0.25">
      <c r="B45" s="12">
        <f t="shared" si="3"/>
        <v>2059</v>
      </c>
      <c r="C45" s="93">
        <v>0.1</v>
      </c>
      <c r="D45" s="116">
        <f t="shared" si="10"/>
        <v>-3.9999999999995595E-4</v>
      </c>
      <c r="E45" s="117">
        <f t="shared" si="10"/>
        <v>-8.6606604469907644E-5</v>
      </c>
      <c r="F45" s="117">
        <f t="shared" si="10"/>
        <v>-8.6606604470018667E-5</v>
      </c>
      <c r="G45" s="117">
        <f t="shared" si="10"/>
        <v>-4.1054161372611198E-4</v>
      </c>
      <c r="H45" s="117" t="e">
        <f t="shared" si="10"/>
        <v>#DIV/0!</v>
      </c>
      <c r="I45" s="117">
        <f t="shared" si="10"/>
        <v>-3.9999999999984492E-4</v>
      </c>
      <c r="J45" s="117"/>
      <c r="K45" s="117">
        <f t="shared" si="10"/>
        <v>-0.43779527559055131</v>
      </c>
      <c r="L45" s="117">
        <f t="shared" si="10"/>
        <v>-0.19584216693004386</v>
      </c>
      <c r="M45" s="117">
        <f t="shared" si="10"/>
        <v>-5.9999999999998943E-3</v>
      </c>
      <c r="N45" s="117">
        <f t="shared" si="10"/>
        <v>-0.19689959942633617</v>
      </c>
      <c r="O45" s="117"/>
      <c r="P45" s="117"/>
      <c r="Q45" s="117">
        <f t="shared" si="10"/>
        <v>-3.9575848817022807E-3</v>
      </c>
      <c r="R45" s="117">
        <f t="shared" si="10"/>
        <v>-8.6606604470018667E-5</v>
      </c>
      <c r="S45" s="117">
        <f t="shared" si="10"/>
        <v>-8.6606604470129689E-5</v>
      </c>
      <c r="T45" s="118">
        <f t="shared" si="9"/>
        <v>-4.0131890448783514E-3</v>
      </c>
      <c r="U45" s="117">
        <f t="shared" si="9"/>
        <v>-4.0131890448780183E-3</v>
      </c>
      <c r="V45" s="117">
        <f t="shared" si="9"/>
        <v>-4.0131890448779073E-3</v>
      </c>
      <c r="W45" s="117">
        <f t="shared" si="9"/>
        <v>-3.7350569693672675E-5</v>
      </c>
      <c r="X45" s="117">
        <f t="shared" si="9"/>
        <v>-4.0500199982884677E-4</v>
      </c>
      <c r="Y45" s="117">
        <f t="shared" si="9"/>
        <v>-3.9999999999995595E-4</v>
      </c>
      <c r="Z45" s="113">
        <f t="shared" si="5"/>
        <v>0.73734620354274283</v>
      </c>
      <c r="AA45" s="114">
        <f t="shared" si="11"/>
        <v>0.10943543669519668</v>
      </c>
      <c r="AB45" s="114">
        <f t="shared" si="6"/>
        <v>0.13391044173762387</v>
      </c>
      <c r="AC45" s="115">
        <f t="shared" si="12"/>
        <v>1.0608424773641801E-3</v>
      </c>
      <c r="AD45" s="99">
        <v>29822.797531560067</v>
      </c>
      <c r="AE45" s="8">
        <v>21166.108992067417</v>
      </c>
      <c r="AF45" s="8">
        <v>823.6175468522805</v>
      </c>
      <c r="AG45" s="8">
        <v>1894.9466614259666</v>
      </c>
      <c r="AH45" s="8">
        <v>0</v>
      </c>
      <c r="AI45" s="8">
        <v>2098.6373298769608</v>
      </c>
      <c r="AJ45" s="8">
        <v>0</v>
      </c>
      <c r="AK45" s="8">
        <v>0.67931572942913598</v>
      </c>
      <c r="AL45" s="8">
        <v>1.6370157084913648</v>
      </c>
      <c r="AM45" s="8">
        <v>19.854352724724283</v>
      </c>
      <c r="AN45" s="8">
        <v>9.4666062526657573</v>
      </c>
      <c r="AO45" s="8">
        <v>0</v>
      </c>
      <c r="AP45" s="8">
        <v>0</v>
      </c>
      <c r="AQ45" s="8">
        <v>317.5306566601061</v>
      </c>
      <c r="AR45" s="8">
        <v>1280.2500163204049</v>
      </c>
      <c r="AS45" s="8">
        <v>1327.747328627878</v>
      </c>
      <c r="AT45" s="8">
        <v>338.14286973032023</v>
      </c>
      <c r="AU45" s="8">
        <v>471.37855301363703</v>
      </c>
      <c r="AV45" s="8">
        <v>72.800286569795418</v>
      </c>
      <c r="AW45" s="88">
        <v>19043.82535517621</v>
      </c>
      <c r="AX45" s="88">
        <v>2889.3562114639822</v>
      </c>
      <c r="AY45" s="9">
        <v>56.544972279503099</v>
      </c>
    </row>
    <row r="46" spans="2:51" x14ac:dyDescent="0.25">
      <c r="B46" s="12">
        <f t="shared" si="3"/>
        <v>2060</v>
      </c>
      <c r="C46" s="93">
        <v>0.1</v>
      </c>
      <c r="D46" s="116">
        <f t="shared" si="10"/>
        <v>-5.0000000000005596E-4</v>
      </c>
      <c r="E46" s="117">
        <f t="shared" si="10"/>
        <v>-2.1178701843060921E-4</v>
      </c>
      <c r="F46" s="117">
        <f t="shared" si="10"/>
        <v>-2.1178701843060921E-4</v>
      </c>
      <c r="G46" s="117">
        <f t="shared" si="10"/>
        <v>-4.9999472280659596E-4</v>
      </c>
      <c r="H46" s="117" t="e">
        <f t="shared" si="10"/>
        <v>#DIV/0!</v>
      </c>
      <c r="I46" s="117">
        <f t="shared" si="10"/>
        <v>-4.9999999999994493E-4</v>
      </c>
      <c r="J46" s="117"/>
      <c r="K46" s="117">
        <f t="shared" si="10"/>
        <v>-0.50280112044817926</v>
      </c>
      <c r="L46" s="117"/>
      <c r="M46" s="117">
        <f t="shared" si="10"/>
        <v>-6.0000000000001164E-3</v>
      </c>
      <c r="N46" s="117">
        <f t="shared" si="10"/>
        <v>-0.22119708721825415</v>
      </c>
      <c r="O46" s="117"/>
      <c r="P46" s="117"/>
      <c r="Q46" s="117">
        <f t="shared" si="10"/>
        <v>-3.6545122972345689E-3</v>
      </c>
      <c r="R46" s="117">
        <f t="shared" si="10"/>
        <v>-2.1178701843072023E-4</v>
      </c>
      <c r="S46" s="117">
        <f t="shared" si="10"/>
        <v>-2.1178701843038716E-4</v>
      </c>
      <c r="T46" s="118">
        <f t="shared" si="9"/>
        <v>-4.2283933823422659E-3</v>
      </c>
      <c r="U46" s="117">
        <f t="shared" si="9"/>
        <v>-4.228393382342599E-3</v>
      </c>
      <c r="V46" s="117">
        <f t="shared" si="9"/>
        <v>-4.2283933823422659E-3</v>
      </c>
      <c r="W46" s="117">
        <f t="shared" si="9"/>
        <v>-1.672035530423388E-4</v>
      </c>
      <c r="X46" s="117">
        <f t="shared" si="9"/>
        <v>-4.9999749598339527E-4</v>
      </c>
      <c r="Y46" s="117">
        <f t="shared" si="9"/>
        <v>-5.0000000000005596E-4</v>
      </c>
      <c r="Z46" s="113">
        <f t="shared" si="5"/>
        <v>0.73755882260004335</v>
      </c>
      <c r="AA46" s="114">
        <f t="shared" si="11"/>
        <v>0.10938475462731945</v>
      </c>
      <c r="AB46" s="114">
        <f t="shared" si="6"/>
        <v>0.13391044207310557</v>
      </c>
      <c r="AC46" s="115">
        <f t="shared" si="12"/>
        <v>9.6697146133041957E-4</v>
      </c>
      <c r="AD46" s="99">
        <v>29807.886132794287</v>
      </c>
      <c r="AE46" s="8">
        <v>21161.62628495221</v>
      </c>
      <c r="AF46" s="8">
        <v>823.44311534770554</v>
      </c>
      <c r="AG46" s="8">
        <v>1893.9991980952536</v>
      </c>
      <c r="AH46" s="8">
        <v>0</v>
      </c>
      <c r="AI46" s="8">
        <v>2097.5880112120226</v>
      </c>
      <c r="AJ46" s="8">
        <v>0</v>
      </c>
      <c r="AK46" s="8">
        <v>0.33775501953409426</v>
      </c>
      <c r="AL46" s="8">
        <v>1.3777730613548336</v>
      </c>
      <c r="AM46" s="8">
        <v>19.735226608375935</v>
      </c>
      <c r="AN46" s="8">
        <v>7.3726205237339792</v>
      </c>
      <c r="AO46" s="8">
        <v>0</v>
      </c>
      <c r="AP46" s="8">
        <v>0</v>
      </c>
      <c r="AQ46" s="8">
        <v>316.37023697059277</v>
      </c>
      <c r="AR46" s="8">
        <v>1279.9788759866026</v>
      </c>
      <c r="AS46" s="8">
        <v>1327.4661289799189</v>
      </c>
      <c r="AT46" s="8">
        <v>336.71306865766633</v>
      </c>
      <c r="AU46" s="8">
        <v>469.38537905949596</v>
      </c>
      <c r="AV46" s="8">
        <v>72.492458319831073</v>
      </c>
      <c r="AW46" s="88">
        <v>19040.641159913306</v>
      </c>
      <c r="AX46" s="88">
        <v>2887.9115405932462</v>
      </c>
      <c r="AY46" s="9">
        <v>56.516699793363344</v>
      </c>
    </row>
    <row r="47" spans="2:51" x14ac:dyDescent="0.25">
      <c r="B47" s="12">
        <f t="shared" si="3"/>
        <v>2061</v>
      </c>
      <c r="C47" s="93">
        <v>0.1</v>
      </c>
      <c r="D47" s="116">
        <f t="shared" si="10"/>
        <v>-6.0000000000004494E-4</v>
      </c>
      <c r="E47" s="117">
        <f t="shared" si="10"/>
        <v>-3.333283997332126E-4</v>
      </c>
      <c r="F47" s="117">
        <f t="shared" si="10"/>
        <v>-3.333283997332126E-4</v>
      </c>
      <c r="G47" s="117">
        <f t="shared" si="10"/>
        <v>-5.9999366420004918E-4</v>
      </c>
      <c r="H47" s="117" t="e">
        <f t="shared" si="10"/>
        <v>#DIV/0!</v>
      </c>
      <c r="I47" s="117">
        <f t="shared" si="10"/>
        <v>-5.9999999999993392E-4</v>
      </c>
      <c r="J47" s="117"/>
      <c r="K47" s="117">
        <f t="shared" si="10"/>
        <v>-0.57746478873239437</v>
      </c>
      <c r="L47" s="117"/>
      <c r="M47" s="117">
        <f t="shared" si="10"/>
        <v>-5.9999999999998943E-3</v>
      </c>
      <c r="N47" s="117"/>
      <c r="O47" s="117"/>
      <c r="P47" s="117"/>
      <c r="Q47" s="117">
        <f t="shared" si="10"/>
        <v>-3.3512774975799076E-3</v>
      </c>
      <c r="R47" s="117">
        <f t="shared" si="10"/>
        <v>-3.3332839973310158E-4</v>
      </c>
      <c r="S47" s="117">
        <f t="shared" si="10"/>
        <v>-3.3332839973310158E-4</v>
      </c>
      <c r="T47" s="118">
        <f t="shared" si="9"/>
        <v>-4.4318477584081029E-3</v>
      </c>
      <c r="U47" s="117">
        <f t="shared" si="9"/>
        <v>-4.4318477584081029E-3</v>
      </c>
      <c r="V47" s="117">
        <f t="shared" si="9"/>
        <v>-4.4318477584081029E-3</v>
      </c>
      <c r="W47" s="117">
        <f t="shared" si="9"/>
        <v>-2.9209099064897437E-4</v>
      </c>
      <c r="X47" s="117">
        <f t="shared" si="9"/>
        <v>-5.999969936770766E-4</v>
      </c>
      <c r="Y47" s="117">
        <f t="shared" si="9"/>
        <v>-6.0000000000004494E-4</v>
      </c>
      <c r="Z47" s="113">
        <f t="shared" si="5"/>
        <v>0.73775562667400152</v>
      </c>
      <c r="AA47" s="114">
        <f t="shared" si="11"/>
        <v>0.10933556617716024</v>
      </c>
      <c r="AB47" s="114">
        <f t="shared" si="6"/>
        <v>0.13391044247592532</v>
      </c>
      <c r="AC47" s="115">
        <f t="shared" si="12"/>
        <v>8.8905645112122397E-4</v>
      </c>
      <c r="AD47" s="99">
        <v>29790.001401114609</v>
      </c>
      <c r="AE47" s="8">
        <v>21154.572513926894</v>
      </c>
      <c r="AF47" s="8">
        <v>823.1686383717954</v>
      </c>
      <c r="AG47" s="8">
        <v>1892.8628105763964</v>
      </c>
      <c r="AH47" s="8">
        <v>0</v>
      </c>
      <c r="AI47" s="8">
        <v>2096.3294584052956</v>
      </c>
      <c r="AJ47" s="8">
        <v>0</v>
      </c>
      <c r="AK47" s="8">
        <v>0.14271338853553278</v>
      </c>
      <c r="AL47" s="8">
        <v>1.1612817937807181</v>
      </c>
      <c r="AM47" s="8">
        <v>19.616815248725683</v>
      </c>
      <c r="AN47" s="8">
        <v>5.5641824935293132</v>
      </c>
      <c r="AO47" s="8">
        <v>0</v>
      </c>
      <c r="AP47" s="8">
        <v>0</v>
      </c>
      <c r="AQ47" s="8">
        <v>315.3099925145292</v>
      </c>
      <c r="AR47" s="8">
        <v>1279.5522226761777</v>
      </c>
      <c r="AS47" s="8">
        <v>1327.0236468194462</v>
      </c>
      <c r="AT47" s="8">
        <v>335.22080759910915</v>
      </c>
      <c r="AU47" s="8">
        <v>467.30513451948161</v>
      </c>
      <c r="AV47" s="8">
        <v>72.171182780924838</v>
      </c>
      <c r="AW47" s="88">
        <v>19035.079560174316</v>
      </c>
      <c r="AX47" s="88">
        <v>2886.1788023508848</v>
      </c>
      <c r="AY47" s="9">
        <v>56.482789773487326</v>
      </c>
    </row>
    <row r="48" spans="2:51" x14ac:dyDescent="0.25">
      <c r="B48" s="12">
        <f t="shared" si="3"/>
        <v>2062</v>
      </c>
      <c r="C48" s="93">
        <v>0.1</v>
      </c>
      <c r="D48" s="116">
        <f t="shared" si="10"/>
        <v>-6.0000000000004494E-4</v>
      </c>
      <c r="E48" s="117">
        <f t="shared" si="10"/>
        <v>-3.4970172741022321E-4</v>
      </c>
      <c r="F48" s="117">
        <f t="shared" si="10"/>
        <v>-3.4970172741022321E-4</v>
      </c>
      <c r="G48" s="117">
        <f t="shared" si="10"/>
        <v>-5.9999366039631408E-4</v>
      </c>
      <c r="H48" s="117" t="e">
        <f t="shared" si="10"/>
        <v>#DIV/0!</v>
      </c>
      <c r="I48" s="117">
        <f t="shared" si="10"/>
        <v>-6.0000000000015596E-4</v>
      </c>
      <c r="J48" s="117"/>
      <c r="K48" s="117">
        <f t="shared" si="10"/>
        <v>-0.65999999999999992</v>
      </c>
      <c r="L48" s="117"/>
      <c r="M48" s="117">
        <f t="shared" si="10"/>
        <v>-6.0000000000000053E-3</v>
      </c>
      <c r="N48" s="117"/>
      <c r="O48" s="117"/>
      <c r="P48" s="117"/>
      <c r="Q48" s="117">
        <f t="shared" si="10"/>
        <v>-3.0481019866058778E-3</v>
      </c>
      <c r="R48" s="117">
        <f t="shared" si="10"/>
        <v>-3.4970172741033423E-4</v>
      </c>
      <c r="S48" s="117">
        <f t="shared" si="10"/>
        <v>-3.4970172741022321E-4</v>
      </c>
      <c r="T48" s="118">
        <f t="shared" si="9"/>
        <v>-4.5353504569292102E-3</v>
      </c>
      <c r="U48" s="117">
        <f t="shared" si="9"/>
        <v>-4.5353504569294323E-3</v>
      </c>
      <c r="V48" s="117">
        <f t="shared" si="9"/>
        <v>-4.5353504569293213E-3</v>
      </c>
      <c r="W48" s="117">
        <f t="shared" si="9"/>
        <v>-3.1100819692075898E-4</v>
      </c>
      <c r="X48" s="117">
        <f t="shared" si="9"/>
        <v>-5.9999699187229805E-4</v>
      </c>
      <c r="Y48" s="117">
        <f t="shared" si="9"/>
        <v>-6.0000000000004494E-4</v>
      </c>
      <c r="Z48" s="113">
        <f t="shared" si="5"/>
        <v>0.73794039649484389</v>
      </c>
      <c r="AA48" s="114">
        <f t="shared" si="11"/>
        <v>0.10928724242385307</v>
      </c>
      <c r="AB48" s="114">
        <f t="shared" si="6"/>
        <v>0.13391044287898687</v>
      </c>
      <c r="AC48" s="115">
        <f t="shared" si="12"/>
        <v>8.2391924046564327E-4</v>
      </c>
      <c r="AD48" s="99">
        <v>29772.127400273937</v>
      </c>
      <c r="AE48" s="8">
        <v>21147.174723376149</v>
      </c>
      <c r="AF48" s="8">
        <v>822.88077487700684</v>
      </c>
      <c r="AG48" s="8">
        <v>1891.7271048900507</v>
      </c>
      <c r="AH48" s="8">
        <v>0</v>
      </c>
      <c r="AI48" s="8">
        <v>2095.071660730252</v>
      </c>
      <c r="AJ48" s="8">
        <v>0</v>
      </c>
      <c r="AK48" s="8">
        <v>4.8522552102081146E-2</v>
      </c>
      <c r="AL48" s="8">
        <v>0.94735426022575653</v>
      </c>
      <c r="AM48" s="8">
        <v>19.499114357233328</v>
      </c>
      <c r="AN48" s="8">
        <v>4.0348374251189032</v>
      </c>
      <c r="AO48" s="8">
        <v>0</v>
      </c>
      <c r="AP48" s="8">
        <v>0</v>
      </c>
      <c r="AQ48" s="8">
        <v>314.34889549994898</v>
      </c>
      <c r="AR48" s="8">
        <v>1279.1047610535961</v>
      </c>
      <c r="AS48" s="8">
        <v>1326.5595843578392</v>
      </c>
      <c r="AT48" s="8">
        <v>333.70046375619233</v>
      </c>
      <c r="AU48" s="8">
        <v>465.18574196411322</v>
      </c>
      <c r="AV48" s="8">
        <v>71.843861174122239</v>
      </c>
      <c r="AW48" s="88">
        <v>19029.159494402062</v>
      </c>
      <c r="AX48" s="88">
        <v>2884.4471037514686</v>
      </c>
      <c r="AY48" s="9">
        <v>56.448900099623231</v>
      </c>
    </row>
    <row r="49" spans="2:51" x14ac:dyDescent="0.25">
      <c r="B49" s="12">
        <f t="shared" si="3"/>
        <v>2063</v>
      </c>
      <c r="C49" s="93">
        <v>0.1</v>
      </c>
      <c r="D49" s="116">
        <f t="shared" si="10"/>
        <v>-4.9999999999994493E-4</v>
      </c>
      <c r="E49" s="117">
        <f t="shared" si="10"/>
        <v>-2.5934318638665133E-4</v>
      </c>
      <c r="F49" s="117">
        <f t="shared" si="10"/>
        <v>-2.593431863865403E-4</v>
      </c>
      <c r="G49" s="117">
        <f t="shared" si="10"/>
        <v>-4.9999471382533578E-4</v>
      </c>
      <c r="H49" s="117" t="e">
        <f t="shared" si="10"/>
        <v>#DIV/0!</v>
      </c>
      <c r="I49" s="117">
        <f t="shared" si="10"/>
        <v>-5.0000000000005596E-4</v>
      </c>
      <c r="J49" s="117"/>
      <c r="K49" s="117">
        <f t="shared" si="10"/>
        <v>-0.72549019607843146</v>
      </c>
      <c r="L49" s="117"/>
      <c r="M49" s="117">
        <f t="shared" si="10"/>
        <v>-6.0000000000000053E-3</v>
      </c>
      <c r="N49" s="117"/>
      <c r="O49" s="117"/>
      <c r="P49" s="117"/>
      <c r="Q49" s="117">
        <f t="shared" si="10"/>
        <v>-2.9999999999998916E-3</v>
      </c>
      <c r="R49" s="117">
        <f t="shared" si="10"/>
        <v>-2.593431863865403E-4</v>
      </c>
      <c r="S49" s="117">
        <f t="shared" si="10"/>
        <v>-2.5934318638665133E-4</v>
      </c>
      <c r="T49" s="118">
        <f t="shared" si="9"/>
        <v>-4.5342491791195982E-3</v>
      </c>
      <c r="U49" s="117">
        <f t="shared" si="9"/>
        <v>-4.5342491791194872E-3</v>
      </c>
      <c r="V49" s="117">
        <f t="shared" si="9"/>
        <v>-4.5342491791195982E-3</v>
      </c>
      <c r="W49" s="117">
        <f t="shared" si="9"/>
        <v>-2.22150822390077E-4</v>
      </c>
      <c r="X49" s="117">
        <f t="shared" si="9"/>
        <v>-4.9999749172191521E-4</v>
      </c>
      <c r="Y49" s="117">
        <f t="shared" si="9"/>
        <v>-4.9999999999983391E-4</v>
      </c>
      <c r="Z49" s="113">
        <f t="shared" si="5"/>
        <v>0.73811807571891297</v>
      </c>
      <c r="AA49" s="114">
        <f t="shared" si="11"/>
        <v>0.109236665417571</v>
      </c>
      <c r="AB49" s="114">
        <f t="shared" si="6"/>
        <v>0.13391044321503948</v>
      </c>
      <c r="AC49" s="115">
        <f t="shared" si="12"/>
        <v>7.6962287222347365E-4</v>
      </c>
      <c r="AD49" s="99">
        <v>29757.241336573803</v>
      </c>
      <c r="AE49" s="8">
        <v>21141.690347700314</v>
      </c>
      <c r="AF49" s="8">
        <v>822.66736635483403</v>
      </c>
      <c r="AG49" s="8">
        <v>1890.7812513376055</v>
      </c>
      <c r="AH49" s="8">
        <v>0</v>
      </c>
      <c r="AI49" s="8">
        <v>2094.0241248998868</v>
      </c>
      <c r="AJ49" s="8">
        <v>0</v>
      </c>
      <c r="AK49" s="8">
        <v>1.3319916263316392E-2</v>
      </c>
      <c r="AL49" s="8">
        <v>0.72531575373744417</v>
      </c>
      <c r="AM49" s="8">
        <v>19.382119671089928</v>
      </c>
      <c r="AN49" s="8">
        <v>2.7810982058103182</v>
      </c>
      <c r="AO49" s="8">
        <v>0</v>
      </c>
      <c r="AP49" s="8">
        <v>0</v>
      </c>
      <c r="AQ49" s="8">
        <v>313.40584881344915</v>
      </c>
      <c r="AR49" s="8">
        <v>1278.7730339491422</v>
      </c>
      <c r="AS49" s="8">
        <v>1326.2155501683001</v>
      </c>
      <c r="AT49" s="8">
        <v>332.18738270233399</v>
      </c>
      <c r="AU49" s="8">
        <v>463.07647389547435</v>
      </c>
      <c r="AV49" s="8">
        <v>71.518103205568693</v>
      </c>
      <c r="AW49" s="88">
        <v>19024.932150970988</v>
      </c>
      <c r="AX49" s="88">
        <v>2883.0048874345885</v>
      </c>
      <c r="AY49" s="9">
        <v>56.420675649573425</v>
      </c>
    </row>
    <row r="50" spans="2:51" x14ac:dyDescent="0.25">
      <c r="B50" s="12">
        <f t="shared" si="3"/>
        <v>2064</v>
      </c>
      <c r="C50" s="93">
        <v>0.1</v>
      </c>
      <c r="D50" s="116">
        <f t="shared" si="10"/>
        <v>-7.0000000000003393E-4</v>
      </c>
      <c r="E50" s="117">
        <f t="shared" si="10"/>
        <v>-4.7923494265178501E-4</v>
      </c>
      <c r="F50" s="117">
        <f t="shared" si="10"/>
        <v>-4.7923494265167399E-4</v>
      </c>
      <c r="G50" s="117">
        <f t="shared" si="10"/>
        <v>-7.105702338575659E-4</v>
      </c>
      <c r="H50" s="117" t="e">
        <f t="shared" si="10"/>
        <v>#DIV/0!</v>
      </c>
      <c r="I50" s="117">
        <f t="shared" si="10"/>
        <v>-6.9999999999992291E-4</v>
      </c>
      <c r="J50" s="117"/>
      <c r="K50" s="117">
        <f t="shared" si="10"/>
        <v>-0.7142857142857143</v>
      </c>
      <c r="L50" s="117"/>
      <c r="M50" s="117">
        <f t="shared" si="10"/>
        <v>-6.0000000000000053E-3</v>
      </c>
      <c r="N50" s="117"/>
      <c r="O50" s="117"/>
      <c r="P50" s="117"/>
      <c r="Q50" s="117">
        <f t="shared" si="10"/>
        <v>-2.9999999999997806E-3</v>
      </c>
      <c r="R50" s="117">
        <f t="shared" si="10"/>
        <v>-4.7923494265156297E-4</v>
      </c>
      <c r="S50" s="117">
        <f t="shared" si="10"/>
        <v>-4.7923494265167399E-4</v>
      </c>
      <c r="T50" s="118">
        <f t="shared" si="9"/>
        <v>-4.4849389424463926E-3</v>
      </c>
      <c r="U50" s="117">
        <f t="shared" si="9"/>
        <v>-4.4849389424465036E-3</v>
      </c>
      <c r="V50" s="117">
        <f t="shared" si="9"/>
        <v>-4.4849389424465036E-3</v>
      </c>
      <c r="W50" s="117">
        <f t="shared" si="9"/>
        <v>-4.4436583985019151E-4</v>
      </c>
      <c r="X50" s="117">
        <f t="shared" si="9"/>
        <v>-7.0501555235780167E-4</v>
      </c>
      <c r="Y50" s="117">
        <f t="shared" si="9"/>
        <v>-7.0000000000014495E-4</v>
      </c>
      <c r="Z50" s="113">
        <f t="shared" si="5"/>
        <v>0.73828114054360605</v>
      </c>
      <c r="AA50" s="114">
        <f t="shared" si="11"/>
        <v>0.10918948245569783</v>
      </c>
      <c r="AB50" s="114">
        <f t="shared" si="6"/>
        <v>0.13390977110972657</v>
      </c>
      <c r="AC50" s="115">
        <f t="shared" si="12"/>
        <v>7.2245790381619097E-4</v>
      </c>
      <c r="AD50" s="99">
        <v>29736.411267638199</v>
      </c>
      <c r="AE50" s="8">
        <v>21131.558510938972</v>
      </c>
      <c r="AF50" s="8">
        <v>822.27311540669757</v>
      </c>
      <c r="AG50" s="8">
        <v>1889.437718461669</v>
      </c>
      <c r="AH50" s="8">
        <v>0</v>
      </c>
      <c r="AI50" s="8">
        <v>2092.558308012457</v>
      </c>
      <c r="AJ50" s="8">
        <v>0</v>
      </c>
      <c r="AK50" s="8">
        <v>3.8056903609475405E-3</v>
      </c>
      <c r="AL50" s="8">
        <v>0.39312831221900529</v>
      </c>
      <c r="AM50" s="8">
        <v>19.265826953063389</v>
      </c>
      <c r="AN50" s="8">
        <v>1.8205443957907128</v>
      </c>
      <c r="AO50" s="8">
        <v>0</v>
      </c>
      <c r="AP50" s="8">
        <v>0</v>
      </c>
      <c r="AQ50" s="8">
        <v>312.46563126700886</v>
      </c>
      <c r="AR50" s="8">
        <v>1278.1602012275532</v>
      </c>
      <c r="AS50" s="8">
        <v>1325.5799813351714</v>
      </c>
      <c r="AT50" s="8">
        <v>330.69754257346295</v>
      </c>
      <c r="AU50" s="8">
        <v>460.99960418436973</v>
      </c>
      <c r="AV50" s="8">
        <v>71.197348879412132</v>
      </c>
      <c r="AW50" s="88">
        <v>19016.47812101763</v>
      </c>
      <c r="AX50" s="88">
        <v>2880.9723241514234</v>
      </c>
      <c r="AY50" s="9">
        <v>56.381181176618718</v>
      </c>
    </row>
    <row r="51" spans="2:51" x14ac:dyDescent="0.25">
      <c r="B51" s="12">
        <f t="shared" si="3"/>
        <v>2065</v>
      </c>
      <c r="C51" s="93">
        <v>0.1</v>
      </c>
      <c r="D51" s="116">
        <f t="shared" si="10"/>
        <v>-1.1999999999999789E-3</v>
      </c>
      <c r="E51" s="117">
        <f t="shared" si="10"/>
        <v>-1.0186733413540816E-3</v>
      </c>
      <c r="F51" s="117">
        <f t="shared" si="10"/>
        <v>-1.0186733413539706E-3</v>
      </c>
      <c r="G51" s="117">
        <f t="shared" si="10"/>
        <v>-1.1999999999999789E-3</v>
      </c>
      <c r="H51" s="117" t="e">
        <f t="shared" si="10"/>
        <v>#DIV/0!</v>
      </c>
      <c r="I51" s="117">
        <f t="shared" si="10"/>
        <v>-1.1999999999998678E-3</v>
      </c>
      <c r="J51" s="117"/>
      <c r="K51" s="117">
        <f t="shared" si="10"/>
        <v>-0.25000000000000011</v>
      </c>
      <c r="L51" s="117"/>
      <c r="M51" s="117">
        <f t="shared" si="10"/>
        <v>-5.9999999999998943E-3</v>
      </c>
      <c r="N51" s="117"/>
      <c r="O51" s="117"/>
      <c r="P51" s="117"/>
      <c r="Q51" s="117">
        <f t="shared" si="10"/>
        <v>-2.9999999999998916E-3</v>
      </c>
      <c r="R51" s="117">
        <f t="shared" si="10"/>
        <v>-1.0186733413540816E-3</v>
      </c>
      <c r="S51" s="117">
        <f t="shared" si="10"/>
        <v>-1.0186733413540816E-3</v>
      </c>
      <c r="T51" s="118">
        <f t="shared" si="9"/>
        <v>-4.4743973985248431E-3</v>
      </c>
      <c r="U51" s="117">
        <f t="shared" si="9"/>
        <v>-4.4743973985241769E-3</v>
      </c>
      <c r="V51" s="117">
        <f t="shared" si="9"/>
        <v>-4.47439739852451E-3</v>
      </c>
      <c r="W51" s="117">
        <f t="shared" si="9"/>
        <v>-9.9066497445310375E-4</v>
      </c>
      <c r="X51" s="117">
        <f t="shared" si="9"/>
        <v>-1.1999999999999789E-3</v>
      </c>
      <c r="Y51" s="117">
        <f t="shared" si="9"/>
        <v>-1.1999999999998678E-3</v>
      </c>
      <c r="Z51" s="113">
        <f t="shared" si="5"/>
        <v>0.73841517143302937</v>
      </c>
      <c r="AA51" s="114">
        <f t="shared" si="11"/>
        <v>0.10914998356466332</v>
      </c>
      <c r="AB51" s="114">
        <f t="shared" si="6"/>
        <v>0.1339097711097266</v>
      </c>
      <c r="AC51" s="115">
        <f t="shared" si="12"/>
        <v>6.8659868757609715E-4</v>
      </c>
      <c r="AD51" s="99">
        <v>29700.727574117034</v>
      </c>
      <c r="AE51" s="8">
        <v>21110.032355622614</v>
      </c>
      <c r="AF51" s="8">
        <v>821.43548770472069</v>
      </c>
      <c r="AG51" s="8">
        <v>1887.170393199515</v>
      </c>
      <c r="AH51" s="8">
        <v>0</v>
      </c>
      <c r="AI51" s="8">
        <v>2090.0472380428423</v>
      </c>
      <c r="AJ51" s="8">
        <v>0</v>
      </c>
      <c r="AK51" s="8">
        <v>2.8542677707106552E-3</v>
      </c>
      <c r="AL51" s="8">
        <v>0.13732887441806488</v>
      </c>
      <c r="AM51" s="8">
        <v>19.150231991345009</v>
      </c>
      <c r="AN51" s="8">
        <v>1.1020654389101701</v>
      </c>
      <c r="AO51" s="8">
        <v>0</v>
      </c>
      <c r="AP51" s="8">
        <v>0</v>
      </c>
      <c r="AQ51" s="8">
        <v>311.52823437320785</v>
      </c>
      <c r="AR51" s="8">
        <v>1276.858173504583</v>
      </c>
      <c r="AS51" s="8">
        <v>1324.2296483463526</v>
      </c>
      <c r="AT51" s="8">
        <v>329.21787034927371</v>
      </c>
      <c r="AU51" s="8">
        <v>458.9369087546865</v>
      </c>
      <c r="AV51" s="8">
        <v>70.878783646804251</v>
      </c>
      <c r="AW51" s="88">
        <v>18997.639162205684</v>
      </c>
      <c r="AX51" s="88">
        <v>2877.5151573624416</v>
      </c>
      <c r="AY51" s="9">
        <v>56.313523759206781</v>
      </c>
    </row>
    <row r="52" spans="2:51" x14ac:dyDescent="0.25">
      <c r="B52" s="12">
        <f t="shared" si="3"/>
        <v>2066</v>
      </c>
      <c r="C52" s="93">
        <v>0.1</v>
      </c>
      <c r="D52" s="116">
        <f t="shared" ref="D52:M56" si="13">AD52/AD51-1</f>
        <v>-1.6000000000000458E-3</v>
      </c>
      <c r="E52" s="117">
        <f t="shared" si="13"/>
        <v>-1.4570727427125618E-3</v>
      </c>
      <c r="F52" s="117">
        <f t="shared" si="13"/>
        <v>-1.4570727427127839E-3</v>
      </c>
      <c r="G52" s="117">
        <f t="shared" si="13"/>
        <v>-1.6000000000001569E-3</v>
      </c>
      <c r="H52" s="117" t="e">
        <f t="shared" si="13"/>
        <v>#DIV/0!</v>
      </c>
      <c r="I52" s="117">
        <f t="shared" si="13"/>
        <v>-1.6000000000001569E-3</v>
      </c>
      <c r="J52" s="117"/>
      <c r="K52" s="117">
        <f t="shared" si="13"/>
        <v>-0.33333333333333326</v>
      </c>
      <c r="L52" s="117"/>
      <c r="M52" s="117">
        <f t="shared" si="13"/>
        <v>-6.0000000000002274E-3</v>
      </c>
      <c r="N52" s="117"/>
      <c r="O52" s="117"/>
      <c r="P52" s="117"/>
      <c r="Q52" s="117">
        <f t="shared" ref="Q52:S56" si="14">AQ52/AQ51-1</f>
        <v>-3.0000000000000027E-3</v>
      </c>
      <c r="R52" s="117">
        <f t="shared" si="14"/>
        <v>-1.4570727427125618E-3</v>
      </c>
      <c r="S52" s="117">
        <f t="shared" si="14"/>
        <v>-1.4570727427127839E-3</v>
      </c>
      <c r="T52" s="118">
        <f t="shared" si="9"/>
        <v>-4.4900954641650115E-3</v>
      </c>
      <c r="U52" s="117">
        <f t="shared" si="9"/>
        <v>-4.4900954641656776E-3</v>
      </c>
      <c r="V52" s="117">
        <f t="shared" si="9"/>
        <v>-4.4900954641649005E-3</v>
      </c>
      <c r="W52" s="117">
        <f t="shared" si="9"/>
        <v>-1.4350003113348109E-3</v>
      </c>
      <c r="X52" s="117">
        <f t="shared" si="9"/>
        <v>-1.6000000000000458E-3</v>
      </c>
      <c r="Y52" s="117">
        <f t="shared" si="9"/>
        <v>-1.6000000000001569E-3</v>
      </c>
      <c r="Z52" s="113">
        <f t="shared" si="5"/>
        <v>0.73852088022228457</v>
      </c>
      <c r="AA52" s="114">
        <f t="shared" si="11"/>
        <v>0.10911572608034427</v>
      </c>
      <c r="AB52" s="114">
        <f t="shared" si="6"/>
        <v>0.1339097711097266</v>
      </c>
      <c r="AC52" s="115">
        <f t="shared" si="12"/>
        <v>6.6678489894365933E-4</v>
      </c>
      <c r="AD52" s="99">
        <v>29653.206409998445</v>
      </c>
      <c r="AE52" s="8">
        <v>21079.273502879456</v>
      </c>
      <c r="AF52" s="8">
        <v>820.23859644568915</v>
      </c>
      <c r="AG52" s="8">
        <v>1884.1509205703956</v>
      </c>
      <c r="AH52" s="8">
        <v>0</v>
      </c>
      <c r="AI52" s="8">
        <v>2086.7031624619735</v>
      </c>
      <c r="AJ52" s="8">
        <v>0</v>
      </c>
      <c r="AK52" s="8">
        <v>1.9028451804737703E-3</v>
      </c>
      <c r="AL52" s="8">
        <v>8.2490641091842523E-2</v>
      </c>
      <c r="AM52" s="8">
        <v>19.035330599396936</v>
      </c>
      <c r="AN52" s="8">
        <v>0.65258615377703311</v>
      </c>
      <c r="AO52" s="8">
        <v>0</v>
      </c>
      <c r="AP52" s="8">
        <v>0</v>
      </c>
      <c r="AQ52" s="8">
        <v>310.59364967008821</v>
      </c>
      <c r="AR52" s="8">
        <v>1274.9976982636597</v>
      </c>
      <c r="AS52" s="8">
        <v>1322.3001494206551</v>
      </c>
      <c r="AT52" s="8">
        <v>327.73965068289635</v>
      </c>
      <c r="AU52" s="8">
        <v>456.87623822234889</v>
      </c>
      <c r="AV52" s="8">
        <v>70.560531141846212</v>
      </c>
      <c r="AW52" s="88">
        <v>18970.377544093291</v>
      </c>
      <c r="AX52" s="88">
        <v>2872.9111331106615</v>
      </c>
      <c r="AY52" s="9">
        <v>56.223422121192044</v>
      </c>
    </row>
    <row r="53" spans="2:51" x14ac:dyDescent="0.25">
      <c r="B53" s="12">
        <f t="shared" si="3"/>
        <v>2067</v>
      </c>
      <c r="C53" s="93">
        <v>0.1</v>
      </c>
      <c r="D53" s="116">
        <f t="shared" si="13"/>
        <v>-1.4999999999999458E-3</v>
      </c>
      <c r="E53" s="117">
        <f t="shared" si="13"/>
        <v>-1.3577891546019405E-3</v>
      </c>
      <c r="F53" s="117">
        <f t="shared" si="13"/>
        <v>-1.3577891546018295E-3</v>
      </c>
      <c r="G53" s="117">
        <f t="shared" si="13"/>
        <v>-1.4999999999998348E-3</v>
      </c>
      <c r="H53" s="117" t="e">
        <f t="shared" si="13"/>
        <v>#DIV/0!</v>
      </c>
      <c r="I53" s="117">
        <f t="shared" si="13"/>
        <v>-1.5000000000000568E-3</v>
      </c>
      <c r="J53" s="117"/>
      <c r="K53" s="117">
        <f t="shared" si="13"/>
        <v>-0.5</v>
      </c>
      <c r="L53" s="117"/>
      <c r="M53" s="117">
        <f t="shared" si="13"/>
        <v>-5.9999999999998943E-3</v>
      </c>
      <c r="N53" s="117"/>
      <c r="O53" s="117"/>
      <c r="P53" s="117"/>
      <c r="Q53" s="117">
        <f t="shared" si="14"/>
        <v>-3.0000000000000027E-3</v>
      </c>
      <c r="R53" s="117">
        <f t="shared" si="14"/>
        <v>-1.3577891546019405E-3</v>
      </c>
      <c r="S53" s="117">
        <f t="shared" si="14"/>
        <v>-1.3577891546019405E-3</v>
      </c>
      <c r="T53" s="118">
        <f t="shared" si="9"/>
        <v>-4.5679639763153146E-3</v>
      </c>
      <c r="U53" s="117">
        <f t="shared" si="9"/>
        <v>-4.5679639763150925E-3</v>
      </c>
      <c r="V53" s="117">
        <f t="shared" si="9"/>
        <v>-4.5679639763155366E-3</v>
      </c>
      <c r="W53" s="117">
        <f t="shared" si="9"/>
        <v>-1.3358309884864417E-3</v>
      </c>
      <c r="X53" s="117">
        <f t="shared" si="9"/>
        <v>-1.4999999999998348E-3</v>
      </c>
      <c r="Y53" s="117">
        <f t="shared" si="9"/>
        <v>-1.4999999999998348E-3</v>
      </c>
      <c r="Z53" s="113">
        <f t="shared" si="5"/>
        <v>0.73862606367618588</v>
      </c>
      <c r="AA53" s="114">
        <f t="shared" si="11"/>
        <v>0.10907850664809328</v>
      </c>
      <c r="AB53" s="114">
        <f t="shared" si="6"/>
        <v>0.13390977110972657</v>
      </c>
      <c r="AC53" s="115">
        <f t="shared" si="12"/>
        <v>6.5347223160633686E-4</v>
      </c>
      <c r="AD53" s="99">
        <v>29608.726600383448</v>
      </c>
      <c r="AE53" s="8">
        <v>21050.652293930358</v>
      </c>
      <c r="AF53" s="8">
        <v>819.12488537524939</v>
      </c>
      <c r="AG53" s="8">
        <v>1881.3246941895402</v>
      </c>
      <c r="AH53" s="8">
        <v>0</v>
      </c>
      <c r="AI53" s="8">
        <v>2083.5731077182804</v>
      </c>
      <c r="AJ53" s="8">
        <v>0</v>
      </c>
      <c r="AK53" s="8">
        <v>9.5142259023688514E-4</v>
      </c>
      <c r="AL53" s="8">
        <v>4.9976225059315815E-2</v>
      </c>
      <c r="AM53" s="8">
        <v>18.921118615800555</v>
      </c>
      <c r="AN53" s="8">
        <v>0.37643438312437111</v>
      </c>
      <c r="AO53" s="8">
        <v>0</v>
      </c>
      <c r="AP53" s="8">
        <v>0</v>
      </c>
      <c r="AQ53" s="8">
        <v>309.66186872107795</v>
      </c>
      <c r="AR53" s="8">
        <v>1273.2665202168148</v>
      </c>
      <c r="AS53" s="8">
        <v>1320.5047446186431</v>
      </c>
      <c r="AT53" s="8">
        <v>326.24254776496673</v>
      </c>
      <c r="AU53" s="8">
        <v>454.78924402451486</v>
      </c>
      <c r="AV53" s="8">
        <v>70.238213177440571</v>
      </c>
      <c r="AW53" s="88">
        <v>18945.036325906603</v>
      </c>
      <c r="AX53" s="88">
        <v>2868.6017664109959</v>
      </c>
      <c r="AY53" s="9">
        <v>56.139086988010263</v>
      </c>
    </row>
    <row r="54" spans="2:51" x14ac:dyDescent="0.25">
      <c r="B54" s="12">
        <f t="shared" si="3"/>
        <v>2068</v>
      </c>
      <c r="C54" s="93">
        <v>0.1</v>
      </c>
      <c r="D54" s="116">
        <f t="shared" si="13"/>
        <v>-1.4999999999999458E-3</v>
      </c>
      <c r="E54" s="117">
        <f t="shared" si="13"/>
        <v>-1.368015488848684E-3</v>
      </c>
      <c r="F54" s="117">
        <f t="shared" si="13"/>
        <v>-1.368015488848795E-3</v>
      </c>
      <c r="G54" s="117">
        <f t="shared" si="13"/>
        <v>-1.5000000000000568E-3</v>
      </c>
      <c r="H54" s="117" t="e">
        <f t="shared" si="13"/>
        <v>#DIV/0!</v>
      </c>
      <c r="I54" s="117">
        <f t="shared" si="13"/>
        <v>-1.5000000000000568E-3</v>
      </c>
      <c r="J54" s="117"/>
      <c r="K54" s="117">
        <f t="shared" si="13"/>
        <v>0</v>
      </c>
      <c r="L54" s="117"/>
      <c r="M54" s="117">
        <f t="shared" si="13"/>
        <v>-6.0000000000000053E-3</v>
      </c>
      <c r="N54" s="117"/>
      <c r="O54" s="117"/>
      <c r="P54" s="117"/>
      <c r="Q54" s="117">
        <f t="shared" si="14"/>
        <v>-2.5000000000000577E-3</v>
      </c>
      <c r="R54" s="117">
        <f t="shared" si="14"/>
        <v>-1.368015488848795E-3</v>
      </c>
      <c r="S54" s="117">
        <f t="shared" si="14"/>
        <v>-1.368015488848906E-3</v>
      </c>
      <c r="T54" s="118">
        <f t="shared" si="9"/>
        <v>-4.5918942825424747E-3</v>
      </c>
      <c r="U54" s="117">
        <f t="shared" si="9"/>
        <v>-4.5918942825425857E-3</v>
      </c>
      <c r="V54" s="117">
        <f t="shared" si="9"/>
        <v>-4.5918942825424747E-3</v>
      </c>
      <c r="W54" s="117">
        <f t="shared" si="9"/>
        <v>-1.3476396772041932E-3</v>
      </c>
      <c r="X54" s="117">
        <f t="shared" si="9"/>
        <v>-1.5000000000000568E-3</v>
      </c>
      <c r="Y54" s="117">
        <f t="shared" si="9"/>
        <v>-1.4999999999997238E-3</v>
      </c>
      <c r="Z54" s="113">
        <f t="shared" si="5"/>
        <v>0.73872369732659948</v>
      </c>
      <c r="AA54" s="114">
        <f t="shared" si="11"/>
        <v>0.10904549280171716</v>
      </c>
      <c r="AB54" s="114">
        <f t="shared" si="6"/>
        <v>0.13390977110972657</v>
      </c>
      <c r="AC54" s="115">
        <f t="shared" si="12"/>
        <v>6.4376083572557615E-4</v>
      </c>
      <c r="AD54" s="99">
        <v>29564.313510482876</v>
      </c>
      <c r="AE54" s="8">
        <v>21021.854675541894</v>
      </c>
      <c r="AF54" s="8">
        <v>818.00430984475452</v>
      </c>
      <c r="AG54" s="8">
        <v>1878.5027071482557</v>
      </c>
      <c r="AH54" s="8">
        <v>0</v>
      </c>
      <c r="AI54" s="8">
        <v>2080.4477480567029</v>
      </c>
      <c r="AJ54" s="8">
        <v>0</v>
      </c>
      <c r="AK54" s="8">
        <v>9.5142259023688514E-4</v>
      </c>
      <c r="AL54" s="8">
        <v>2.3518314458292697E-2</v>
      </c>
      <c r="AM54" s="8">
        <v>18.807591904105752</v>
      </c>
      <c r="AN54" s="8">
        <v>0.20028553200711341</v>
      </c>
      <c r="AO54" s="8">
        <v>0</v>
      </c>
      <c r="AP54" s="8">
        <v>0</v>
      </c>
      <c r="AQ54" s="8">
        <v>308.88771404927525</v>
      </c>
      <c r="AR54" s="8">
        <v>1271.5246718957255</v>
      </c>
      <c r="AS54" s="8">
        <v>1318.6982736749064</v>
      </c>
      <c r="AT54" s="8">
        <v>324.74447647516268</v>
      </c>
      <c r="AU54" s="8">
        <v>452.70089989511683</v>
      </c>
      <c r="AV54" s="8">
        <v>69.915686727935082</v>
      </c>
      <c r="AW54" s="88">
        <v>18919.505243267737</v>
      </c>
      <c r="AX54" s="88">
        <v>2864.2988637613794</v>
      </c>
      <c r="AY54" s="9">
        <v>56.05487835752826</v>
      </c>
    </row>
    <row r="55" spans="2:51" x14ac:dyDescent="0.25">
      <c r="B55" s="12">
        <f t="shared" si="3"/>
        <v>2069</v>
      </c>
      <c r="C55" s="93">
        <v>0.1</v>
      </c>
      <c r="D55" s="116">
        <f t="shared" si="13"/>
        <v>-1.6000000000000458E-3</v>
      </c>
      <c r="E55" s="117">
        <f t="shared" si="13"/>
        <v>-1.475193119503948E-3</v>
      </c>
      <c r="F55" s="117">
        <f t="shared" si="13"/>
        <v>-1.475193119503837E-3</v>
      </c>
      <c r="G55" s="117">
        <f t="shared" si="13"/>
        <v>-1.5999999999999348E-3</v>
      </c>
      <c r="H55" s="117" t="e">
        <f t="shared" si="13"/>
        <v>#DIV/0!</v>
      </c>
      <c r="I55" s="117">
        <f t="shared" si="13"/>
        <v>-1.6000000000000458E-3</v>
      </c>
      <c r="J55" s="117"/>
      <c r="K55" s="117">
        <f t="shared" si="13"/>
        <v>-1</v>
      </c>
      <c r="L55" s="117"/>
      <c r="M55" s="117">
        <f t="shared" si="13"/>
        <v>-6.0000000000000053E-3</v>
      </c>
      <c r="N55" s="117"/>
      <c r="O55" s="117"/>
      <c r="P55" s="117"/>
      <c r="Q55" s="117">
        <f t="shared" si="14"/>
        <v>-2.4999999999998357E-3</v>
      </c>
      <c r="R55" s="117">
        <f t="shared" si="14"/>
        <v>-1.475193119503948E-3</v>
      </c>
      <c r="S55" s="117">
        <f t="shared" si="14"/>
        <v>-1.475193119503837E-3</v>
      </c>
      <c r="T55" s="118">
        <f t="shared" si="9"/>
        <v>-4.6235138705414958E-3</v>
      </c>
      <c r="U55" s="117">
        <f t="shared" si="9"/>
        <v>-4.6235138705416068E-3</v>
      </c>
      <c r="V55" s="117">
        <f t="shared" si="9"/>
        <v>-4.6235138705412737E-3</v>
      </c>
      <c r="W55" s="117">
        <f t="shared" si="9"/>
        <v>-1.4559283324063754E-3</v>
      </c>
      <c r="X55" s="117">
        <f t="shared" si="9"/>
        <v>-1.6000000000001569E-3</v>
      </c>
      <c r="Y55" s="117">
        <f t="shared" si="9"/>
        <v>-1.6000000000001569E-3</v>
      </c>
      <c r="Z55" s="113">
        <f t="shared" si="5"/>
        <v>0.73881604287969638</v>
      </c>
      <c r="AA55" s="114">
        <f t="shared" si="11"/>
        <v>0.10901376226035464</v>
      </c>
      <c r="AB55" s="114">
        <f t="shared" si="6"/>
        <v>0.13390977110972657</v>
      </c>
      <c r="AC55" s="115">
        <f t="shared" si="12"/>
        <v>6.3667897203142432E-4</v>
      </c>
      <c r="AD55" s="99">
        <v>29517.010608866101</v>
      </c>
      <c r="AE55" s="8">
        <v>20990.843380165323</v>
      </c>
      <c r="AF55" s="8">
        <v>816.79759551514701</v>
      </c>
      <c r="AG55" s="8">
        <v>1875.4971028168186</v>
      </c>
      <c r="AH55" s="8">
        <v>0</v>
      </c>
      <c r="AI55" s="8">
        <v>2077.1190316598122</v>
      </c>
      <c r="AJ55" s="8">
        <v>0</v>
      </c>
      <c r="AK55" s="8">
        <v>0</v>
      </c>
      <c r="AL55" s="8">
        <v>1.1757438951366302E-2</v>
      </c>
      <c r="AM55" s="8">
        <v>18.694746352681118</v>
      </c>
      <c r="AN55" s="8">
        <v>8.6356180261032242E-2</v>
      </c>
      <c r="AO55" s="8">
        <v>0</v>
      </c>
      <c r="AP55" s="8">
        <v>0</v>
      </c>
      <c r="AQ55" s="8">
        <v>308.11549476415212</v>
      </c>
      <c r="AR55" s="8">
        <v>1269.6489274484654</v>
      </c>
      <c r="AS55" s="8">
        <v>1316.7529390548796</v>
      </c>
      <c r="AT55" s="8">
        <v>323.24301588379802</v>
      </c>
      <c r="AU55" s="8">
        <v>450.60783100524509</v>
      </c>
      <c r="AV55" s="8">
        <v>69.592430580580057</v>
      </c>
      <c r="AW55" s="88">
        <v>18891.959799548953</v>
      </c>
      <c r="AX55" s="88">
        <v>2859.7159855793607</v>
      </c>
      <c r="AY55" s="9">
        <v>55.965190552156209</v>
      </c>
    </row>
    <row r="56" spans="2:51" ht="15.75" thickBot="1" x14ac:dyDescent="0.3">
      <c r="B56" s="13">
        <f t="shared" si="3"/>
        <v>2070</v>
      </c>
      <c r="C56" s="94">
        <v>0.1</v>
      </c>
      <c r="D56" s="119">
        <f t="shared" si="13"/>
        <v>-2.0000000000000018E-3</v>
      </c>
      <c r="E56" s="120">
        <f t="shared" si="13"/>
        <v>-1.8965101022909714E-3</v>
      </c>
      <c r="F56" s="120">
        <f t="shared" si="13"/>
        <v>-1.8965101022909714E-3</v>
      </c>
      <c r="G56" s="120">
        <f t="shared" si="13"/>
        <v>-2.0000000000002238E-3</v>
      </c>
      <c r="H56" s="120" t="e">
        <f t="shared" si="13"/>
        <v>#DIV/0!</v>
      </c>
      <c r="I56" s="120">
        <f t="shared" si="13"/>
        <v>-2.0000000000000018E-3</v>
      </c>
      <c r="J56" s="120"/>
      <c r="K56" s="120"/>
      <c r="L56" s="120"/>
      <c r="M56" s="120">
        <f t="shared" si="13"/>
        <v>-6.0000000000000053E-3</v>
      </c>
      <c r="N56" s="120"/>
      <c r="O56" s="120"/>
      <c r="P56" s="120"/>
      <c r="Q56" s="120">
        <f t="shared" si="14"/>
        <v>-2.4999999999998357E-3</v>
      </c>
      <c r="R56" s="120">
        <f t="shared" si="14"/>
        <v>-1.8965101022908604E-3</v>
      </c>
      <c r="S56" s="120">
        <f t="shared" si="14"/>
        <v>-1.8965101022907493E-3</v>
      </c>
      <c r="T56" s="121">
        <f t="shared" si="9"/>
        <v>-4.6404963443733571E-3</v>
      </c>
      <c r="U56" s="120">
        <f t="shared" si="9"/>
        <v>-4.6404963443733571E-3</v>
      </c>
      <c r="V56" s="120">
        <f t="shared" si="9"/>
        <v>-4.6404963443733571E-3</v>
      </c>
      <c r="W56" s="120">
        <f t="shared" si="9"/>
        <v>-1.8805380406375916E-3</v>
      </c>
      <c r="X56" s="120">
        <f t="shared" si="9"/>
        <v>-2.0000000000002238E-3</v>
      </c>
      <c r="Y56" s="120">
        <f t="shared" si="9"/>
        <v>-2.0000000000000018E-3</v>
      </c>
      <c r="Z56" s="122">
        <f t="shared" si="5"/>
        <v>0.73889265610284605</v>
      </c>
      <c r="AA56" s="123">
        <f t="shared" si="11"/>
        <v>0.10898864467353171</v>
      </c>
      <c r="AB56" s="123">
        <f t="shared" si="6"/>
        <v>0.13390977110972657</v>
      </c>
      <c r="AC56" s="124">
        <f t="shared" si="12"/>
        <v>6.3181202674775618E-4</v>
      </c>
      <c r="AD56" s="100">
        <v>29457.976587648369</v>
      </c>
      <c r="AE56" s="10">
        <v>20951.034033639233</v>
      </c>
      <c r="AF56" s="10">
        <v>815.24853062372551</v>
      </c>
      <c r="AG56" s="10">
        <v>1871.7461086111846</v>
      </c>
      <c r="AH56" s="10">
        <v>0</v>
      </c>
      <c r="AI56" s="10">
        <v>2072.9647935964927</v>
      </c>
      <c r="AJ56" s="10">
        <v>0</v>
      </c>
      <c r="AK56" s="10">
        <v>0</v>
      </c>
      <c r="AL56" s="10">
        <v>5.870776728142792E-3</v>
      </c>
      <c r="AM56" s="10">
        <v>18.582577874565033</v>
      </c>
      <c r="AN56" s="10">
        <v>2.3455240436890228E-2</v>
      </c>
      <c r="AO56" s="10">
        <v>0</v>
      </c>
      <c r="AP56" s="10">
        <v>0</v>
      </c>
      <c r="AQ56" s="10">
        <v>307.34520602724177</v>
      </c>
      <c r="AR56" s="10">
        <v>1267.2410254311967</v>
      </c>
      <c r="AS56" s="10">
        <v>1314.255703803741</v>
      </c>
      <c r="AT56" s="10">
        <v>321.74300785024502</v>
      </c>
      <c r="AU56" s="10">
        <v>448.51678701271925</v>
      </c>
      <c r="AV56" s="10">
        <v>69.269487160874817</v>
      </c>
      <c r="AW56" s="89">
        <v>18856.432750483706</v>
      </c>
      <c r="AX56" s="89">
        <v>2853.9965536082013</v>
      </c>
      <c r="AY56" s="11">
        <v>55.853260171051893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56"/>
  <sheetViews>
    <sheetView topLeftCell="A46" workbookViewId="0">
      <selection activeCell="B56" sqref="B56:E56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5" width="17.140625" style="2" customWidth="1"/>
    <col min="6" max="16384" width="10.85546875" style="2"/>
  </cols>
  <sheetData>
    <row r="1" spans="2:7" ht="28.5" x14ac:dyDescent="0.45">
      <c r="B1" s="20" t="s">
        <v>42</v>
      </c>
    </row>
    <row r="3" spans="2:7" ht="15.75" thickBot="1" x14ac:dyDescent="0.3">
      <c r="B3" s="66" t="s">
        <v>8</v>
      </c>
      <c r="C3" s="66"/>
      <c r="D3" s="66"/>
      <c r="E3" s="66"/>
    </row>
    <row r="4" spans="2:7" s="1" customFormat="1" ht="35.25" customHeight="1" thickBot="1" x14ac:dyDescent="0.3">
      <c r="B4" s="36" t="s">
        <v>3</v>
      </c>
      <c r="C4" s="32" t="s">
        <v>36</v>
      </c>
      <c r="D4" s="18" t="s">
        <v>40</v>
      </c>
      <c r="E4" s="19" t="s">
        <v>41</v>
      </c>
    </row>
    <row r="5" spans="2:7" x14ac:dyDescent="0.25">
      <c r="B5" s="37">
        <v>2019</v>
      </c>
      <c r="C5" s="33"/>
      <c r="D5" s="26"/>
      <c r="E5" s="27"/>
      <c r="G5" s="3"/>
    </row>
    <row r="6" spans="2:7" x14ac:dyDescent="0.25">
      <c r="B6" s="38">
        <v>2020</v>
      </c>
      <c r="C6" s="60">
        <f>'Chô_5%'!AG6*1000</f>
        <v>2016940</v>
      </c>
      <c r="D6" s="61">
        <v>96700</v>
      </c>
      <c r="E6" s="62">
        <f t="shared" ref="E6" si="0">C6-D6</f>
        <v>1920240</v>
      </c>
      <c r="G6" s="3"/>
    </row>
    <row r="7" spans="2:7" x14ac:dyDescent="0.25">
      <c r="B7" s="38">
        <f t="shared" ref="B7:B56" si="1">B6+1</f>
        <v>2021</v>
      </c>
      <c r="C7" s="60">
        <f>'Chô_5%'!AG7*1000</f>
        <v>2006480</v>
      </c>
      <c r="D7" s="61">
        <v>86200</v>
      </c>
      <c r="E7" s="62">
        <f t="shared" ref="E7:E56" si="2">C7-D7</f>
        <v>1920280</v>
      </c>
      <c r="G7" s="3"/>
    </row>
    <row r="8" spans="2:7" x14ac:dyDescent="0.25">
      <c r="B8" s="38">
        <f t="shared" si="1"/>
        <v>2022</v>
      </c>
      <c r="C8" s="60">
        <f>'Chô_5%'!AG8*1000</f>
        <v>1993380</v>
      </c>
      <c r="D8" s="61">
        <v>73200</v>
      </c>
      <c r="E8" s="62">
        <f t="shared" si="2"/>
        <v>1920180</v>
      </c>
      <c r="G8" s="3"/>
    </row>
    <row r="9" spans="2:7" x14ac:dyDescent="0.25">
      <c r="B9" s="38">
        <f t="shared" si="1"/>
        <v>2023</v>
      </c>
      <c r="C9" s="60">
        <f>'Chô_5%'!AG9*1000</f>
        <v>2011840</v>
      </c>
      <c r="D9" s="61">
        <v>67480</v>
      </c>
      <c r="E9" s="62">
        <f t="shared" si="2"/>
        <v>1944360</v>
      </c>
      <c r="G9" s="3"/>
    </row>
    <row r="10" spans="2:7" x14ac:dyDescent="0.25">
      <c r="B10" s="38">
        <f t="shared" si="1"/>
        <v>2024</v>
      </c>
      <c r="C10" s="60">
        <f>'Chô_5%'!AG10*1000</f>
        <v>2005560</v>
      </c>
      <c r="D10" s="61">
        <v>59120</v>
      </c>
      <c r="E10" s="62">
        <f t="shared" si="2"/>
        <v>1946440</v>
      </c>
      <c r="G10" s="3"/>
    </row>
    <row r="11" spans="2:7" x14ac:dyDescent="0.25">
      <c r="B11" s="38">
        <f t="shared" si="1"/>
        <v>2025</v>
      </c>
      <c r="C11" s="60">
        <f>'Chô_5%'!AG11*1000</f>
        <v>1996820.0000000002</v>
      </c>
      <c r="D11" s="61">
        <v>50380</v>
      </c>
      <c r="E11" s="62">
        <f t="shared" si="2"/>
        <v>1946440.0000000002</v>
      </c>
      <c r="G11" s="3"/>
    </row>
    <row r="12" spans="2:7" x14ac:dyDescent="0.25">
      <c r="B12" s="38">
        <f t="shared" si="1"/>
        <v>2026</v>
      </c>
      <c r="C12" s="60">
        <f>'Chô_5%'!AG12*1000</f>
        <v>1989780</v>
      </c>
      <c r="D12" s="61">
        <v>43340</v>
      </c>
      <c r="E12" s="62">
        <f t="shared" si="2"/>
        <v>1946440</v>
      </c>
      <c r="G12" s="3"/>
    </row>
    <row r="13" spans="2:7" x14ac:dyDescent="0.25">
      <c r="B13" s="38">
        <f t="shared" si="1"/>
        <v>2027</v>
      </c>
      <c r="C13" s="60">
        <f>'Chô_5%'!AG13*1000</f>
        <v>1983360.0000000002</v>
      </c>
      <c r="D13" s="61">
        <v>36920</v>
      </c>
      <c r="E13" s="62">
        <f t="shared" si="2"/>
        <v>1946440.0000000002</v>
      </c>
      <c r="G13" s="3"/>
    </row>
    <row r="14" spans="2:7" x14ac:dyDescent="0.25">
      <c r="B14" s="38">
        <f t="shared" si="1"/>
        <v>2028</v>
      </c>
      <c r="C14" s="60">
        <f>'Chô_5%'!AG14*1000</f>
        <v>1978580.0000000002</v>
      </c>
      <c r="D14" s="61">
        <v>32140</v>
      </c>
      <c r="E14" s="62">
        <f t="shared" si="2"/>
        <v>1946440.0000000002</v>
      </c>
      <c r="G14" s="3"/>
    </row>
    <row r="15" spans="2:7" x14ac:dyDescent="0.25">
      <c r="B15" s="38">
        <f t="shared" si="1"/>
        <v>2029</v>
      </c>
      <c r="C15" s="60">
        <f>'Chô_5%'!AG15*1000</f>
        <v>1973980</v>
      </c>
      <c r="D15" s="61">
        <v>27540</v>
      </c>
      <c r="E15" s="62">
        <f t="shared" si="2"/>
        <v>1946440</v>
      </c>
      <c r="G15" s="3"/>
    </row>
    <row r="16" spans="2:7" x14ac:dyDescent="0.25">
      <c r="B16" s="38">
        <f t="shared" si="1"/>
        <v>2030</v>
      </c>
      <c r="C16" s="60">
        <f>'Chô_5%'!AG16*1000</f>
        <v>1970120.0000000002</v>
      </c>
      <c r="D16" s="61">
        <v>23680</v>
      </c>
      <c r="E16" s="62">
        <f t="shared" si="2"/>
        <v>1946440.0000000002</v>
      </c>
      <c r="G16" s="3"/>
    </row>
    <row r="17" spans="2:7" x14ac:dyDescent="0.25">
      <c r="B17" s="38">
        <f t="shared" si="1"/>
        <v>2031</v>
      </c>
      <c r="C17" s="60">
        <f>'Chô_5%'!AG17*1000</f>
        <v>1966440</v>
      </c>
      <c r="D17" s="61">
        <v>20000</v>
      </c>
      <c r="E17" s="62">
        <f t="shared" si="2"/>
        <v>1946440</v>
      </c>
      <c r="G17" s="3"/>
    </row>
    <row r="18" spans="2:7" x14ac:dyDescent="0.25">
      <c r="B18" s="38">
        <f t="shared" si="1"/>
        <v>2032</v>
      </c>
      <c r="C18" s="60">
        <f>'Chô_5%'!AG18*1000</f>
        <v>1963220</v>
      </c>
      <c r="D18" s="61">
        <v>16780</v>
      </c>
      <c r="E18" s="62">
        <f t="shared" si="2"/>
        <v>1946440</v>
      </c>
      <c r="G18" s="3"/>
    </row>
    <row r="19" spans="2:7" x14ac:dyDescent="0.25">
      <c r="B19" s="38">
        <f t="shared" si="1"/>
        <v>2033</v>
      </c>
      <c r="C19" s="60">
        <f>'Chô_5%'!AG19*1000</f>
        <v>1960160</v>
      </c>
      <c r="D19" s="61">
        <v>13720</v>
      </c>
      <c r="E19" s="62">
        <f t="shared" si="2"/>
        <v>1946440</v>
      </c>
      <c r="G19" s="3"/>
    </row>
    <row r="20" spans="2:7" x14ac:dyDescent="0.25">
      <c r="B20" s="38">
        <f t="shared" si="1"/>
        <v>2034</v>
      </c>
      <c r="C20" s="60">
        <f>'Chô_5%'!AG20*1000</f>
        <v>1957600.0000000002</v>
      </c>
      <c r="D20" s="61">
        <v>11160</v>
      </c>
      <c r="E20" s="62">
        <f t="shared" si="2"/>
        <v>1946440.0000000002</v>
      </c>
      <c r="G20" s="3"/>
    </row>
    <row r="21" spans="2:7" x14ac:dyDescent="0.25">
      <c r="B21" s="38">
        <f t="shared" si="1"/>
        <v>2035</v>
      </c>
      <c r="C21" s="60">
        <f>'Chô_5%'!AG21*1000</f>
        <v>1954700</v>
      </c>
      <c r="D21" s="61">
        <v>8260</v>
      </c>
      <c r="E21" s="62">
        <f t="shared" si="2"/>
        <v>1946440</v>
      </c>
      <c r="G21" s="3"/>
    </row>
    <row r="22" spans="2:7" x14ac:dyDescent="0.25">
      <c r="B22" s="38">
        <f t="shared" si="1"/>
        <v>2036</v>
      </c>
      <c r="C22" s="60">
        <f>'Chô_5%'!AG22*1000</f>
        <v>1952540</v>
      </c>
      <c r="D22" s="61">
        <v>6100</v>
      </c>
      <c r="E22" s="62">
        <f t="shared" si="2"/>
        <v>1946440</v>
      </c>
      <c r="G22" s="3"/>
    </row>
    <row r="23" spans="2:7" x14ac:dyDescent="0.25">
      <c r="B23" s="38">
        <f t="shared" si="1"/>
        <v>2037</v>
      </c>
      <c r="C23" s="60">
        <f>'Chô_5%'!AG23*1000</f>
        <v>1950760</v>
      </c>
      <c r="D23" s="61">
        <v>4320</v>
      </c>
      <c r="E23" s="62">
        <f t="shared" si="2"/>
        <v>1946440</v>
      </c>
      <c r="G23" s="3"/>
    </row>
    <row r="24" spans="2:7" x14ac:dyDescent="0.25">
      <c r="B24" s="38">
        <f t="shared" si="1"/>
        <v>2038</v>
      </c>
      <c r="C24" s="60">
        <f>'Chô_5%'!AG24*1000</f>
        <v>1949480</v>
      </c>
      <c r="D24" s="61">
        <v>3040</v>
      </c>
      <c r="E24" s="62">
        <f t="shared" si="2"/>
        <v>1946440</v>
      </c>
      <c r="G24" s="3"/>
    </row>
    <row r="25" spans="2:7" x14ac:dyDescent="0.25">
      <c r="B25" s="38">
        <f t="shared" si="1"/>
        <v>2039</v>
      </c>
      <c r="C25" s="60">
        <f>'Chô_5%'!AG25*1000</f>
        <v>1948640</v>
      </c>
      <c r="D25" s="61">
        <v>2200</v>
      </c>
      <c r="E25" s="62">
        <f t="shared" si="2"/>
        <v>1946440</v>
      </c>
      <c r="G25" s="3"/>
    </row>
    <row r="26" spans="2:7" x14ac:dyDescent="0.25">
      <c r="B26" s="38">
        <f t="shared" si="1"/>
        <v>2040</v>
      </c>
      <c r="C26" s="60">
        <f>'Chô_5%'!AG26*1000</f>
        <v>1948000</v>
      </c>
      <c r="D26" s="61">
        <v>1560</v>
      </c>
      <c r="E26" s="62">
        <f t="shared" si="2"/>
        <v>1946440</v>
      </c>
      <c r="G26" s="3"/>
    </row>
    <row r="27" spans="2:7" x14ac:dyDescent="0.25">
      <c r="B27" s="38">
        <f t="shared" si="1"/>
        <v>2041</v>
      </c>
      <c r="C27" s="60">
        <f>'Chô_5%'!AG27*1000</f>
        <v>1945748.2039999999</v>
      </c>
      <c r="D27" s="61">
        <v>1060</v>
      </c>
      <c r="E27" s="62">
        <f t="shared" si="2"/>
        <v>1944688.2039999999</v>
      </c>
      <c r="G27" s="3"/>
    </row>
    <row r="28" spans="2:7" x14ac:dyDescent="0.25">
      <c r="B28" s="38">
        <f t="shared" si="1"/>
        <v>2042</v>
      </c>
      <c r="C28" s="60">
        <f>'Chô_5%'!AG28*1000</f>
        <v>1943269.0469755998</v>
      </c>
      <c r="D28" s="61">
        <v>720</v>
      </c>
      <c r="E28" s="62">
        <f t="shared" si="2"/>
        <v>1942549.0469755998</v>
      </c>
      <c r="G28" s="3"/>
    </row>
    <row r="29" spans="2:7" x14ac:dyDescent="0.25">
      <c r="B29" s="38">
        <f t="shared" si="1"/>
        <v>2043</v>
      </c>
      <c r="C29" s="60">
        <f>'Chô_5%'!AG29*1000</f>
        <v>1940249.4783098339</v>
      </c>
      <c r="D29" s="61">
        <v>420</v>
      </c>
      <c r="E29" s="62">
        <f t="shared" si="2"/>
        <v>1939829.4783098339</v>
      </c>
      <c r="G29" s="3"/>
    </row>
    <row r="30" spans="2:7" x14ac:dyDescent="0.25">
      <c r="B30" s="38">
        <f t="shared" si="1"/>
        <v>2044</v>
      </c>
      <c r="C30" s="60">
        <f>'Chô_5%'!AG30*1000</f>
        <v>1937273.7170402003</v>
      </c>
      <c r="D30" s="61">
        <v>160</v>
      </c>
      <c r="E30" s="62">
        <f t="shared" si="2"/>
        <v>1937113.7170402003</v>
      </c>
      <c r="G30" s="3"/>
    </row>
    <row r="31" spans="2:7" x14ac:dyDescent="0.25">
      <c r="B31" s="38">
        <f t="shared" si="1"/>
        <v>2045</v>
      </c>
      <c r="C31" s="60">
        <f>'Chô_5%'!AG31*1000</f>
        <v>1934328.0464646402</v>
      </c>
      <c r="D31" s="61">
        <v>120</v>
      </c>
      <c r="E31" s="62">
        <f t="shared" si="2"/>
        <v>1934208.0464646402</v>
      </c>
      <c r="G31" s="3"/>
    </row>
    <row r="32" spans="2:7" x14ac:dyDescent="0.25">
      <c r="B32" s="38">
        <f t="shared" si="1"/>
        <v>2046</v>
      </c>
      <c r="C32" s="60">
        <f>'Chô_5%'!AG32*1000</f>
        <v>1929645.947153125</v>
      </c>
      <c r="D32" s="61">
        <v>80</v>
      </c>
      <c r="E32" s="62">
        <f t="shared" si="2"/>
        <v>1929565.947153125</v>
      </c>
      <c r="G32" s="3"/>
    </row>
    <row r="33" spans="2:7" x14ac:dyDescent="0.25">
      <c r="B33" s="38">
        <f t="shared" si="1"/>
        <v>2047</v>
      </c>
      <c r="C33" s="60">
        <f>'Chô_5%'!AG33*1000</f>
        <v>1925187.9454746731</v>
      </c>
      <c r="D33" s="61">
        <v>60</v>
      </c>
      <c r="E33" s="62">
        <f t="shared" si="2"/>
        <v>1925127.9454746731</v>
      </c>
      <c r="G33" s="3"/>
    </row>
    <row r="34" spans="2:7" x14ac:dyDescent="0.25">
      <c r="B34" s="38">
        <f t="shared" si="1"/>
        <v>2048</v>
      </c>
      <c r="C34" s="60">
        <f>'Chô_5%'!AG34*1000</f>
        <v>1921145.1767891762</v>
      </c>
      <c r="D34" s="61">
        <v>60</v>
      </c>
      <c r="E34" s="62">
        <f t="shared" si="2"/>
        <v>1921085.1767891762</v>
      </c>
      <c r="G34" s="3"/>
    </row>
    <row r="35" spans="2:7" x14ac:dyDescent="0.25">
      <c r="B35" s="38">
        <f t="shared" si="1"/>
        <v>2049</v>
      </c>
      <c r="C35" s="60">
        <f>'Chô_5%'!AG35*1000</f>
        <v>1918071.4405063135</v>
      </c>
      <c r="D35" s="61">
        <v>60</v>
      </c>
      <c r="E35" s="62">
        <f t="shared" si="2"/>
        <v>1918011.4405063135</v>
      </c>
      <c r="G35" s="3"/>
    </row>
    <row r="36" spans="2:7" x14ac:dyDescent="0.25">
      <c r="B36" s="38">
        <f t="shared" si="1"/>
        <v>2050</v>
      </c>
      <c r="C36" s="60">
        <f>'Chô_5%'!AG36*1000</f>
        <v>1914235.4176253008</v>
      </c>
      <c r="D36" s="61">
        <v>60</v>
      </c>
      <c r="E36" s="62">
        <f t="shared" si="2"/>
        <v>1914175.4176253008</v>
      </c>
      <c r="G36" s="3"/>
    </row>
    <row r="37" spans="2:7" x14ac:dyDescent="0.25">
      <c r="B37" s="38">
        <f t="shared" si="1"/>
        <v>2051</v>
      </c>
      <c r="C37" s="60">
        <f>'Chô_5%'!AG37*1000</f>
        <v>1910387.0667900504</v>
      </c>
      <c r="D37" s="61">
        <v>40</v>
      </c>
      <c r="E37" s="62">
        <f t="shared" si="2"/>
        <v>1910347.0667900504</v>
      </c>
      <c r="G37" s="3"/>
    </row>
    <row r="38" spans="2:7" x14ac:dyDescent="0.25">
      <c r="B38" s="38">
        <f t="shared" si="1"/>
        <v>2052</v>
      </c>
      <c r="C38" s="60">
        <f>'Chô_5%'!AG38*1000</f>
        <v>1907139.476776507</v>
      </c>
      <c r="D38" s="61">
        <v>40</v>
      </c>
      <c r="E38" s="62">
        <f t="shared" si="2"/>
        <v>1907099.476776507</v>
      </c>
      <c r="G38" s="3"/>
    </row>
    <row r="39" spans="2:7" x14ac:dyDescent="0.25">
      <c r="B39" s="38">
        <f t="shared" si="1"/>
        <v>2053</v>
      </c>
      <c r="C39" s="60">
        <f>'Chô_5%'!AG39*1000</f>
        <v>1904278.8275613426</v>
      </c>
      <c r="D39" s="61">
        <v>40</v>
      </c>
      <c r="E39" s="62">
        <f t="shared" si="2"/>
        <v>1904238.8275613426</v>
      </c>
      <c r="G39" s="3"/>
    </row>
    <row r="40" spans="2:7" x14ac:dyDescent="0.25">
      <c r="B40" s="38">
        <f t="shared" si="1"/>
        <v>2054</v>
      </c>
      <c r="C40" s="60">
        <f>'Chô_5%'!AG40*1000</f>
        <v>1901993.7409682688</v>
      </c>
      <c r="D40" s="61">
        <v>40</v>
      </c>
      <c r="E40" s="62">
        <f t="shared" si="2"/>
        <v>1901953.7409682688</v>
      </c>
      <c r="G40" s="3"/>
    </row>
    <row r="41" spans="2:7" x14ac:dyDescent="0.25">
      <c r="B41" s="38">
        <f t="shared" si="1"/>
        <v>2055</v>
      </c>
      <c r="C41" s="60">
        <f>'Chô_5%'!AG41*1000</f>
        <v>1900472.1779754942</v>
      </c>
      <c r="D41" s="61">
        <v>40</v>
      </c>
      <c r="E41" s="62">
        <f t="shared" si="2"/>
        <v>1900432.1779754942</v>
      </c>
      <c r="G41" s="3"/>
    </row>
    <row r="42" spans="2:7" x14ac:dyDescent="0.25">
      <c r="B42" s="38">
        <f t="shared" si="1"/>
        <v>2056</v>
      </c>
      <c r="C42" s="60">
        <f>'Chô_5%'!AG42*1000</f>
        <v>1898381.7025797211</v>
      </c>
      <c r="D42" s="61">
        <v>40</v>
      </c>
      <c r="E42" s="62">
        <f t="shared" si="2"/>
        <v>1898341.7025797211</v>
      </c>
    </row>
    <row r="43" spans="2:7" x14ac:dyDescent="0.25">
      <c r="B43" s="38">
        <f t="shared" si="1"/>
        <v>2057</v>
      </c>
      <c r="C43" s="60">
        <f>'Chô_5%'!AG43*1000</f>
        <v>1896863.0292176572</v>
      </c>
      <c r="D43" s="61">
        <v>40</v>
      </c>
      <c r="E43" s="62">
        <f t="shared" si="2"/>
        <v>1896823.0292176572</v>
      </c>
    </row>
    <row r="44" spans="2:7" x14ac:dyDescent="0.25">
      <c r="B44" s="38">
        <f t="shared" si="1"/>
        <v>2058</v>
      </c>
      <c r="C44" s="60">
        <f>'Chô_5%'!AG44*1000</f>
        <v>1895724.9354001265</v>
      </c>
      <c r="D44" s="61">
        <v>40</v>
      </c>
      <c r="E44" s="62">
        <f t="shared" si="2"/>
        <v>1895684.9354001265</v>
      </c>
    </row>
    <row r="45" spans="2:7" x14ac:dyDescent="0.25">
      <c r="B45" s="38">
        <f t="shared" si="1"/>
        <v>2059</v>
      </c>
      <c r="C45" s="60">
        <f>'Chô_5%'!AG45*1000</f>
        <v>1894946.6614259665</v>
      </c>
      <c r="D45" s="61">
        <v>20</v>
      </c>
      <c r="E45" s="62">
        <f t="shared" si="2"/>
        <v>1894926.6614259665</v>
      </c>
    </row>
    <row r="46" spans="2:7" x14ac:dyDescent="0.25">
      <c r="B46" s="38">
        <f t="shared" si="1"/>
        <v>2060</v>
      </c>
      <c r="C46" s="60">
        <f>'Chô_5%'!AG46*1000</f>
        <v>1893999.1980952537</v>
      </c>
      <c r="D46" s="61">
        <v>20</v>
      </c>
      <c r="E46" s="62">
        <f t="shared" si="2"/>
        <v>1893979.1980952537</v>
      </c>
    </row>
    <row r="47" spans="2:7" x14ac:dyDescent="0.25">
      <c r="B47" s="38">
        <f t="shared" si="1"/>
        <v>2061</v>
      </c>
      <c r="C47" s="60">
        <f>'Chô_5%'!AG47*1000</f>
        <v>1892862.8105763965</v>
      </c>
      <c r="D47" s="61">
        <v>20</v>
      </c>
      <c r="E47" s="62">
        <f t="shared" si="2"/>
        <v>1892842.8105763965</v>
      </c>
    </row>
    <row r="48" spans="2:7" x14ac:dyDescent="0.25">
      <c r="B48" s="38">
        <f t="shared" si="1"/>
        <v>2062</v>
      </c>
      <c r="C48" s="60">
        <f>'Chô_5%'!AG48*1000</f>
        <v>1891727.1048900506</v>
      </c>
      <c r="D48" s="61">
        <v>20</v>
      </c>
      <c r="E48" s="62">
        <f t="shared" si="2"/>
        <v>1891707.1048900506</v>
      </c>
    </row>
    <row r="49" spans="2:5" x14ac:dyDescent="0.25">
      <c r="B49" s="38">
        <f t="shared" si="1"/>
        <v>2063</v>
      </c>
      <c r="C49" s="60">
        <f>'Chô_5%'!AG49*1000</f>
        <v>1890781.2513376055</v>
      </c>
      <c r="D49" s="61">
        <v>20</v>
      </c>
      <c r="E49" s="62">
        <f t="shared" si="2"/>
        <v>1890761.2513376055</v>
      </c>
    </row>
    <row r="50" spans="2:5" x14ac:dyDescent="0.25">
      <c r="B50" s="38">
        <f t="shared" si="1"/>
        <v>2064</v>
      </c>
      <c r="C50" s="60">
        <f>'Chô_5%'!AG50*1000</f>
        <v>1889437.7184616691</v>
      </c>
      <c r="D50" s="61">
        <v>0</v>
      </c>
      <c r="E50" s="62">
        <f t="shared" si="2"/>
        <v>1889437.7184616691</v>
      </c>
    </row>
    <row r="51" spans="2:5" x14ac:dyDescent="0.25">
      <c r="B51" s="38">
        <f t="shared" si="1"/>
        <v>2065</v>
      </c>
      <c r="C51" s="60">
        <f>'Chô_5%'!AG51*1000</f>
        <v>1887170.3931995151</v>
      </c>
      <c r="D51" s="61">
        <v>0</v>
      </c>
      <c r="E51" s="62">
        <f t="shared" si="2"/>
        <v>1887170.3931995151</v>
      </c>
    </row>
    <row r="52" spans="2:5" x14ac:dyDescent="0.25">
      <c r="B52" s="38">
        <f t="shared" si="1"/>
        <v>2066</v>
      </c>
      <c r="C52" s="60">
        <f>'Chô_5%'!AG52*1000</f>
        <v>1884150.9205703957</v>
      </c>
      <c r="D52" s="61">
        <v>0</v>
      </c>
      <c r="E52" s="62">
        <f t="shared" si="2"/>
        <v>1884150.9205703957</v>
      </c>
    </row>
    <row r="53" spans="2:5" x14ac:dyDescent="0.25">
      <c r="B53" s="38">
        <f t="shared" si="1"/>
        <v>2067</v>
      </c>
      <c r="C53" s="60">
        <f>'Chô_5%'!AG53*1000</f>
        <v>1881324.6941895401</v>
      </c>
      <c r="D53" s="61">
        <v>0</v>
      </c>
      <c r="E53" s="62">
        <f t="shared" si="2"/>
        <v>1881324.6941895401</v>
      </c>
    </row>
    <row r="54" spans="2:5" x14ac:dyDescent="0.25">
      <c r="B54" s="38">
        <f t="shared" si="1"/>
        <v>2068</v>
      </c>
      <c r="C54" s="60">
        <f>'Chô_5%'!AG54*1000</f>
        <v>1878502.7071482558</v>
      </c>
      <c r="D54" s="61">
        <v>0</v>
      </c>
      <c r="E54" s="62">
        <f t="shared" si="2"/>
        <v>1878502.7071482558</v>
      </c>
    </row>
    <row r="55" spans="2:5" x14ac:dyDescent="0.25">
      <c r="B55" s="38">
        <f t="shared" si="1"/>
        <v>2069</v>
      </c>
      <c r="C55" s="60">
        <f>'Chô_5%'!AG55*1000</f>
        <v>1875497.1028168185</v>
      </c>
      <c r="D55" s="61">
        <v>0</v>
      </c>
      <c r="E55" s="62">
        <f t="shared" si="2"/>
        <v>1875497.1028168185</v>
      </c>
    </row>
    <row r="56" spans="2:5" ht="15.75" thickBot="1" x14ac:dyDescent="0.3">
      <c r="B56" s="39">
        <f t="shared" si="1"/>
        <v>2070</v>
      </c>
      <c r="C56" s="63">
        <f>'Chô_5%'!AG56*1000</f>
        <v>1871746.1086111846</v>
      </c>
      <c r="D56" s="64">
        <v>0</v>
      </c>
      <c r="E56" s="65">
        <f t="shared" si="2"/>
        <v>1871746.1086111846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56"/>
  <sheetViews>
    <sheetView topLeftCell="A45" workbookViewId="0">
      <selection activeCell="B56" sqref="B56:E56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1.85546875" style="2" bestFit="1" customWidth="1"/>
    <col min="4" max="4" width="11.42578125" style="2" bestFit="1" customWidth="1"/>
    <col min="5" max="5" width="11.7109375" style="2" bestFit="1" customWidth="1"/>
    <col min="6" max="16384" width="10.85546875" style="2"/>
  </cols>
  <sheetData>
    <row r="1" spans="2:7" ht="28.5" x14ac:dyDescent="0.45">
      <c r="B1" s="20" t="s">
        <v>33</v>
      </c>
    </row>
    <row r="3" spans="2:7" ht="15.75" thickBot="1" x14ac:dyDescent="0.3">
      <c r="B3" s="66" t="s">
        <v>8</v>
      </c>
      <c r="C3" s="66"/>
      <c r="D3" s="66"/>
      <c r="E3" s="66"/>
    </row>
    <row r="4" spans="2:7" s="1" customFormat="1" ht="21" customHeight="1" thickBot="1" x14ac:dyDescent="0.3">
      <c r="B4" s="36" t="s">
        <v>3</v>
      </c>
      <c r="C4" s="32" t="s">
        <v>34</v>
      </c>
      <c r="D4" s="18" t="s">
        <v>35</v>
      </c>
      <c r="E4" s="19" t="s">
        <v>36</v>
      </c>
    </row>
    <row r="5" spans="2:7" x14ac:dyDescent="0.25">
      <c r="B5" s="37">
        <v>2019</v>
      </c>
      <c r="C5" s="33"/>
      <c r="D5" s="26"/>
      <c r="E5" s="27"/>
      <c r="G5" s="3"/>
    </row>
    <row r="6" spans="2:7" x14ac:dyDescent="0.25">
      <c r="B6" s="38">
        <v>2020</v>
      </c>
      <c r="C6" s="60">
        <v>1403199.4387288699</v>
      </c>
      <c r="D6" s="61">
        <f>E6-C6</f>
        <v>796014.67947848607</v>
      </c>
      <c r="E6" s="62">
        <f>'Chô_5%'!AI6*1000</f>
        <v>2199214.118207356</v>
      </c>
      <c r="G6" s="3"/>
    </row>
    <row r="7" spans="2:7" x14ac:dyDescent="0.25">
      <c r="B7" s="38">
        <f t="shared" ref="B7:B56" si="0">B6+1</f>
        <v>2021</v>
      </c>
      <c r="C7" s="60">
        <v>1393152.9895531167</v>
      </c>
      <c r="D7" s="61">
        <f t="shared" ref="D7:D56" si="1">E7-C7</f>
        <v>796637.77467100648</v>
      </c>
      <c r="E7" s="62">
        <f>'Chô_5%'!AI7*1000</f>
        <v>2189790.7642241232</v>
      </c>
      <c r="G7" s="3"/>
    </row>
    <row r="8" spans="2:7" x14ac:dyDescent="0.25">
      <c r="B8" s="38">
        <f t="shared" si="0"/>
        <v>2022</v>
      </c>
      <c r="C8" s="60">
        <v>1386721.626114696</v>
      </c>
      <c r="D8" s="61">
        <f t="shared" si="1"/>
        <v>801479.48494938924</v>
      </c>
      <c r="E8" s="62">
        <f>'Chô_5%'!AI8*1000</f>
        <v>2188201.1110640853</v>
      </c>
      <c r="G8" s="3"/>
    </row>
    <row r="9" spans="2:7" x14ac:dyDescent="0.25">
      <c r="B9" s="38">
        <f t="shared" si="0"/>
        <v>2023</v>
      </c>
      <c r="C9" s="60">
        <v>1348891.0160999999</v>
      </c>
      <c r="D9" s="61">
        <f t="shared" si="1"/>
        <v>795600.74424000015</v>
      </c>
      <c r="E9" s="62">
        <f>'Chô_5%'!AI9*1000</f>
        <v>2144491.76034</v>
      </c>
      <c r="G9" s="3"/>
    </row>
    <row r="10" spans="2:7" x14ac:dyDescent="0.25">
      <c r="B10" s="38">
        <f t="shared" si="0"/>
        <v>2024</v>
      </c>
      <c r="C10" s="60">
        <v>1346333.5175999999</v>
      </c>
      <c r="D10" s="61">
        <f t="shared" si="1"/>
        <v>805354.99928000011</v>
      </c>
      <c r="E10" s="62">
        <f>'Chô_5%'!AI10*1000</f>
        <v>2151688.51688</v>
      </c>
      <c r="G10" s="3"/>
    </row>
    <row r="11" spans="2:7" x14ac:dyDescent="0.25">
      <c r="B11" s="38">
        <f t="shared" si="0"/>
        <v>2025</v>
      </c>
      <c r="C11" s="60">
        <v>1346333.5175999999</v>
      </c>
      <c r="D11" s="61">
        <f t="shared" si="1"/>
        <v>808354.99928000011</v>
      </c>
      <c r="E11" s="62">
        <f>'Chô_5%'!AI11*1000</f>
        <v>2154688.51688</v>
      </c>
      <c r="G11" s="3"/>
    </row>
    <row r="12" spans="2:7" x14ac:dyDescent="0.25">
      <c r="B12" s="38">
        <f t="shared" si="0"/>
        <v>2026</v>
      </c>
      <c r="C12" s="60">
        <v>1346333.5175999999</v>
      </c>
      <c r="D12" s="61">
        <f t="shared" si="1"/>
        <v>808854.99928000011</v>
      </c>
      <c r="E12" s="62">
        <f>'Chô_5%'!AI12*1000</f>
        <v>2155188.51688</v>
      </c>
      <c r="G12" s="3"/>
    </row>
    <row r="13" spans="2:7" x14ac:dyDescent="0.25">
      <c r="B13" s="38">
        <f t="shared" si="0"/>
        <v>2027</v>
      </c>
      <c r="C13" s="60">
        <v>1346333.5175999999</v>
      </c>
      <c r="D13" s="61">
        <f t="shared" si="1"/>
        <v>809354.99928000011</v>
      </c>
      <c r="E13" s="62">
        <f>'Chô_5%'!AI13*1000</f>
        <v>2155688.51688</v>
      </c>
      <c r="G13" s="3"/>
    </row>
    <row r="14" spans="2:7" x14ac:dyDescent="0.25">
      <c r="B14" s="38">
        <f t="shared" si="0"/>
        <v>2028</v>
      </c>
      <c r="C14" s="60">
        <v>1346333.5175999999</v>
      </c>
      <c r="D14" s="61">
        <f t="shared" si="1"/>
        <v>809354.99928000011</v>
      </c>
      <c r="E14" s="62">
        <f>'Chô_5%'!AI14*1000</f>
        <v>2155688.51688</v>
      </c>
      <c r="G14" s="3"/>
    </row>
    <row r="15" spans="2:7" x14ac:dyDescent="0.25">
      <c r="B15" s="38">
        <f t="shared" si="0"/>
        <v>2029</v>
      </c>
      <c r="C15" s="60">
        <v>1346333.5175999999</v>
      </c>
      <c r="D15" s="61">
        <f t="shared" si="1"/>
        <v>809354.99928000011</v>
      </c>
      <c r="E15" s="62">
        <f>'Chô_5%'!AI15*1000</f>
        <v>2155688.51688</v>
      </c>
      <c r="G15" s="3"/>
    </row>
    <row r="16" spans="2:7" x14ac:dyDescent="0.25">
      <c r="B16" s="38">
        <f t="shared" si="0"/>
        <v>2030</v>
      </c>
      <c r="C16" s="60">
        <v>1346333.5175999999</v>
      </c>
      <c r="D16" s="61">
        <f t="shared" si="1"/>
        <v>809354.99928000011</v>
      </c>
      <c r="E16" s="62">
        <f>'Chô_5%'!AI16*1000</f>
        <v>2155688.51688</v>
      </c>
      <c r="G16" s="3"/>
    </row>
    <row r="17" spans="2:7" x14ac:dyDescent="0.25">
      <c r="B17" s="38">
        <f t="shared" si="0"/>
        <v>2031</v>
      </c>
      <c r="C17" s="60">
        <v>1346333.5175999999</v>
      </c>
      <c r="D17" s="61">
        <f t="shared" si="1"/>
        <v>809354.99928000011</v>
      </c>
      <c r="E17" s="62">
        <f>'Chô_5%'!AI17*1000</f>
        <v>2155688.51688</v>
      </c>
      <c r="G17" s="3"/>
    </row>
    <row r="18" spans="2:7" x14ac:dyDescent="0.25">
      <c r="B18" s="38">
        <f t="shared" si="0"/>
        <v>2032</v>
      </c>
      <c r="C18" s="60">
        <v>1346333.5175999999</v>
      </c>
      <c r="D18" s="61">
        <f t="shared" si="1"/>
        <v>809354.99928000011</v>
      </c>
      <c r="E18" s="62">
        <f>'Chô_5%'!AI18*1000</f>
        <v>2155688.51688</v>
      </c>
      <c r="G18" s="3"/>
    </row>
    <row r="19" spans="2:7" x14ac:dyDescent="0.25">
      <c r="B19" s="38">
        <f t="shared" si="0"/>
        <v>2033</v>
      </c>
      <c r="C19" s="60">
        <v>1346333.5175999999</v>
      </c>
      <c r="D19" s="61">
        <f t="shared" si="1"/>
        <v>809354.99928000011</v>
      </c>
      <c r="E19" s="62">
        <f>'Chô_5%'!AI19*1000</f>
        <v>2155688.51688</v>
      </c>
      <c r="G19" s="3"/>
    </row>
    <row r="20" spans="2:7" x14ac:dyDescent="0.25">
      <c r="B20" s="38">
        <f t="shared" si="0"/>
        <v>2034</v>
      </c>
      <c r="C20" s="60">
        <v>1346333.5175999999</v>
      </c>
      <c r="D20" s="61">
        <f t="shared" si="1"/>
        <v>809354.99928000011</v>
      </c>
      <c r="E20" s="62">
        <f>'Chô_5%'!AI20*1000</f>
        <v>2155688.51688</v>
      </c>
      <c r="G20" s="3"/>
    </row>
    <row r="21" spans="2:7" x14ac:dyDescent="0.25">
      <c r="B21" s="38">
        <f t="shared" si="0"/>
        <v>2035</v>
      </c>
      <c r="C21" s="60">
        <v>1346333.5175999999</v>
      </c>
      <c r="D21" s="61">
        <f t="shared" si="1"/>
        <v>809354.99928000011</v>
      </c>
      <c r="E21" s="62">
        <f>'Chô_5%'!AI21*1000</f>
        <v>2155688.51688</v>
      </c>
      <c r="G21" s="3"/>
    </row>
    <row r="22" spans="2:7" x14ac:dyDescent="0.25">
      <c r="B22" s="38">
        <f t="shared" si="0"/>
        <v>2036</v>
      </c>
      <c r="C22" s="60">
        <v>1346333.5175999999</v>
      </c>
      <c r="D22" s="61">
        <f t="shared" si="1"/>
        <v>809354.99928000011</v>
      </c>
      <c r="E22" s="62">
        <f>'Chô_5%'!AI22*1000</f>
        <v>2155688.51688</v>
      </c>
      <c r="G22" s="3"/>
    </row>
    <row r="23" spans="2:7" x14ac:dyDescent="0.25">
      <c r="B23" s="38">
        <f t="shared" si="0"/>
        <v>2037</v>
      </c>
      <c r="C23" s="60">
        <v>1346333.5175999999</v>
      </c>
      <c r="D23" s="61">
        <f t="shared" si="1"/>
        <v>809354.99928000011</v>
      </c>
      <c r="E23" s="62">
        <f>'Chô_5%'!AI23*1000</f>
        <v>2155688.51688</v>
      </c>
      <c r="G23" s="3"/>
    </row>
    <row r="24" spans="2:7" x14ac:dyDescent="0.25">
      <c r="B24" s="38">
        <f t="shared" si="0"/>
        <v>2038</v>
      </c>
      <c r="C24" s="60">
        <v>1346333.5175999999</v>
      </c>
      <c r="D24" s="61">
        <f t="shared" si="1"/>
        <v>809354.99928000011</v>
      </c>
      <c r="E24" s="62">
        <f>'Chô_5%'!AI24*1000</f>
        <v>2155688.51688</v>
      </c>
      <c r="G24" s="3"/>
    </row>
    <row r="25" spans="2:7" x14ac:dyDescent="0.25">
      <c r="B25" s="38">
        <f t="shared" si="0"/>
        <v>2039</v>
      </c>
      <c r="C25" s="60">
        <v>1346333.5175999999</v>
      </c>
      <c r="D25" s="61">
        <f t="shared" si="1"/>
        <v>809354.99928000011</v>
      </c>
      <c r="E25" s="62">
        <f>'Chô_5%'!AI25*1000</f>
        <v>2155688.51688</v>
      </c>
      <c r="G25" s="3"/>
    </row>
    <row r="26" spans="2:7" x14ac:dyDescent="0.25">
      <c r="B26" s="38">
        <f t="shared" si="0"/>
        <v>2040</v>
      </c>
      <c r="C26" s="60">
        <v>1346333.5175999999</v>
      </c>
      <c r="D26" s="61">
        <f t="shared" si="1"/>
        <v>809354.99928000011</v>
      </c>
      <c r="E26" s="62">
        <f>'Chô_5%'!AI26*1000</f>
        <v>2155688.51688</v>
      </c>
      <c r="G26" s="3"/>
    </row>
    <row r="27" spans="2:7" x14ac:dyDescent="0.25">
      <c r="B27" s="38">
        <f t="shared" si="0"/>
        <v>2041</v>
      </c>
      <c r="C27" s="60">
        <v>1344393.3979348079</v>
      </c>
      <c r="D27" s="61">
        <f t="shared" si="1"/>
        <v>809354.99928000011</v>
      </c>
      <c r="E27" s="62">
        <f>'Chô_5%'!AI27*1000</f>
        <v>2153748.397214808</v>
      </c>
      <c r="G27" s="3"/>
    </row>
    <row r="28" spans="2:7" x14ac:dyDescent="0.25">
      <c r="B28" s="38">
        <f t="shared" si="0"/>
        <v>2042</v>
      </c>
      <c r="C28" s="60">
        <v>1342024.2746978714</v>
      </c>
      <c r="D28" s="61">
        <f t="shared" si="1"/>
        <v>809354.99928000011</v>
      </c>
      <c r="E28" s="62">
        <f>'Chô_5%'!AI28*1000</f>
        <v>2151379.2739778715</v>
      </c>
      <c r="G28" s="3"/>
    </row>
    <row r="29" spans="2:7" x14ac:dyDescent="0.25">
      <c r="B29" s="38">
        <f t="shared" si="0"/>
        <v>2043</v>
      </c>
      <c r="C29" s="60">
        <v>1339012.3437143024</v>
      </c>
      <c r="D29" s="61">
        <f t="shared" si="1"/>
        <v>809354.99928000011</v>
      </c>
      <c r="E29" s="62">
        <f>'Chô_5%'!AI29*1000</f>
        <v>2148367.3429943025</v>
      </c>
      <c r="G29" s="3"/>
    </row>
    <row r="30" spans="2:7" x14ac:dyDescent="0.25">
      <c r="B30" s="38">
        <f t="shared" si="0"/>
        <v>2044</v>
      </c>
      <c r="C30" s="60">
        <v>1336004.6294341106</v>
      </c>
      <c r="D30" s="61">
        <f t="shared" si="1"/>
        <v>809354.99928000011</v>
      </c>
      <c r="E30" s="62">
        <f>'Chô_5%'!AI30*1000</f>
        <v>2145359.6287141107</v>
      </c>
      <c r="G30" s="3"/>
    </row>
    <row r="31" spans="2:7" x14ac:dyDescent="0.25">
      <c r="B31" s="38">
        <f t="shared" si="0"/>
        <v>2045</v>
      </c>
      <c r="C31" s="60">
        <v>1332786.5899910396</v>
      </c>
      <c r="D31" s="61">
        <f t="shared" si="1"/>
        <v>809354.99928000011</v>
      </c>
      <c r="E31" s="62">
        <f>'Chô_5%'!AI31*1000</f>
        <v>2142141.5892710397</v>
      </c>
      <c r="G31" s="3"/>
    </row>
    <row r="32" spans="2:7" x14ac:dyDescent="0.25">
      <c r="B32" s="38">
        <f t="shared" si="0"/>
        <v>2046</v>
      </c>
      <c r="C32" s="60">
        <v>1327645.4501767894</v>
      </c>
      <c r="D32" s="61">
        <f t="shared" si="1"/>
        <v>809354.99928000011</v>
      </c>
      <c r="E32" s="62">
        <f>'Chô_5%'!AI32*1000</f>
        <v>2137000.4494567895</v>
      </c>
      <c r="G32" s="3"/>
    </row>
    <row r="33" spans="2:7" x14ac:dyDescent="0.25">
      <c r="B33" s="38">
        <f t="shared" si="0"/>
        <v>2047</v>
      </c>
      <c r="C33" s="60">
        <v>1322730.349143039</v>
      </c>
      <c r="D33" s="61">
        <f t="shared" si="1"/>
        <v>809354.99928000011</v>
      </c>
      <c r="E33" s="62">
        <f>'Chô_5%'!AI33*1000</f>
        <v>2132085.3484230391</v>
      </c>
      <c r="G33" s="3"/>
    </row>
    <row r="34" spans="2:7" x14ac:dyDescent="0.25">
      <c r="B34" s="38">
        <f t="shared" si="0"/>
        <v>2048</v>
      </c>
      <c r="C34" s="60">
        <v>1318252.9699113504</v>
      </c>
      <c r="D34" s="61">
        <f t="shared" si="1"/>
        <v>809354.99928000011</v>
      </c>
      <c r="E34" s="62">
        <f>'Chô_5%'!AI34*1000</f>
        <v>2127607.9691913505</v>
      </c>
      <c r="G34" s="3"/>
    </row>
    <row r="35" spans="2:7" x14ac:dyDescent="0.25">
      <c r="B35" s="38">
        <f t="shared" si="0"/>
        <v>2049</v>
      </c>
      <c r="C35" s="60">
        <v>1314848.7971606441</v>
      </c>
      <c r="D35" s="61">
        <f t="shared" si="1"/>
        <v>809354.99928000011</v>
      </c>
      <c r="E35" s="62">
        <f>'Chô_5%'!AI35*1000</f>
        <v>2124203.7964406442</v>
      </c>
      <c r="G35" s="3"/>
    </row>
    <row r="36" spans="2:7" x14ac:dyDescent="0.25">
      <c r="B36" s="38">
        <f t="shared" si="0"/>
        <v>2050</v>
      </c>
      <c r="C36" s="60">
        <v>1310600.3895677626</v>
      </c>
      <c r="D36" s="61">
        <f t="shared" si="1"/>
        <v>809354.99928000011</v>
      </c>
      <c r="E36" s="62">
        <f>'Chô_5%'!AI36*1000</f>
        <v>2119955.3888477627</v>
      </c>
      <c r="G36" s="3"/>
    </row>
    <row r="37" spans="2:7" x14ac:dyDescent="0.25">
      <c r="B37" s="38">
        <f t="shared" si="0"/>
        <v>2051</v>
      </c>
      <c r="C37" s="60">
        <v>1306360.4787900671</v>
      </c>
      <c r="D37" s="61">
        <f t="shared" si="1"/>
        <v>809354.99928000011</v>
      </c>
      <c r="E37" s="62">
        <f>'Chô_5%'!AI37*1000</f>
        <v>2115715.4780700672</v>
      </c>
      <c r="G37" s="3"/>
    </row>
    <row r="38" spans="2:7" x14ac:dyDescent="0.25">
      <c r="B38" s="38">
        <f t="shared" si="0"/>
        <v>2052</v>
      </c>
      <c r="C38" s="60">
        <v>1302763.7624773481</v>
      </c>
      <c r="D38" s="61">
        <f t="shared" si="1"/>
        <v>809354.99928000011</v>
      </c>
      <c r="E38" s="62">
        <f>'Chô_5%'!AI38*1000</f>
        <v>2112118.7617573482</v>
      </c>
      <c r="G38" s="3"/>
    </row>
    <row r="39" spans="2:7" x14ac:dyDescent="0.25">
      <c r="B39" s="38">
        <f t="shared" si="0"/>
        <v>2053</v>
      </c>
      <c r="C39" s="60">
        <v>1299595.5843347125</v>
      </c>
      <c r="D39" s="61">
        <f t="shared" si="1"/>
        <v>809354.99928000011</v>
      </c>
      <c r="E39" s="62">
        <f>'Chô_5%'!AI39*1000</f>
        <v>2108950.5836147126</v>
      </c>
      <c r="G39" s="3"/>
    </row>
    <row r="40" spans="2:7" x14ac:dyDescent="0.25">
      <c r="B40" s="38">
        <f t="shared" si="0"/>
        <v>2054</v>
      </c>
      <c r="C40" s="60">
        <v>1297064.8436343749</v>
      </c>
      <c r="D40" s="61">
        <f t="shared" si="1"/>
        <v>809354.99928000011</v>
      </c>
      <c r="E40" s="62">
        <f>'Chô_5%'!AI40*1000</f>
        <v>2106419.842914375</v>
      </c>
      <c r="G40" s="3"/>
    </row>
    <row r="41" spans="2:7" x14ac:dyDescent="0.25">
      <c r="B41" s="38">
        <f t="shared" si="0"/>
        <v>2055</v>
      </c>
      <c r="C41" s="60">
        <v>1295379.707760043</v>
      </c>
      <c r="D41" s="61">
        <f t="shared" si="1"/>
        <v>809354.99928000011</v>
      </c>
      <c r="E41" s="62">
        <f>'Chô_5%'!AI41*1000</f>
        <v>2104734.7070400431</v>
      </c>
      <c r="G41" s="3"/>
    </row>
    <row r="42" spans="2:7" x14ac:dyDescent="0.25">
      <c r="B42" s="38">
        <f t="shared" si="0"/>
        <v>2056</v>
      </c>
      <c r="C42" s="60">
        <v>1293064.4995822986</v>
      </c>
      <c r="D42" s="61">
        <f t="shared" si="1"/>
        <v>809354.99928000011</v>
      </c>
      <c r="E42" s="62">
        <f>'Chô_5%'!AI42*1000</f>
        <v>2102419.4988622987</v>
      </c>
    </row>
    <row r="43" spans="2:7" x14ac:dyDescent="0.25">
      <c r="B43" s="38">
        <f t="shared" si="0"/>
        <v>2057</v>
      </c>
      <c r="C43" s="60">
        <v>1291382.5639832085</v>
      </c>
      <c r="D43" s="61">
        <f t="shared" si="1"/>
        <v>809354.99928000011</v>
      </c>
      <c r="E43" s="62">
        <f>'Chô_5%'!AI43*1000</f>
        <v>2100737.5632632086</v>
      </c>
    </row>
    <row r="44" spans="2:7" x14ac:dyDescent="0.25">
      <c r="B44" s="38">
        <f t="shared" si="0"/>
        <v>2058</v>
      </c>
      <c r="C44" s="60">
        <v>1290122.1214452507</v>
      </c>
      <c r="D44" s="61">
        <f t="shared" si="1"/>
        <v>809354.99928000011</v>
      </c>
      <c r="E44" s="62">
        <f>'Chô_5%'!AI44*1000</f>
        <v>2099477.1207252508</v>
      </c>
    </row>
    <row r="45" spans="2:7" x14ac:dyDescent="0.25">
      <c r="B45" s="38">
        <f t="shared" si="0"/>
        <v>2059</v>
      </c>
      <c r="C45" s="60">
        <v>1289282.3305969606</v>
      </c>
      <c r="D45" s="61">
        <f t="shared" si="1"/>
        <v>809354.99928000011</v>
      </c>
      <c r="E45" s="62">
        <f>'Chô_5%'!AI45*1000</f>
        <v>2098637.3298769607</v>
      </c>
    </row>
    <row r="46" spans="2:7" x14ac:dyDescent="0.25">
      <c r="B46" s="38">
        <f t="shared" si="0"/>
        <v>2060</v>
      </c>
      <c r="C46" s="60">
        <v>1288233.0119320224</v>
      </c>
      <c r="D46" s="61">
        <f t="shared" si="1"/>
        <v>809354.99928000011</v>
      </c>
      <c r="E46" s="62">
        <f>'Chô_5%'!AI46*1000</f>
        <v>2097588.0112120225</v>
      </c>
    </row>
    <row r="47" spans="2:7" x14ac:dyDescent="0.25">
      <c r="B47" s="38">
        <f t="shared" si="0"/>
        <v>2061</v>
      </c>
      <c r="C47" s="60">
        <v>1286974.4591252953</v>
      </c>
      <c r="D47" s="61">
        <f t="shared" si="1"/>
        <v>809354.99928000034</v>
      </c>
      <c r="E47" s="62">
        <f>'Chô_5%'!AI47*1000</f>
        <v>2096329.4584052956</v>
      </c>
    </row>
    <row r="48" spans="2:7" x14ac:dyDescent="0.25">
      <c r="B48" s="38">
        <f t="shared" si="0"/>
        <v>2062</v>
      </c>
      <c r="C48" s="60">
        <v>1285716.6614502519</v>
      </c>
      <c r="D48" s="61">
        <f t="shared" si="1"/>
        <v>809354.99928000011</v>
      </c>
      <c r="E48" s="62">
        <f>'Chô_5%'!AI48*1000</f>
        <v>2095071.660730252</v>
      </c>
    </row>
    <row r="49" spans="2:5" x14ac:dyDescent="0.25">
      <c r="B49" s="38">
        <f t="shared" si="0"/>
        <v>2063</v>
      </c>
      <c r="C49" s="60">
        <v>1284669.1256198869</v>
      </c>
      <c r="D49" s="61">
        <f t="shared" si="1"/>
        <v>809354.99927999987</v>
      </c>
      <c r="E49" s="62">
        <f>'Chô_5%'!AI49*1000</f>
        <v>2094024.1248998868</v>
      </c>
    </row>
    <row r="50" spans="2:5" x14ac:dyDescent="0.25">
      <c r="B50" s="38">
        <f t="shared" si="0"/>
        <v>2064</v>
      </c>
      <c r="C50" s="60">
        <v>1283203.308732457</v>
      </c>
      <c r="D50" s="61">
        <f t="shared" si="1"/>
        <v>809354.99928000011</v>
      </c>
      <c r="E50" s="62">
        <f>'Chô_5%'!AI50*1000</f>
        <v>2092558.3080124571</v>
      </c>
    </row>
    <row r="51" spans="2:5" x14ac:dyDescent="0.25">
      <c r="B51" s="38">
        <f t="shared" si="0"/>
        <v>2065</v>
      </c>
      <c r="C51" s="60">
        <v>1280692.238762842</v>
      </c>
      <c r="D51" s="61">
        <f t="shared" si="1"/>
        <v>809354.99928000034</v>
      </c>
      <c r="E51" s="62">
        <f>'Chô_5%'!AI51*1000</f>
        <v>2090047.2380428424</v>
      </c>
    </row>
    <row r="52" spans="2:5" x14ac:dyDescent="0.25">
      <c r="B52" s="38">
        <f t="shared" si="0"/>
        <v>2066</v>
      </c>
      <c r="C52" s="60">
        <v>1277348.1631819736</v>
      </c>
      <c r="D52" s="61">
        <f t="shared" si="1"/>
        <v>809354.99927999987</v>
      </c>
      <c r="E52" s="62">
        <f>'Chô_5%'!AI52*1000</f>
        <v>2086703.1624619735</v>
      </c>
    </row>
    <row r="53" spans="2:5" x14ac:dyDescent="0.25">
      <c r="B53" s="38">
        <f t="shared" si="0"/>
        <v>2067</v>
      </c>
      <c r="C53" s="60">
        <v>1274218.1084382804</v>
      </c>
      <c r="D53" s="61">
        <f t="shared" si="1"/>
        <v>809354.99928000011</v>
      </c>
      <c r="E53" s="62">
        <f>'Chô_5%'!AI53*1000</f>
        <v>2083573.1077182805</v>
      </c>
    </row>
    <row r="54" spans="2:5" x14ac:dyDescent="0.25">
      <c r="B54" s="38">
        <f t="shared" si="0"/>
        <v>2068</v>
      </c>
      <c r="C54" s="60">
        <v>1271092.7487767031</v>
      </c>
      <c r="D54" s="61">
        <f t="shared" si="1"/>
        <v>809354.99927999987</v>
      </c>
      <c r="E54" s="62">
        <f>'Chô_5%'!AI54*1000</f>
        <v>2080447.748056703</v>
      </c>
    </row>
    <row r="55" spans="2:5" x14ac:dyDescent="0.25">
      <c r="B55" s="38">
        <f t="shared" si="0"/>
        <v>2069</v>
      </c>
      <c r="C55" s="60">
        <v>1267764.0323798126</v>
      </c>
      <c r="D55" s="61">
        <f t="shared" si="1"/>
        <v>809354.99927999964</v>
      </c>
      <c r="E55" s="62">
        <f>'Chô_5%'!AI55*1000</f>
        <v>2077119.0316598122</v>
      </c>
    </row>
    <row r="56" spans="2:5" ht="15.75" thickBot="1" x14ac:dyDescent="0.3">
      <c r="B56" s="39">
        <f t="shared" si="0"/>
        <v>2070</v>
      </c>
      <c r="C56" s="63">
        <v>1263609.7943164925</v>
      </c>
      <c r="D56" s="64">
        <f t="shared" si="1"/>
        <v>809354.99928000011</v>
      </c>
      <c r="E56" s="65">
        <f>'Chô_5%'!AI56*1000</f>
        <v>2072964.7935964926</v>
      </c>
    </row>
  </sheetData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60"/>
  <sheetViews>
    <sheetView topLeftCell="A50" workbookViewId="0">
      <selection activeCell="B60" sqref="B60:G60"/>
    </sheetView>
  </sheetViews>
  <sheetFormatPr baseColWidth="10" defaultColWidth="10.85546875" defaultRowHeight="15" x14ac:dyDescent="0.25"/>
  <cols>
    <col min="1" max="1" width="2.42578125" style="2" customWidth="1"/>
    <col min="2" max="2" width="7.7109375" style="2" customWidth="1"/>
    <col min="3" max="3" width="11.85546875" style="2" bestFit="1" customWidth="1"/>
    <col min="4" max="7" width="11.42578125" style="2" bestFit="1" customWidth="1"/>
    <col min="8" max="16384" width="10.85546875" style="2"/>
  </cols>
  <sheetData>
    <row r="1" spans="2:9" ht="28.5" x14ac:dyDescent="0.45">
      <c r="B1" s="20" t="s">
        <v>12</v>
      </c>
    </row>
    <row r="3" spans="2:9" ht="15.75" thickBot="1" x14ac:dyDescent="0.3">
      <c r="B3" s="21" t="s">
        <v>8</v>
      </c>
      <c r="C3" s="21"/>
      <c r="D3" s="21"/>
      <c r="E3" s="21"/>
    </row>
    <row r="4" spans="2:9" s="1" customFormat="1" ht="21" customHeight="1" thickBot="1" x14ac:dyDescent="0.3">
      <c r="B4" s="36" t="s">
        <v>3</v>
      </c>
      <c r="C4" s="32" t="s">
        <v>52</v>
      </c>
      <c r="D4" s="18" t="s">
        <v>13</v>
      </c>
      <c r="E4" s="18" t="s">
        <v>10</v>
      </c>
      <c r="F4" s="18" t="s">
        <v>32</v>
      </c>
      <c r="G4" s="19" t="s">
        <v>11</v>
      </c>
    </row>
    <row r="5" spans="2:9" x14ac:dyDescent="0.25">
      <c r="B5" s="37">
        <v>2015</v>
      </c>
      <c r="C5" s="33"/>
      <c r="D5" s="26"/>
      <c r="E5" s="26"/>
      <c r="F5" s="26"/>
      <c r="G5" s="27"/>
      <c r="I5" s="3"/>
    </row>
    <row r="6" spans="2:9" x14ac:dyDescent="0.25">
      <c r="B6" s="38">
        <f>B5+1</f>
        <v>2016</v>
      </c>
      <c r="C6" s="34">
        <v>2.366085953529835E-2</v>
      </c>
      <c r="D6" s="28">
        <v>5.8078343049412944E-2</v>
      </c>
      <c r="E6" s="28">
        <v>8.668468758964222E-2</v>
      </c>
      <c r="F6" s="28">
        <v>8.7240587547029277E-2</v>
      </c>
      <c r="G6" s="29">
        <v>0.11329912430741342</v>
      </c>
      <c r="I6" s="3"/>
    </row>
    <row r="7" spans="2:9" x14ac:dyDescent="0.25">
      <c r="B7" s="38">
        <f t="shared" ref="B7:B60" si="0">B6+1</f>
        <v>2017</v>
      </c>
      <c r="C7" s="34">
        <v>2.3672371269971033E-2</v>
      </c>
      <c r="D7" s="28">
        <v>5.6714417130467584E-2</v>
      </c>
      <c r="E7" s="28">
        <v>8.2579546663828884E-2</v>
      </c>
      <c r="F7" s="28">
        <v>8.7582707498194093E-2</v>
      </c>
      <c r="G7" s="29">
        <v>9.6643880187360268E-2</v>
      </c>
      <c r="I7" s="3"/>
    </row>
    <row r="8" spans="2:9" x14ac:dyDescent="0.25">
      <c r="B8" s="38">
        <f t="shared" si="0"/>
        <v>2018</v>
      </c>
      <c r="C8" s="34">
        <v>2.4034714348380424E-2</v>
      </c>
      <c r="D8" s="28">
        <v>5.5130087078968867E-2</v>
      </c>
      <c r="E8" s="28">
        <v>7.4895309382754113E-2</v>
      </c>
      <c r="F8" s="28">
        <v>9.270291058023987E-2</v>
      </c>
      <c r="G8" s="29">
        <v>9.601172079878284E-2</v>
      </c>
      <c r="I8" s="3"/>
    </row>
    <row r="9" spans="2:9" x14ac:dyDescent="0.25">
      <c r="B9" s="38">
        <f t="shared" si="0"/>
        <v>2019</v>
      </c>
      <c r="C9" s="34">
        <v>2.4498363492821328E-2</v>
      </c>
      <c r="D9" s="28">
        <v>5.3169765677708897E-2</v>
      </c>
      <c r="E9" s="28">
        <v>7.5504536670889799E-2</v>
      </c>
      <c r="F9" s="28">
        <v>9.270291058023987E-2</v>
      </c>
      <c r="G9" s="29">
        <v>9.601172079878284E-2</v>
      </c>
      <c r="I9" s="3"/>
    </row>
    <row r="10" spans="2:9" x14ac:dyDescent="0.25">
      <c r="B10" s="38">
        <f t="shared" si="0"/>
        <v>2020</v>
      </c>
      <c r="C10" s="34">
        <v>2.3906431908188728E-2</v>
      </c>
      <c r="D10" s="28">
        <v>5.3283156880086398E-2</v>
      </c>
      <c r="E10" s="28">
        <v>7.8678376667851532E-2</v>
      </c>
      <c r="F10" s="28">
        <v>9.270291058023987E-2</v>
      </c>
      <c r="G10" s="29">
        <v>9.601172079878284E-2</v>
      </c>
      <c r="I10" s="3"/>
    </row>
    <row r="11" spans="2:9" x14ac:dyDescent="0.25">
      <c r="B11" s="38">
        <f t="shared" si="0"/>
        <v>2021</v>
      </c>
      <c r="C11" s="34">
        <v>2.3906431908188728E-2</v>
      </c>
      <c r="D11" s="28">
        <v>5.0544527992151651E-2</v>
      </c>
      <c r="E11" s="28">
        <v>7.953526795915139E-2</v>
      </c>
      <c r="F11" s="28">
        <v>9.270291058023987E-2</v>
      </c>
      <c r="G11" s="29">
        <v>9.601172079878284E-2</v>
      </c>
      <c r="I11" s="3"/>
    </row>
    <row r="12" spans="2:9" x14ac:dyDescent="0.25">
      <c r="B12" s="38">
        <f t="shared" si="0"/>
        <v>2022</v>
      </c>
      <c r="C12" s="34">
        <v>2.3906431908188728E-2</v>
      </c>
      <c r="D12" s="28">
        <v>5.0544527992151651E-2</v>
      </c>
      <c r="E12" s="28">
        <v>7.953526795915139E-2</v>
      </c>
      <c r="F12" s="28">
        <v>9.270291058023987E-2</v>
      </c>
      <c r="G12" s="29">
        <v>9.601172079878284E-2</v>
      </c>
      <c r="I12" s="3"/>
    </row>
    <row r="13" spans="2:9" x14ac:dyDescent="0.25">
      <c r="B13" s="38">
        <f t="shared" si="0"/>
        <v>2023</v>
      </c>
      <c r="C13" s="34">
        <v>2.3906431908188728E-2</v>
      </c>
      <c r="D13" s="28">
        <v>5.0544527992151651E-2</v>
      </c>
      <c r="E13" s="28">
        <v>7.953526795915139E-2</v>
      </c>
      <c r="F13" s="28">
        <v>9.270291058023987E-2</v>
      </c>
      <c r="G13" s="29">
        <v>9.601172079878284E-2</v>
      </c>
      <c r="I13" s="3"/>
    </row>
    <row r="14" spans="2:9" x14ac:dyDescent="0.25">
      <c r="B14" s="38">
        <f t="shared" si="0"/>
        <v>2024</v>
      </c>
      <c r="C14" s="34">
        <f t="shared" ref="C14:D60" si="1">C13</f>
        <v>2.3906431908188728E-2</v>
      </c>
      <c r="D14" s="28">
        <f t="shared" si="1"/>
        <v>5.0544527992151651E-2</v>
      </c>
      <c r="E14" s="28">
        <f t="shared" ref="E14:E60" si="2">E13</f>
        <v>7.953526795915139E-2</v>
      </c>
      <c r="F14" s="28">
        <v>9.270291058023987E-2</v>
      </c>
      <c r="G14" s="29">
        <f t="shared" ref="G14:G60" si="3">G13</f>
        <v>9.601172079878284E-2</v>
      </c>
      <c r="I14" s="3"/>
    </row>
    <row r="15" spans="2:9" x14ac:dyDescent="0.25">
      <c r="B15" s="38">
        <f t="shared" si="0"/>
        <v>2025</v>
      </c>
      <c r="C15" s="34">
        <f t="shared" si="1"/>
        <v>2.3906431908188728E-2</v>
      </c>
      <c r="D15" s="28">
        <f t="shared" si="1"/>
        <v>5.0544527992151651E-2</v>
      </c>
      <c r="E15" s="28">
        <f t="shared" si="2"/>
        <v>7.953526795915139E-2</v>
      </c>
      <c r="F15" s="28">
        <v>9.270291058023987E-2</v>
      </c>
      <c r="G15" s="29">
        <f t="shared" si="3"/>
        <v>9.601172079878284E-2</v>
      </c>
      <c r="I15" s="3"/>
    </row>
    <row r="16" spans="2:9" x14ac:dyDescent="0.25">
      <c r="B16" s="38">
        <f t="shared" si="0"/>
        <v>2026</v>
      </c>
      <c r="C16" s="34">
        <f t="shared" si="1"/>
        <v>2.3906431908188728E-2</v>
      </c>
      <c r="D16" s="28">
        <f t="shared" si="1"/>
        <v>5.0544527992151651E-2</v>
      </c>
      <c r="E16" s="28">
        <f t="shared" si="2"/>
        <v>7.953526795915139E-2</v>
      </c>
      <c r="F16" s="28">
        <v>9.270291058023987E-2</v>
      </c>
      <c r="G16" s="29">
        <f t="shared" si="3"/>
        <v>9.601172079878284E-2</v>
      </c>
      <c r="I16" s="3"/>
    </row>
    <row r="17" spans="2:9" x14ac:dyDescent="0.25">
      <c r="B17" s="38">
        <f t="shared" si="0"/>
        <v>2027</v>
      </c>
      <c r="C17" s="34">
        <f t="shared" si="1"/>
        <v>2.3906431908188728E-2</v>
      </c>
      <c r="D17" s="28">
        <f t="shared" si="1"/>
        <v>5.0544527992151651E-2</v>
      </c>
      <c r="E17" s="28">
        <f t="shared" si="2"/>
        <v>7.953526795915139E-2</v>
      </c>
      <c r="F17" s="28">
        <f t="shared" ref="F17:F60" si="4">F16</f>
        <v>9.270291058023987E-2</v>
      </c>
      <c r="G17" s="29">
        <f t="shared" si="3"/>
        <v>9.601172079878284E-2</v>
      </c>
      <c r="I17" s="3"/>
    </row>
    <row r="18" spans="2:9" x14ac:dyDescent="0.25">
      <c r="B18" s="38">
        <f t="shared" si="0"/>
        <v>2028</v>
      </c>
      <c r="C18" s="34">
        <f t="shared" si="1"/>
        <v>2.3906431908188728E-2</v>
      </c>
      <c r="D18" s="28">
        <f t="shared" si="1"/>
        <v>5.0544527992151651E-2</v>
      </c>
      <c r="E18" s="28">
        <f t="shared" si="2"/>
        <v>7.953526795915139E-2</v>
      </c>
      <c r="F18" s="28">
        <f t="shared" si="4"/>
        <v>9.270291058023987E-2</v>
      </c>
      <c r="G18" s="29">
        <f t="shared" si="3"/>
        <v>9.601172079878284E-2</v>
      </c>
      <c r="I18" s="3"/>
    </row>
    <row r="19" spans="2:9" x14ac:dyDescent="0.25">
      <c r="B19" s="38">
        <f t="shared" si="0"/>
        <v>2029</v>
      </c>
      <c r="C19" s="34">
        <f t="shared" si="1"/>
        <v>2.3906431908188728E-2</v>
      </c>
      <c r="D19" s="28">
        <f t="shared" si="1"/>
        <v>5.0544527992151651E-2</v>
      </c>
      <c r="E19" s="28">
        <f t="shared" si="2"/>
        <v>7.953526795915139E-2</v>
      </c>
      <c r="F19" s="28">
        <f t="shared" si="4"/>
        <v>9.270291058023987E-2</v>
      </c>
      <c r="G19" s="29">
        <f t="shared" si="3"/>
        <v>9.601172079878284E-2</v>
      </c>
      <c r="I19" s="3"/>
    </row>
    <row r="20" spans="2:9" x14ac:dyDescent="0.25">
      <c r="B20" s="38">
        <f t="shared" si="0"/>
        <v>2030</v>
      </c>
      <c r="C20" s="34">
        <f t="shared" si="1"/>
        <v>2.3906431908188728E-2</v>
      </c>
      <c r="D20" s="28">
        <f t="shared" si="1"/>
        <v>5.0544527992151651E-2</v>
      </c>
      <c r="E20" s="28">
        <f t="shared" si="2"/>
        <v>7.953526795915139E-2</v>
      </c>
      <c r="F20" s="28">
        <f t="shared" si="4"/>
        <v>9.270291058023987E-2</v>
      </c>
      <c r="G20" s="29">
        <f t="shared" si="3"/>
        <v>9.601172079878284E-2</v>
      </c>
      <c r="I20" s="3"/>
    </row>
    <row r="21" spans="2:9" x14ac:dyDescent="0.25">
      <c r="B21" s="38">
        <f t="shared" si="0"/>
        <v>2031</v>
      </c>
      <c r="C21" s="34">
        <f t="shared" si="1"/>
        <v>2.3906431908188728E-2</v>
      </c>
      <c r="D21" s="28">
        <f t="shared" si="1"/>
        <v>5.0544527992151651E-2</v>
      </c>
      <c r="E21" s="28">
        <f t="shared" si="2"/>
        <v>7.953526795915139E-2</v>
      </c>
      <c r="F21" s="28">
        <f t="shared" si="4"/>
        <v>9.270291058023987E-2</v>
      </c>
      <c r="G21" s="29">
        <f t="shared" si="3"/>
        <v>9.601172079878284E-2</v>
      </c>
      <c r="I21" s="3"/>
    </row>
    <row r="22" spans="2:9" x14ac:dyDescent="0.25">
      <c r="B22" s="38">
        <f t="shared" si="0"/>
        <v>2032</v>
      </c>
      <c r="C22" s="34">
        <f t="shared" si="1"/>
        <v>2.3906431908188728E-2</v>
      </c>
      <c r="D22" s="28">
        <f t="shared" si="1"/>
        <v>5.0544527992151651E-2</v>
      </c>
      <c r="E22" s="28">
        <f t="shared" si="2"/>
        <v>7.953526795915139E-2</v>
      </c>
      <c r="F22" s="28">
        <f t="shared" si="4"/>
        <v>9.270291058023987E-2</v>
      </c>
      <c r="G22" s="29">
        <f t="shared" si="3"/>
        <v>9.601172079878284E-2</v>
      </c>
      <c r="I22" s="3"/>
    </row>
    <row r="23" spans="2:9" x14ac:dyDescent="0.25">
      <c r="B23" s="38">
        <f t="shared" si="0"/>
        <v>2033</v>
      </c>
      <c r="C23" s="34">
        <f t="shared" si="1"/>
        <v>2.3906431908188728E-2</v>
      </c>
      <c r="D23" s="28">
        <f t="shared" si="1"/>
        <v>5.0544527992151651E-2</v>
      </c>
      <c r="E23" s="28">
        <f t="shared" si="2"/>
        <v>7.953526795915139E-2</v>
      </c>
      <c r="F23" s="28">
        <f t="shared" si="4"/>
        <v>9.270291058023987E-2</v>
      </c>
      <c r="G23" s="29">
        <f t="shared" si="3"/>
        <v>9.601172079878284E-2</v>
      </c>
      <c r="I23" s="3"/>
    </row>
    <row r="24" spans="2:9" x14ac:dyDescent="0.25">
      <c r="B24" s="38">
        <f t="shared" si="0"/>
        <v>2034</v>
      </c>
      <c r="C24" s="34">
        <f t="shared" si="1"/>
        <v>2.3906431908188728E-2</v>
      </c>
      <c r="D24" s="28">
        <f t="shared" si="1"/>
        <v>5.0544527992151651E-2</v>
      </c>
      <c r="E24" s="28">
        <f t="shared" si="2"/>
        <v>7.953526795915139E-2</v>
      </c>
      <c r="F24" s="28">
        <f t="shared" si="4"/>
        <v>9.270291058023987E-2</v>
      </c>
      <c r="G24" s="29">
        <f t="shared" si="3"/>
        <v>9.601172079878284E-2</v>
      </c>
      <c r="I24" s="3"/>
    </row>
    <row r="25" spans="2:9" x14ac:dyDescent="0.25">
      <c r="B25" s="38">
        <f t="shared" si="0"/>
        <v>2035</v>
      </c>
      <c r="C25" s="34">
        <f t="shared" si="1"/>
        <v>2.3906431908188728E-2</v>
      </c>
      <c r="D25" s="28">
        <f t="shared" si="1"/>
        <v>5.0544527992151651E-2</v>
      </c>
      <c r="E25" s="28">
        <f t="shared" si="2"/>
        <v>7.953526795915139E-2</v>
      </c>
      <c r="F25" s="28">
        <f t="shared" si="4"/>
        <v>9.270291058023987E-2</v>
      </c>
      <c r="G25" s="29">
        <f t="shared" si="3"/>
        <v>9.601172079878284E-2</v>
      </c>
      <c r="I25" s="3"/>
    </row>
    <row r="26" spans="2:9" x14ac:dyDescent="0.25">
      <c r="B26" s="38">
        <f t="shared" si="0"/>
        <v>2036</v>
      </c>
      <c r="C26" s="34">
        <f t="shared" si="1"/>
        <v>2.3906431908188728E-2</v>
      </c>
      <c r="D26" s="28">
        <f t="shared" si="1"/>
        <v>5.0544527992151651E-2</v>
      </c>
      <c r="E26" s="28">
        <f t="shared" si="2"/>
        <v>7.953526795915139E-2</v>
      </c>
      <c r="F26" s="28">
        <f t="shared" si="4"/>
        <v>9.270291058023987E-2</v>
      </c>
      <c r="G26" s="29">
        <f t="shared" si="3"/>
        <v>9.601172079878284E-2</v>
      </c>
      <c r="I26" s="3"/>
    </row>
    <row r="27" spans="2:9" x14ac:dyDescent="0.25">
      <c r="B27" s="38">
        <f t="shared" si="0"/>
        <v>2037</v>
      </c>
      <c r="C27" s="34">
        <f t="shared" si="1"/>
        <v>2.3906431908188728E-2</v>
      </c>
      <c r="D27" s="28">
        <f t="shared" si="1"/>
        <v>5.0544527992151651E-2</v>
      </c>
      <c r="E27" s="28">
        <f t="shared" si="2"/>
        <v>7.953526795915139E-2</v>
      </c>
      <c r="F27" s="28">
        <f t="shared" si="4"/>
        <v>9.270291058023987E-2</v>
      </c>
      <c r="G27" s="29">
        <f t="shared" si="3"/>
        <v>9.601172079878284E-2</v>
      </c>
      <c r="I27" s="3"/>
    </row>
    <row r="28" spans="2:9" x14ac:dyDescent="0.25">
      <c r="B28" s="38">
        <f t="shared" si="0"/>
        <v>2038</v>
      </c>
      <c r="C28" s="34">
        <f t="shared" si="1"/>
        <v>2.3906431908188728E-2</v>
      </c>
      <c r="D28" s="28">
        <f t="shared" si="1"/>
        <v>5.0544527992151651E-2</v>
      </c>
      <c r="E28" s="28">
        <f t="shared" si="2"/>
        <v>7.953526795915139E-2</v>
      </c>
      <c r="F28" s="28">
        <f t="shared" si="4"/>
        <v>9.270291058023987E-2</v>
      </c>
      <c r="G28" s="29">
        <f t="shared" si="3"/>
        <v>9.601172079878284E-2</v>
      </c>
      <c r="I28" s="3"/>
    </row>
    <row r="29" spans="2:9" x14ac:dyDescent="0.25">
      <c r="B29" s="38">
        <f t="shared" si="0"/>
        <v>2039</v>
      </c>
      <c r="C29" s="34">
        <f t="shared" si="1"/>
        <v>2.3906431908188728E-2</v>
      </c>
      <c r="D29" s="28">
        <f t="shared" si="1"/>
        <v>5.0544527992151651E-2</v>
      </c>
      <c r="E29" s="28">
        <f t="shared" si="2"/>
        <v>7.953526795915139E-2</v>
      </c>
      <c r="F29" s="28">
        <f t="shared" si="4"/>
        <v>9.270291058023987E-2</v>
      </c>
      <c r="G29" s="29">
        <f t="shared" si="3"/>
        <v>9.601172079878284E-2</v>
      </c>
      <c r="I29" s="3"/>
    </row>
    <row r="30" spans="2:9" x14ac:dyDescent="0.25">
      <c r="B30" s="38">
        <f t="shared" si="0"/>
        <v>2040</v>
      </c>
      <c r="C30" s="34">
        <f t="shared" si="1"/>
        <v>2.3906431908188728E-2</v>
      </c>
      <c r="D30" s="28">
        <f t="shared" si="1"/>
        <v>5.0544527992151651E-2</v>
      </c>
      <c r="E30" s="28">
        <f t="shared" si="2"/>
        <v>7.953526795915139E-2</v>
      </c>
      <c r="F30" s="28">
        <f t="shared" si="4"/>
        <v>9.270291058023987E-2</v>
      </c>
      <c r="G30" s="29">
        <f t="shared" si="3"/>
        <v>9.601172079878284E-2</v>
      </c>
      <c r="I30" s="3"/>
    </row>
    <row r="31" spans="2:9" x14ac:dyDescent="0.25">
      <c r="B31" s="38">
        <f t="shared" si="0"/>
        <v>2041</v>
      </c>
      <c r="C31" s="34">
        <f t="shared" si="1"/>
        <v>2.3906431908188728E-2</v>
      </c>
      <c r="D31" s="28">
        <f t="shared" si="1"/>
        <v>5.0544527992151651E-2</v>
      </c>
      <c r="E31" s="28">
        <f t="shared" si="2"/>
        <v>7.953526795915139E-2</v>
      </c>
      <c r="F31" s="28">
        <f t="shared" si="4"/>
        <v>9.270291058023987E-2</v>
      </c>
      <c r="G31" s="29">
        <f t="shared" si="3"/>
        <v>9.601172079878284E-2</v>
      </c>
      <c r="I31" s="3"/>
    </row>
    <row r="32" spans="2:9" x14ac:dyDescent="0.25">
      <c r="B32" s="38">
        <f t="shared" si="0"/>
        <v>2042</v>
      </c>
      <c r="C32" s="34">
        <f t="shared" si="1"/>
        <v>2.3906431908188728E-2</v>
      </c>
      <c r="D32" s="28">
        <f t="shared" si="1"/>
        <v>5.0544527992151651E-2</v>
      </c>
      <c r="E32" s="28">
        <f t="shared" si="2"/>
        <v>7.953526795915139E-2</v>
      </c>
      <c r="F32" s="28">
        <f t="shared" si="4"/>
        <v>9.270291058023987E-2</v>
      </c>
      <c r="G32" s="29">
        <f t="shared" si="3"/>
        <v>9.601172079878284E-2</v>
      </c>
      <c r="I32" s="3"/>
    </row>
    <row r="33" spans="2:9" x14ac:dyDescent="0.25">
      <c r="B33" s="38">
        <f t="shared" si="0"/>
        <v>2043</v>
      </c>
      <c r="C33" s="34">
        <f t="shared" si="1"/>
        <v>2.3906431908188728E-2</v>
      </c>
      <c r="D33" s="28">
        <f t="shared" si="1"/>
        <v>5.0544527992151651E-2</v>
      </c>
      <c r="E33" s="28">
        <f t="shared" si="2"/>
        <v>7.953526795915139E-2</v>
      </c>
      <c r="F33" s="28">
        <f t="shared" si="4"/>
        <v>9.270291058023987E-2</v>
      </c>
      <c r="G33" s="29">
        <f t="shared" si="3"/>
        <v>9.601172079878284E-2</v>
      </c>
      <c r="I33" s="3"/>
    </row>
    <row r="34" spans="2:9" x14ac:dyDescent="0.25">
      <c r="B34" s="38">
        <f t="shared" si="0"/>
        <v>2044</v>
      </c>
      <c r="C34" s="34">
        <f t="shared" si="1"/>
        <v>2.3906431908188728E-2</v>
      </c>
      <c r="D34" s="28">
        <f t="shared" si="1"/>
        <v>5.0544527992151651E-2</v>
      </c>
      <c r="E34" s="28">
        <f t="shared" si="2"/>
        <v>7.953526795915139E-2</v>
      </c>
      <c r="F34" s="28">
        <f t="shared" si="4"/>
        <v>9.270291058023987E-2</v>
      </c>
      <c r="G34" s="29">
        <f t="shared" si="3"/>
        <v>9.601172079878284E-2</v>
      </c>
      <c r="I34" s="3"/>
    </row>
    <row r="35" spans="2:9" x14ac:dyDescent="0.25">
      <c r="B35" s="38">
        <f t="shared" si="0"/>
        <v>2045</v>
      </c>
      <c r="C35" s="34">
        <f t="shared" si="1"/>
        <v>2.3906431908188728E-2</v>
      </c>
      <c r="D35" s="28">
        <f t="shared" si="1"/>
        <v>5.0544527992151651E-2</v>
      </c>
      <c r="E35" s="28">
        <f t="shared" si="2"/>
        <v>7.953526795915139E-2</v>
      </c>
      <c r="F35" s="28">
        <f t="shared" si="4"/>
        <v>9.270291058023987E-2</v>
      </c>
      <c r="G35" s="29">
        <f t="shared" si="3"/>
        <v>9.601172079878284E-2</v>
      </c>
      <c r="I35" s="3"/>
    </row>
    <row r="36" spans="2:9" x14ac:dyDescent="0.25">
      <c r="B36" s="38">
        <f t="shared" si="0"/>
        <v>2046</v>
      </c>
      <c r="C36" s="34">
        <f t="shared" si="1"/>
        <v>2.3906431908188728E-2</v>
      </c>
      <c r="D36" s="28">
        <f t="shared" si="1"/>
        <v>5.0544527992151651E-2</v>
      </c>
      <c r="E36" s="28">
        <f t="shared" si="2"/>
        <v>7.953526795915139E-2</v>
      </c>
      <c r="F36" s="28">
        <f t="shared" si="4"/>
        <v>9.270291058023987E-2</v>
      </c>
      <c r="G36" s="29">
        <f t="shared" si="3"/>
        <v>9.601172079878284E-2</v>
      </c>
      <c r="I36" s="3"/>
    </row>
    <row r="37" spans="2:9" x14ac:dyDescent="0.25">
      <c r="B37" s="38">
        <f t="shared" si="0"/>
        <v>2047</v>
      </c>
      <c r="C37" s="34">
        <f t="shared" si="1"/>
        <v>2.3906431908188728E-2</v>
      </c>
      <c r="D37" s="28">
        <f t="shared" si="1"/>
        <v>5.0544527992151651E-2</v>
      </c>
      <c r="E37" s="28">
        <f t="shared" si="2"/>
        <v>7.953526795915139E-2</v>
      </c>
      <c r="F37" s="28">
        <f t="shared" si="4"/>
        <v>9.270291058023987E-2</v>
      </c>
      <c r="G37" s="29">
        <f t="shared" si="3"/>
        <v>9.601172079878284E-2</v>
      </c>
      <c r="I37" s="3"/>
    </row>
    <row r="38" spans="2:9" x14ac:dyDescent="0.25">
      <c r="B38" s="38">
        <f t="shared" si="0"/>
        <v>2048</v>
      </c>
      <c r="C38" s="34">
        <f t="shared" si="1"/>
        <v>2.3906431908188728E-2</v>
      </c>
      <c r="D38" s="28">
        <f t="shared" si="1"/>
        <v>5.0544527992151651E-2</v>
      </c>
      <c r="E38" s="28">
        <f t="shared" si="2"/>
        <v>7.953526795915139E-2</v>
      </c>
      <c r="F38" s="28">
        <f t="shared" si="4"/>
        <v>9.270291058023987E-2</v>
      </c>
      <c r="G38" s="29">
        <f t="shared" si="3"/>
        <v>9.601172079878284E-2</v>
      </c>
      <c r="I38" s="3"/>
    </row>
    <row r="39" spans="2:9" x14ac:dyDescent="0.25">
      <c r="B39" s="38">
        <f t="shared" si="0"/>
        <v>2049</v>
      </c>
      <c r="C39" s="34">
        <f t="shared" si="1"/>
        <v>2.3906431908188728E-2</v>
      </c>
      <c r="D39" s="28">
        <f t="shared" si="1"/>
        <v>5.0544527992151651E-2</v>
      </c>
      <c r="E39" s="28">
        <f t="shared" si="2"/>
        <v>7.953526795915139E-2</v>
      </c>
      <c r="F39" s="28">
        <f t="shared" si="4"/>
        <v>9.270291058023987E-2</v>
      </c>
      <c r="G39" s="29">
        <f t="shared" si="3"/>
        <v>9.601172079878284E-2</v>
      </c>
      <c r="I39" s="3"/>
    </row>
    <row r="40" spans="2:9" x14ac:dyDescent="0.25">
      <c r="B40" s="38">
        <f t="shared" si="0"/>
        <v>2050</v>
      </c>
      <c r="C40" s="34">
        <f t="shared" si="1"/>
        <v>2.3906431908188728E-2</v>
      </c>
      <c r="D40" s="28">
        <f t="shared" si="1"/>
        <v>5.0544527992151651E-2</v>
      </c>
      <c r="E40" s="28">
        <f t="shared" si="2"/>
        <v>7.953526795915139E-2</v>
      </c>
      <c r="F40" s="28">
        <f t="shared" si="4"/>
        <v>9.270291058023987E-2</v>
      </c>
      <c r="G40" s="29">
        <f t="shared" si="3"/>
        <v>9.601172079878284E-2</v>
      </c>
      <c r="I40" s="3"/>
    </row>
    <row r="41" spans="2:9" x14ac:dyDescent="0.25">
      <c r="B41" s="38">
        <f t="shared" si="0"/>
        <v>2051</v>
      </c>
      <c r="C41" s="34">
        <f t="shared" si="1"/>
        <v>2.3906431908188728E-2</v>
      </c>
      <c r="D41" s="28">
        <f t="shared" si="1"/>
        <v>5.0544527992151651E-2</v>
      </c>
      <c r="E41" s="28">
        <f t="shared" si="2"/>
        <v>7.953526795915139E-2</v>
      </c>
      <c r="F41" s="28">
        <f t="shared" si="4"/>
        <v>9.270291058023987E-2</v>
      </c>
      <c r="G41" s="29">
        <f t="shared" si="3"/>
        <v>9.601172079878284E-2</v>
      </c>
      <c r="I41" s="3"/>
    </row>
    <row r="42" spans="2:9" x14ac:dyDescent="0.25">
      <c r="B42" s="38">
        <f t="shared" si="0"/>
        <v>2052</v>
      </c>
      <c r="C42" s="34">
        <f t="shared" si="1"/>
        <v>2.3906431908188728E-2</v>
      </c>
      <c r="D42" s="28">
        <f t="shared" si="1"/>
        <v>5.0544527992151651E-2</v>
      </c>
      <c r="E42" s="28">
        <f t="shared" si="2"/>
        <v>7.953526795915139E-2</v>
      </c>
      <c r="F42" s="28">
        <f t="shared" si="4"/>
        <v>9.270291058023987E-2</v>
      </c>
      <c r="G42" s="29">
        <f t="shared" si="3"/>
        <v>9.601172079878284E-2</v>
      </c>
      <c r="I42" s="3"/>
    </row>
    <row r="43" spans="2:9" x14ac:dyDescent="0.25">
      <c r="B43" s="38">
        <f t="shared" si="0"/>
        <v>2053</v>
      </c>
      <c r="C43" s="34">
        <f t="shared" si="1"/>
        <v>2.3906431908188728E-2</v>
      </c>
      <c r="D43" s="28">
        <f t="shared" si="1"/>
        <v>5.0544527992151651E-2</v>
      </c>
      <c r="E43" s="28">
        <f t="shared" si="2"/>
        <v>7.953526795915139E-2</v>
      </c>
      <c r="F43" s="28">
        <f t="shared" si="4"/>
        <v>9.270291058023987E-2</v>
      </c>
      <c r="G43" s="29">
        <f t="shared" si="3"/>
        <v>9.601172079878284E-2</v>
      </c>
      <c r="I43" s="3"/>
    </row>
    <row r="44" spans="2:9" x14ac:dyDescent="0.25">
      <c r="B44" s="38">
        <f t="shared" si="0"/>
        <v>2054</v>
      </c>
      <c r="C44" s="34">
        <f t="shared" si="1"/>
        <v>2.3906431908188728E-2</v>
      </c>
      <c r="D44" s="28">
        <f t="shared" si="1"/>
        <v>5.0544527992151651E-2</v>
      </c>
      <c r="E44" s="28">
        <f t="shared" si="2"/>
        <v>7.953526795915139E-2</v>
      </c>
      <c r="F44" s="28">
        <f t="shared" si="4"/>
        <v>9.270291058023987E-2</v>
      </c>
      <c r="G44" s="29">
        <f t="shared" si="3"/>
        <v>9.601172079878284E-2</v>
      </c>
      <c r="I44" s="3"/>
    </row>
    <row r="45" spans="2:9" x14ac:dyDescent="0.25">
      <c r="B45" s="38">
        <f t="shared" si="0"/>
        <v>2055</v>
      </c>
      <c r="C45" s="34">
        <f t="shared" si="1"/>
        <v>2.3906431908188728E-2</v>
      </c>
      <c r="D45" s="28">
        <f t="shared" si="1"/>
        <v>5.0544527992151651E-2</v>
      </c>
      <c r="E45" s="28">
        <f t="shared" si="2"/>
        <v>7.953526795915139E-2</v>
      </c>
      <c r="F45" s="28">
        <f t="shared" si="4"/>
        <v>9.270291058023987E-2</v>
      </c>
      <c r="G45" s="29">
        <f t="shared" si="3"/>
        <v>9.601172079878284E-2</v>
      </c>
      <c r="I45" s="3"/>
    </row>
    <row r="46" spans="2:9" x14ac:dyDescent="0.25">
      <c r="B46" s="38">
        <f t="shared" si="0"/>
        <v>2056</v>
      </c>
      <c r="C46" s="34">
        <f t="shared" si="1"/>
        <v>2.3906431908188728E-2</v>
      </c>
      <c r="D46" s="28">
        <f t="shared" si="1"/>
        <v>5.0544527992151651E-2</v>
      </c>
      <c r="E46" s="28">
        <f t="shared" si="2"/>
        <v>7.953526795915139E-2</v>
      </c>
      <c r="F46" s="28">
        <f t="shared" si="4"/>
        <v>9.270291058023987E-2</v>
      </c>
      <c r="G46" s="29">
        <f t="shared" si="3"/>
        <v>9.601172079878284E-2</v>
      </c>
    </row>
    <row r="47" spans="2:9" x14ac:dyDescent="0.25">
      <c r="B47" s="38">
        <f t="shared" si="0"/>
        <v>2057</v>
      </c>
      <c r="C47" s="34">
        <f t="shared" si="1"/>
        <v>2.3906431908188728E-2</v>
      </c>
      <c r="D47" s="28">
        <f t="shared" si="1"/>
        <v>5.0544527992151651E-2</v>
      </c>
      <c r="E47" s="28">
        <f t="shared" si="2"/>
        <v>7.953526795915139E-2</v>
      </c>
      <c r="F47" s="28">
        <f t="shared" si="4"/>
        <v>9.270291058023987E-2</v>
      </c>
      <c r="G47" s="29">
        <f t="shared" si="3"/>
        <v>9.601172079878284E-2</v>
      </c>
    </row>
    <row r="48" spans="2:9" x14ac:dyDescent="0.25">
      <c r="B48" s="38">
        <f t="shared" si="0"/>
        <v>2058</v>
      </c>
      <c r="C48" s="34">
        <f t="shared" si="1"/>
        <v>2.3906431908188728E-2</v>
      </c>
      <c r="D48" s="28">
        <f t="shared" si="1"/>
        <v>5.0544527992151651E-2</v>
      </c>
      <c r="E48" s="28">
        <f t="shared" si="2"/>
        <v>7.953526795915139E-2</v>
      </c>
      <c r="F48" s="28">
        <f t="shared" si="4"/>
        <v>9.270291058023987E-2</v>
      </c>
      <c r="G48" s="29">
        <f t="shared" si="3"/>
        <v>9.601172079878284E-2</v>
      </c>
    </row>
    <row r="49" spans="2:7" x14ac:dyDescent="0.25">
      <c r="B49" s="38">
        <f t="shared" si="0"/>
        <v>2059</v>
      </c>
      <c r="C49" s="34">
        <f t="shared" si="1"/>
        <v>2.3906431908188728E-2</v>
      </c>
      <c r="D49" s="28">
        <f t="shared" si="1"/>
        <v>5.0544527992151651E-2</v>
      </c>
      <c r="E49" s="28">
        <f t="shared" si="2"/>
        <v>7.953526795915139E-2</v>
      </c>
      <c r="F49" s="28">
        <f t="shared" si="4"/>
        <v>9.270291058023987E-2</v>
      </c>
      <c r="G49" s="29">
        <f t="shared" si="3"/>
        <v>9.601172079878284E-2</v>
      </c>
    </row>
    <row r="50" spans="2:7" x14ac:dyDescent="0.25">
      <c r="B50" s="38">
        <f t="shared" si="0"/>
        <v>2060</v>
      </c>
      <c r="C50" s="34">
        <f t="shared" si="1"/>
        <v>2.3906431908188728E-2</v>
      </c>
      <c r="D50" s="28">
        <f t="shared" si="1"/>
        <v>5.0544527992151651E-2</v>
      </c>
      <c r="E50" s="28">
        <f t="shared" si="2"/>
        <v>7.953526795915139E-2</v>
      </c>
      <c r="F50" s="28">
        <f t="shared" si="4"/>
        <v>9.270291058023987E-2</v>
      </c>
      <c r="G50" s="29">
        <f t="shared" si="3"/>
        <v>9.601172079878284E-2</v>
      </c>
    </row>
    <row r="51" spans="2:7" x14ac:dyDescent="0.25">
      <c r="B51" s="38">
        <f t="shared" si="0"/>
        <v>2061</v>
      </c>
      <c r="C51" s="34">
        <f t="shared" si="1"/>
        <v>2.3906431908188728E-2</v>
      </c>
      <c r="D51" s="28">
        <f t="shared" si="1"/>
        <v>5.0544527992151651E-2</v>
      </c>
      <c r="E51" s="28">
        <f t="shared" si="2"/>
        <v>7.953526795915139E-2</v>
      </c>
      <c r="F51" s="28">
        <f t="shared" si="4"/>
        <v>9.270291058023987E-2</v>
      </c>
      <c r="G51" s="29">
        <f t="shared" si="3"/>
        <v>9.601172079878284E-2</v>
      </c>
    </row>
    <row r="52" spans="2:7" x14ac:dyDescent="0.25">
      <c r="B52" s="38">
        <f t="shared" si="0"/>
        <v>2062</v>
      </c>
      <c r="C52" s="34">
        <f t="shared" si="1"/>
        <v>2.3906431908188728E-2</v>
      </c>
      <c r="D52" s="28">
        <f t="shared" si="1"/>
        <v>5.0544527992151651E-2</v>
      </c>
      <c r="E52" s="28">
        <f t="shared" si="2"/>
        <v>7.953526795915139E-2</v>
      </c>
      <c r="F52" s="28">
        <f t="shared" si="4"/>
        <v>9.270291058023987E-2</v>
      </c>
      <c r="G52" s="29">
        <f t="shared" si="3"/>
        <v>9.601172079878284E-2</v>
      </c>
    </row>
    <row r="53" spans="2:7" x14ac:dyDescent="0.25">
      <c r="B53" s="38">
        <f t="shared" si="0"/>
        <v>2063</v>
      </c>
      <c r="C53" s="34">
        <f t="shared" si="1"/>
        <v>2.3906431908188728E-2</v>
      </c>
      <c r="D53" s="28">
        <f t="shared" si="1"/>
        <v>5.0544527992151651E-2</v>
      </c>
      <c r="E53" s="28">
        <f t="shared" si="2"/>
        <v>7.953526795915139E-2</v>
      </c>
      <c r="F53" s="28">
        <f t="shared" si="4"/>
        <v>9.270291058023987E-2</v>
      </c>
      <c r="G53" s="29">
        <f t="shared" si="3"/>
        <v>9.601172079878284E-2</v>
      </c>
    </row>
    <row r="54" spans="2:7" x14ac:dyDescent="0.25">
      <c r="B54" s="38">
        <f t="shared" si="0"/>
        <v>2064</v>
      </c>
      <c r="C54" s="34">
        <f t="shared" si="1"/>
        <v>2.3906431908188728E-2</v>
      </c>
      <c r="D54" s="28">
        <f t="shared" si="1"/>
        <v>5.0544527992151651E-2</v>
      </c>
      <c r="E54" s="28">
        <f t="shared" si="2"/>
        <v>7.953526795915139E-2</v>
      </c>
      <c r="F54" s="28">
        <f t="shared" si="4"/>
        <v>9.270291058023987E-2</v>
      </c>
      <c r="G54" s="29">
        <f t="shared" si="3"/>
        <v>9.601172079878284E-2</v>
      </c>
    </row>
    <row r="55" spans="2:7" x14ac:dyDescent="0.25">
      <c r="B55" s="38">
        <f t="shared" si="0"/>
        <v>2065</v>
      </c>
      <c r="C55" s="34">
        <f t="shared" si="1"/>
        <v>2.3906431908188728E-2</v>
      </c>
      <c r="D55" s="28">
        <f t="shared" si="1"/>
        <v>5.0544527992151651E-2</v>
      </c>
      <c r="E55" s="28">
        <f t="shared" si="2"/>
        <v>7.953526795915139E-2</v>
      </c>
      <c r="F55" s="28">
        <f t="shared" si="4"/>
        <v>9.270291058023987E-2</v>
      </c>
      <c r="G55" s="29">
        <f t="shared" si="3"/>
        <v>9.601172079878284E-2</v>
      </c>
    </row>
    <row r="56" spans="2:7" x14ac:dyDescent="0.25">
      <c r="B56" s="38">
        <f t="shared" si="0"/>
        <v>2066</v>
      </c>
      <c r="C56" s="34">
        <f t="shared" si="1"/>
        <v>2.3906431908188728E-2</v>
      </c>
      <c r="D56" s="28">
        <f t="shared" si="1"/>
        <v>5.0544527992151651E-2</v>
      </c>
      <c r="E56" s="28">
        <f t="shared" si="2"/>
        <v>7.953526795915139E-2</v>
      </c>
      <c r="F56" s="28">
        <f t="shared" si="4"/>
        <v>9.270291058023987E-2</v>
      </c>
      <c r="G56" s="29">
        <f t="shared" si="3"/>
        <v>9.601172079878284E-2</v>
      </c>
    </row>
    <row r="57" spans="2:7" x14ac:dyDescent="0.25">
      <c r="B57" s="38">
        <f t="shared" si="0"/>
        <v>2067</v>
      </c>
      <c r="C57" s="34">
        <f t="shared" si="1"/>
        <v>2.3906431908188728E-2</v>
      </c>
      <c r="D57" s="28">
        <f t="shared" si="1"/>
        <v>5.0544527992151651E-2</v>
      </c>
      <c r="E57" s="28">
        <f t="shared" si="2"/>
        <v>7.953526795915139E-2</v>
      </c>
      <c r="F57" s="28">
        <f t="shared" si="4"/>
        <v>9.270291058023987E-2</v>
      </c>
      <c r="G57" s="29">
        <f t="shared" si="3"/>
        <v>9.601172079878284E-2</v>
      </c>
    </row>
    <row r="58" spans="2:7" x14ac:dyDescent="0.25">
      <c r="B58" s="38">
        <f t="shared" si="0"/>
        <v>2068</v>
      </c>
      <c r="C58" s="34">
        <f t="shared" si="1"/>
        <v>2.3906431908188728E-2</v>
      </c>
      <c r="D58" s="28">
        <f t="shared" si="1"/>
        <v>5.0544527992151651E-2</v>
      </c>
      <c r="E58" s="28">
        <f t="shared" si="2"/>
        <v>7.953526795915139E-2</v>
      </c>
      <c r="F58" s="28">
        <f t="shared" si="4"/>
        <v>9.270291058023987E-2</v>
      </c>
      <c r="G58" s="29">
        <f t="shared" si="3"/>
        <v>9.601172079878284E-2</v>
      </c>
    </row>
    <row r="59" spans="2:7" x14ac:dyDescent="0.25">
      <c r="B59" s="38">
        <f t="shared" si="0"/>
        <v>2069</v>
      </c>
      <c r="C59" s="34">
        <f t="shared" si="1"/>
        <v>2.3906431908188728E-2</v>
      </c>
      <c r="D59" s="28">
        <f t="shared" si="1"/>
        <v>5.0544527992151651E-2</v>
      </c>
      <c r="E59" s="28">
        <f t="shared" si="2"/>
        <v>7.953526795915139E-2</v>
      </c>
      <c r="F59" s="28">
        <f t="shared" si="4"/>
        <v>9.270291058023987E-2</v>
      </c>
      <c r="G59" s="29">
        <f t="shared" si="3"/>
        <v>9.601172079878284E-2</v>
      </c>
    </row>
    <row r="60" spans="2:7" ht="15.75" thickBot="1" x14ac:dyDescent="0.3">
      <c r="B60" s="39">
        <f t="shared" si="0"/>
        <v>2070</v>
      </c>
      <c r="C60" s="35">
        <f t="shared" si="1"/>
        <v>2.3906431908188728E-2</v>
      </c>
      <c r="D60" s="30">
        <f t="shared" si="1"/>
        <v>5.0544527992151651E-2</v>
      </c>
      <c r="E60" s="30">
        <f t="shared" si="2"/>
        <v>7.953526795915139E-2</v>
      </c>
      <c r="F60" s="30">
        <f t="shared" si="4"/>
        <v>9.270291058023987E-2</v>
      </c>
      <c r="G60" s="31">
        <f t="shared" si="3"/>
        <v>9.601172079878284E-2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Info</vt:lpstr>
      <vt:lpstr>Graph</vt:lpstr>
      <vt:lpstr>Chô_5%</vt:lpstr>
      <vt:lpstr>Chô_7%</vt:lpstr>
      <vt:lpstr>Chô_10%</vt:lpstr>
      <vt:lpstr>FPE</vt:lpstr>
      <vt:lpstr>CNRACL</vt:lpstr>
      <vt:lpstr>CER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FNR</dc:creator>
  <cp:lastModifiedBy>NORTIER-RIBORDY Frederique</cp:lastModifiedBy>
  <dcterms:created xsi:type="dcterms:W3CDTF">2014-07-24T13:58:20Z</dcterms:created>
  <dcterms:modified xsi:type="dcterms:W3CDTF">2025-05-05T10:41:28Z</dcterms:modified>
</cp:coreProperties>
</file>